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2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2791\AC\Temp\"/>
    </mc:Choice>
  </mc:AlternateContent>
  <xr:revisionPtr revIDLastSave="31423" documentId="11_9248B46DC1CBB2E3ED7FF6F9903E8C1851038383" xr6:coauthVersionLast="46" xr6:coauthVersionMax="46" xr10:uidLastSave="{271B795D-6FAB-40B6-9F71-E81607A374AA}"/>
  <bookViews>
    <workbookView xWindow="-120" yWindow="-120" windowWidth="29040" windowHeight="15840" firstSheet="1" activeTab="2" xr2:uid="{00000000-000D-0000-FFFF-FFFF00000000}"/>
  </bookViews>
  <sheets>
    <sheet name="Datos Pagina Inicial" sheetId="1" r:id="rId1"/>
    <sheet name="Casos Acumulados Provincias" sheetId="2" r:id="rId2"/>
    <sheet name="Corr Mas 10 Casos Diarios" sheetId="3" r:id="rId3"/>
    <sheet name="Hoja3" sheetId="6" r:id="rId4"/>
  </sheets>
  <calcPr calcId="191028" calcCompleted="0"/>
  <pivotCaches>
    <pivotCache cacheId="794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774" i="3" l="1"/>
  <c r="D7773" i="3"/>
  <c r="D7772" i="3"/>
  <c r="D7771" i="3"/>
  <c r="D7770" i="3"/>
  <c r="D7769" i="3"/>
  <c r="D7768" i="3"/>
  <c r="D7767" i="3"/>
  <c r="D7766" i="3"/>
  <c r="D7765" i="3"/>
  <c r="D7764" i="3"/>
  <c r="D7763" i="3"/>
  <c r="D7762" i="3"/>
  <c r="D7761" i="3"/>
  <c r="D7760" i="3"/>
  <c r="D7759" i="3"/>
  <c r="D7758" i="3"/>
  <c r="D7757" i="3"/>
  <c r="D7756" i="3"/>
  <c r="D7755" i="3"/>
  <c r="AQ361" i="1"/>
  <c r="AP361" i="1"/>
  <c r="J361" i="1"/>
  <c r="I361" i="1"/>
  <c r="H361" i="1"/>
  <c r="F361" i="1"/>
  <c r="D361" i="1"/>
  <c r="K361" i="1"/>
  <c r="L361" i="1"/>
  <c r="M361" i="1"/>
  <c r="N361" i="1"/>
  <c r="O361" i="1"/>
  <c r="P361" i="1"/>
  <c r="Q361" i="1"/>
  <c r="R361" i="1"/>
  <c r="S361" i="1"/>
  <c r="T361" i="1"/>
  <c r="U361" i="1"/>
  <c r="W361" i="1"/>
  <c r="X361" i="1"/>
  <c r="Y361" i="1"/>
  <c r="AA361" i="1"/>
  <c r="AB361" i="1"/>
  <c r="AC361" i="1"/>
  <c r="AD361" i="1"/>
  <c r="AE361" i="1"/>
  <c r="AF361" i="1"/>
  <c r="AG361" i="1"/>
  <c r="AH361" i="1"/>
  <c r="AI361" i="1"/>
  <c r="AK361" i="1"/>
  <c r="AL361" i="1"/>
  <c r="AM361" i="1"/>
  <c r="AN361" i="1"/>
  <c r="AR361" i="1"/>
  <c r="AT361" i="1"/>
  <c r="AU361" i="1"/>
  <c r="AV361" i="1"/>
  <c r="AW361" i="1"/>
  <c r="AY361" i="1"/>
  <c r="AZ361" i="1"/>
  <c r="BA361" i="1"/>
  <c r="BB361" i="1"/>
  <c r="BC361" i="1"/>
  <c r="BC360" i="1"/>
  <c r="BD361" i="1"/>
  <c r="BE361" i="1"/>
  <c r="BF361" i="1"/>
  <c r="BG361" i="1"/>
  <c r="BI361" i="1"/>
  <c r="BK361" i="1"/>
  <c r="BM361" i="1"/>
  <c r="BO361" i="1"/>
  <c r="BQ361" i="1"/>
  <c r="BS361" i="1"/>
  <c r="BU361" i="1"/>
  <c r="BW361" i="1"/>
  <c r="BY361" i="1"/>
  <c r="CA361" i="1"/>
  <c r="D7754" i="3"/>
  <c r="D7753" i="3"/>
  <c r="D7752" i="3"/>
  <c r="D7751" i="3"/>
  <c r="D7750" i="3"/>
  <c r="D7749" i="3"/>
  <c r="D7748" i="3"/>
  <c r="D7747" i="3"/>
  <c r="D7746" i="3"/>
  <c r="D7745" i="3"/>
  <c r="D7744" i="3"/>
  <c r="D7743" i="3"/>
  <c r="D7742" i="3"/>
  <c r="D7741" i="3"/>
  <c r="D7740" i="3"/>
  <c r="D7739" i="3"/>
  <c r="D7738" i="3"/>
  <c r="D7737" i="3"/>
  <c r="D7736" i="3"/>
  <c r="D7735" i="3"/>
  <c r="AQ360" i="1"/>
  <c r="AP360" i="1"/>
  <c r="J360" i="1"/>
  <c r="I360" i="1"/>
  <c r="H360" i="1"/>
  <c r="F360" i="1"/>
  <c r="D360" i="1"/>
  <c r="K360" i="1"/>
  <c r="L360" i="1"/>
  <c r="M360" i="1"/>
  <c r="N360" i="1"/>
  <c r="O360" i="1"/>
  <c r="P360" i="1"/>
  <c r="Q360" i="1"/>
  <c r="R360" i="1"/>
  <c r="S360" i="1"/>
  <c r="T360" i="1"/>
  <c r="U360" i="1"/>
  <c r="W360" i="1"/>
  <c r="X360" i="1"/>
  <c r="Y360" i="1"/>
  <c r="AA360" i="1"/>
  <c r="AB360" i="1"/>
  <c r="AC360" i="1"/>
  <c r="AD360" i="1"/>
  <c r="AE360" i="1"/>
  <c r="AF360" i="1"/>
  <c r="AG360" i="1"/>
  <c r="AH360" i="1"/>
  <c r="AI360" i="1"/>
  <c r="AK360" i="1"/>
  <c r="AL360" i="1"/>
  <c r="AM360" i="1"/>
  <c r="AN360" i="1"/>
  <c r="AR360" i="1"/>
  <c r="AT360" i="1"/>
  <c r="AU360" i="1"/>
  <c r="AV360" i="1"/>
  <c r="AW360" i="1"/>
  <c r="AY360" i="1"/>
  <c r="AZ360" i="1"/>
  <c r="BA360" i="1"/>
  <c r="BB360" i="1"/>
  <c r="BC359" i="1"/>
  <c r="BD360" i="1"/>
  <c r="BE360" i="1"/>
  <c r="BF360" i="1"/>
  <c r="BG360" i="1"/>
  <c r="BI360" i="1"/>
  <c r="BK360" i="1"/>
  <c r="BM360" i="1"/>
  <c r="BO360" i="1"/>
  <c r="BQ360" i="1"/>
  <c r="BS360" i="1"/>
  <c r="BU360" i="1"/>
  <c r="BW360" i="1"/>
  <c r="BY360" i="1"/>
  <c r="CA360" i="1"/>
  <c r="AQ359" i="1"/>
  <c r="AP359" i="1"/>
  <c r="D7734" i="3"/>
  <c r="D7733" i="3"/>
  <c r="D7732" i="3"/>
  <c r="D7731" i="3"/>
  <c r="D7730" i="3"/>
  <c r="D7729" i="3"/>
  <c r="D7728" i="3"/>
  <c r="D7727" i="3"/>
  <c r="D7726" i="3"/>
  <c r="D7725" i="3"/>
  <c r="D7724" i="3"/>
  <c r="D7723" i="3"/>
  <c r="D7722" i="3"/>
  <c r="D7721" i="3"/>
  <c r="D7720" i="3"/>
  <c r="D7719" i="3"/>
  <c r="D7718" i="3"/>
  <c r="D7717" i="3"/>
  <c r="D7716" i="3"/>
  <c r="J359" i="1"/>
  <c r="D7715" i="3"/>
  <c r="I359" i="1"/>
  <c r="H359" i="1"/>
  <c r="F359" i="1"/>
  <c r="D359" i="1"/>
  <c r="K359" i="1"/>
  <c r="L359" i="1"/>
  <c r="M359" i="1"/>
  <c r="N359" i="1"/>
  <c r="O359" i="1"/>
  <c r="P359" i="1"/>
  <c r="Q359" i="1"/>
  <c r="R359" i="1"/>
  <c r="S359" i="1"/>
  <c r="T359" i="1"/>
  <c r="U359" i="1"/>
  <c r="W359" i="1"/>
  <c r="X359" i="1"/>
  <c r="Y359" i="1"/>
  <c r="AA359" i="1"/>
  <c r="AB359" i="1"/>
  <c r="AC359" i="1"/>
  <c r="AD359" i="1"/>
  <c r="AE359" i="1"/>
  <c r="AF359" i="1"/>
  <c r="AG359" i="1"/>
  <c r="AH359" i="1"/>
  <c r="AI359" i="1"/>
  <c r="AK359" i="1"/>
  <c r="AL359" i="1"/>
  <c r="AM359" i="1"/>
  <c r="AN359" i="1"/>
  <c r="AR359" i="1"/>
  <c r="AT359" i="1"/>
  <c r="AU359" i="1"/>
  <c r="AV359" i="1"/>
  <c r="AW359" i="1"/>
  <c r="AY359" i="1"/>
  <c r="AZ359" i="1"/>
  <c r="BA359" i="1"/>
  <c r="BB359" i="1"/>
  <c r="BC358" i="1"/>
  <c r="BD359" i="1"/>
  <c r="BE359" i="1"/>
  <c r="BF359" i="1"/>
  <c r="BG359" i="1"/>
  <c r="BI359" i="1"/>
  <c r="BK359" i="1"/>
  <c r="BM359" i="1"/>
  <c r="BO359" i="1"/>
  <c r="BQ359" i="1"/>
  <c r="BS359" i="1"/>
  <c r="BU359" i="1"/>
  <c r="BW359" i="1"/>
  <c r="BY359" i="1"/>
  <c r="CA359" i="1"/>
  <c r="AQ358" i="1"/>
  <c r="AP358" i="1"/>
  <c r="J358" i="1"/>
  <c r="J357" i="1"/>
  <c r="I358" i="1"/>
  <c r="H358" i="1"/>
  <c r="F358" i="1"/>
  <c r="D358" i="1"/>
  <c r="K358" i="1"/>
  <c r="L358" i="1"/>
  <c r="M358" i="1"/>
  <c r="N358" i="1"/>
  <c r="O358" i="1"/>
  <c r="P358" i="1"/>
  <c r="Q358" i="1"/>
  <c r="R358" i="1"/>
  <c r="S358" i="1"/>
  <c r="T358" i="1"/>
  <c r="U358" i="1"/>
  <c r="W358" i="1"/>
  <c r="X358" i="1"/>
  <c r="Y358" i="1"/>
  <c r="AA358" i="1"/>
  <c r="AB358" i="1"/>
  <c r="AC358" i="1"/>
  <c r="AD358" i="1"/>
  <c r="AE358" i="1"/>
  <c r="AF358" i="1"/>
  <c r="AG358" i="1"/>
  <c r="AH358" i="1"/>
  <c r="AI358" i="1"/>
  <c r="AK358" i="1"/>
  <c r="AL358" i="1"/>
  <c r="AM358" i="1"/>
  <c r="AN358" i="1"/>
  <c r="AR358" i="1"/>
  <c r="AT358" i="1"/>
  <c r="AU358" i="1"/>
  <c r="AV358" i="1"/>
  <c r="AW358" i="1"/>
  <c r="AY358" i="1"/>
  <c r="AZ358" i="1"/>
  <c r="BA358" i="1"/>
  <c r="BB358" i="1"/>
  <c r="BC357" i="1"/>
  <c r="BD358" i="1"/>
  <c r="BE358" i="1"/>
  <c r="BF358" i="1"/>
  <c r="BG358" i="1"/>
  <c r="BI358" i="1"/>
  <c r="BK358" i="1"/>
  <c r="BM358" i="1"/>
  <c r="BO358" i="1"/>
  <c r="BQ358" i="1"/>
  <c r="BS358" i="1"/>
  <c r="BU358" i="1"/>
  <c r="BW358" i="1"/>
  <c r="BY358" i="1"/>
  <c r="CA358" i="1"/>
  <c r="D7714" i="3"/>
  <c r="D7713" i="3"/>
  <c r="D7712" i="3"/>
  <c r="D7711" i="3"/>
  <c r="D7710" i="3"/>
  <c r="D7709" i="3"/>
  <c r="D7708" i="3"/>
  <c r="D7707" i="3"/>
  <c r="D7706" i="3"/>
  <c r="D7705" i="3"/>
  <c r="D7704" i="3"/>
  <c r="D7703" i="3"/>
  <c r="D7702" i="3"/>
  <c r="D7701" i="3"/>
  <c r="D7700" i="3"/>
  <c r="D7699" i="3"/>
  <c r="D7698" i="3"/>
  <c r="D7697" i="3"/>
  <c r="D7696" i="3"/>
  <c r="D7695" i="3"/>
  <c r="AQ357" i="1"/>
  <c r="AP357" i="1"/>
  <c r="I357" i="1"/>
  <c r="H357" i="1"/>
  <c r="F357" i="1"/>
  <c r="D357" i="1"/>
  <c r="K357" i="1"/>
  <c r="L357" i="1"/>
  <c r="M357" i="1"/>
  <c r="N357" i="1"/>
  <c r="O357" i="1"/>
  <c r="P357" i="1"/>
  <c r="Q357" i="1"/>
  <c r="R357" i="1"/>
  <c r="S357" i="1"/>
  <c r="T357" i="1"/>
  <c r="U357" i="1"/>
  <c r="W357" i="1"/>
  <c r="X357" i="1"/>
  <c r="Y357" i="1"/>
  <c r="AA357" i="1"/>
  <c r="AB357" i="1"/>
  <c r="AC357" i="1"/>
  <c r="AD357" i="1"/>
  <c r="AE357" i="1"/>
  <c r="AF357" i="1"/>
  <c r="AG357" i="1"/>
  <c r="AH357" i="1"/>
  <c r="AI357" i="1"/>
  <c r="AK357" i="1"/>
  <c r="AL357" i="1"/>
  <c r="AM357" i="1"/>
  <c r="AN357" i="1"/>
  <c r="AR357" i="1"/>
  <c r="AT357" i="1"/>
  <c r="AU357" i="1"/>
  <c r="AV357" i="1"/>
  <c r="AW357" i="1"/>
  <c r="AY357" i="1"/>
  <c r="AZ357" i="1"/>
  <c r="BA357" i="1"/>
  <c r="BB357" i="1"/>
  <c r="BC356" i="1"/>
  <c r="BD357" i="1"/>
  <c r="BE357" i="1"/>
  <c r="BF357" i="1"/>
  <c r="BG357" i="1"/>
  <c r="BI357" i="1"/>
  <c r="BK357" i="1"/>
  <c r="BM357" i="1"/>
  <c r="BO357" i="1"/>
  <c r="BQ357" i="1"/>
  <c r="BS357" i="1"/>
  <c r="BU357" i="1"/>
  <c r="BW357" i="1"/>
  <c r="BY357" i="1"/>
  <c r="CA357" i="1"/>
  <c r="D7676" i="3"/>
  <c r="D7677" i="3"/>
  <c r="D7678" i="3"/>
  <c r="D7679" i="3"/>
  <c r="D7680" i="3"/>
  <c r="D7681" i="3"/>
  <c r="D7682" i="3"/>
  <c r="D7683" i="3"/>
  <c r="D7684" i="3"/>
  <c r="D7685" i="3"/>
  <c r="D7686" i="3"/>
  <c r="D7687" i="3"/>
  <c r="D7688" i="3"/>
  <c r="D7689" i="3"/>
  <c r="D7690" i="3"/>
  <c r="D7691" i="3"/>
  <c r="D7692" i="3"/>
  <c r="D7693" i="3"/>
  <c r="D7694" i="3"/>
  <c r="D7675" i="3"/>
  <c r="D7656" i="3"/>
  <c r="D7657" i="3"/>
  <c r="D7658" i="3"/>
  <c r="D7659" i="3"/>
  <c r="D7660" i="3"/>
  <c r="D7661" i="3"/>
  <c r="D7662" i="3"/>
  <c r="D7663" i="3"/>
  <c r="D7664" i="3"/>
  <c r="D7665" i="3"/>
  <c r="D7666" i="3"/>
  <c r="D7667" i="3"/>
  <c r="D7668" i="3"/>
  <c r="D7669" i="3"/>
  <c r="D7670" i="3"/>
  <c r="D7671" i="3"/>
  <c r="D7672" i="3"/>
  <c r="D7673" i="3"/>
  <c r="D7674" i="3"/>
  <c r="D7655" i="3"/>
  <c r="AQ356" i="1"/>
  <c r="AP356" i="1"/>
  <c r="J356" i="1"/>
  <c r="I356" i="1"/>
  <c r="H356" i="1"/>
  <c r="F356" i="1"/>
  <c r="D356" i="1"/>
  <c r="K356" i="1"/>
  <c r="L356" i="1"/>
  <c r="M356" i="1"/>
  <c r="N356" i="1"/>
  <c r="O356" i="1"/>
  <c r="P356" i="1"/>
  <c r="Q356" i="1"/>
  <c r="R356" i="1"/>
  <c r="S356" i="1"/>
  <c r="T356" i="1"/>
  <c r="U356" i="1"/>
  <c r="W356" i="1"/>
  <c r="X356" i="1"/>
  <c r="Y356" i="1"/>
  <c r="AA356" i="1"/>
  <c r="AB356" i="1"/>
  <c r="AC356" i="1"/>
  <c r="AD356" i="1"/>
  <c r="AE356" i="1"/>
  <c r="AF356" i="1"/>
  <c r="AG356" i="1"/>
  <c r="AH356" i="1"/>
  <c r="AI356" i="1"/>
  <c r="AK356" i="1"/>
  <c r="AL356" i="1"/>
  <c r="AM356" i="1"/>
  <c r="AN356" i="1"/>
  <c r="AR356" i="1"/>
  <c r="AT356" i="1"/>
  <c r="AU356" i="1"/>
  <c r="AV356" i="1"/>
  <c r="AW356" i="1"/>
  <c r="AY356" i="1"/>
  <c r="AZ356" i="1"/>
  <c r="BA356" i="1"/>
  <c r="BB356" i="1"/>
  <c r="BC355" i="1"/>
  <c r="BD356" i="1"/>
  <c r="BE356" i="1"/>
  <c r="BF356" i="1"/>
  <c r="BG356" i="1"/>
  <c r="BI356" i="1"/>
  <c r="BK356" i="1"/>
  <c r="BM356" i="1"/>
  <c r="BO356" i="1"/>
  <c r="BQ356" i="1"/>
  <c r="BS356" i="1"/>
  <c r="BU356" i="1"/>
  <c r="BW356" i="1"/>
  <c r="BY356" i="1"/>
  <c r="CA356" i="1"/>
  <c r="D7636" i="3"/>
  <c r="D7637" i="3"/>
  <c r="D7638" i="3"/>
  <c r="D7639" i="3"/>
  <c r="D7640" i="3"/>
  <c r="D7641" i="3"/>
  <c r="D7642" i="3"/>
  <c r="D7643" i="3"/>
  <c r="D7644" i="3"/>
  <c r="D7645" i="3"/>
  <c r="D7646" i="3"/>
  <c r="D7647" i="3"/>
  <c r="D7648" i="3"/>
  <c r="D7649" i="3"/>
  <c r="D7650" i="3"/>
  <c r="D7651" i="3"/>
  <c r="D7652" i="3"/>
  <c r="D7653" i="3"/>
  <c r="D7654" i="3"/>
  <c r="D7635" i="3"/>
  <c r="D7616" i="3"/>
  <c r="D7617" i="3"/>
  <c r="D7618" i="3"/>
  <c r="D7619" i="3"/>
  <c r="D7620" i="3"/>
  <c r="D7621" i="3"/>
  <c r="D7622" i="3"/>
  <c r="D7623" i="3"/>
  <c r="D7624" i="3"/>
  <c r="D7625" i="3"/>
  <c r="D7626" i="3"/>
  <c r="D7627" i="3"/>
  <c r="D7628" i="3"/>
  <c r="D7629" i="3"/>
  <c r="D7630" i="3"/>
  <c r="D7631" i="3"/>
  <c r="D7632" i="3"/>
  <c r="D7633" i="3"/>
  <c r="D7634" i="3"/>
  <c r="D7615" i="3"/>
  <c r="AQ355" i="1"/>
  <c r="AP355" i="1"/>
  <c r="J355" i="1"/>
  <c r="I355" i="1"/>
  <c r="H355" i="1"/>
  <c r="F355" i="1"/>
  <c r="D355" i="1"/>
  <c r="K355" i="1"/>
  <c r="L355" i="1"/>
  <c r="M355" i="1"/>
  <c r="N355" i="1"/>
  <c r="O355" i="1"/>
  <c r="P355" i="1"/>
  <c r="Q355" i="1"/>
  <c r="R355" i="1"/>
  <c r="S355" i="1"/>
  <c r="T355" i="1"/>
  <c r="U355" i="1"/>
  <c r="W355" i="1"/>
  <c r="X355" i="1"/>
  <c r="Y355" i="1"/>
  <c r="AA355" i="1"/>
  <c r="AB355" i="1"/>
  <c r="AC355" i="1"/>
  <c r="AD355" i="1"/>
  <c r="AE355" i="1"/>
  <c r="AF355" i="1"/>
  <c r="AG355" i="1"/>
  <c r="AH355" i="1"/>
  <c r="AI355" i="1"/>
  <c r="AK355" i="1"/>
  <c r="AL355" i="1"/>
  <c r="AM355" i="1"/>
  <c r="AN355" i="1"/>
  <c r="AR355" i="1"/>
  <c r="AT355" i="1"/>
  <c r="AU355" i="1"/>
  <c r="AV355" i="1"/>
  <c r="AW355" i="1"/>
  <c r="AY355" i="1"/>
  <c r="AZ355" i="1"/>
  <c r="BA355" i="1"/>
  <c r="BB355" i="1"/>
  <c r="BC354" i="1"/>
  <c r="BD355" i="1"/>
  <c r="BE355" i="1"/>
  <c r="BF355" i="1"/>
  <c r="BG355" i="1"/>
  <c r="BI355" i="1"/>
  <c r="BK355" i="1"/>
  <c r="BM355" i="1"/>
  <c r="BO355" i="1"/>
  <c r="BQ355" i="1"/>
  <c r="BS355" i="1"/>
  <c r="BU355" i="1"/>
  <c r="BW355" i="1"/>
  <c r="BY355" i="1"/>
  <c r="CA355" i="1"/>
  <c r="AQ354" i="1"/>
  <c r="AP354" i="1"/>
  <c r="J354" i="1"/>
  <c r="I354" i="1"/>
  <c r="H354" i="1"/>
  <c r="F354" i="1"/>
  <c r="D354" i="1"/>
  <c r="K354" i="1"/>
  <c r="L354" i="1"/>
  <c r="M354" i="1"/>
  <c r="N354" i="1"/>
  <c r="O354" i="1"/>
  <c r="P354" i="1"/>
  <c r="Q354" i="1"/>
  <c r="R354" i="1"/>
  <c r="S354" i="1"/>
  <c r="T354" i="1"/>
  <c r="U354" i="1"/>
  <c r="W354" i="1"/>
  <c r="X354" i="1"/>
  <c r="Y354" i="1"/>
  <c r="AA354" i="1"/>
  <c r="AB354" i="1"/>
  <c r="AC354" i="1"/>
  <c r="AD354" i="1"/>
  <c r="AE354" i="1"/>
  <c r="AF354" i="1"/>
  <c r="AG354" i="1"/>
  <c r="AH354" i="1"/>
  <c r="AI354" i="1"/>
  <c r="AK354" i="1"/>
  <c r="AL354" i="1"/>
  <c r="AM354" i="1"/>
  <c r="AN354" i="1"/>
  <c r="AR354" i="1"/>
  <c r="AT354" i="1"/>
  <c r="AU354" i="1"/>
  <c r="AV354" i="1"/>
  <c r="AW354" i="1"/>
  <c r="AY354" i="1"/>
  <c r="AZ354" i="1"/>
  <c r="BA354" i="1"/>
  <c r="BB354" i="1"/>
  <c r="BC353" i="1"/>
  <c r="BD354" i="1"/>
  <c r="BE354" i="1"/>
  <c r="BF354" i="1"/>
  <c r="BG354" i="1"/>
  <c r="BI354" i="1"/>
  <c r="BK354" i="1"/>
  <c r="BM354" i="1"/>
  <c r="BO354" i="1"/>
  <c r="BQ354" i="1"/>
  <c r="BS354" i="1"/>
  <c r="BU354" i="1"/>
  <c r="BW354" i="1"/>
  <c r="BY354" i="1"/>
  <c r="CA354" i="1"/>
  <c r="AQ353" i="1"/>
  <c r="AP353" i="1"/>
  <c r="J353" i="1"/>
  <c r="I353" i="1"/>
  <c r="H353" i="1"/>
  <c r="F353" i="1"/>
  <c r="D353" i="1"/>
  <c r="K353" i="1"/>
  <c r="L353" i="1"/>
  <c r="M353" i="1"/>
  <c r="N353" i="1"/>
  <c r="O353" i="1"/>
  <c r="P353" i="1"/>
  <c r="Q353" i="1"/>
  <c r="R353" i="1"/>
  <c r="S353" i="1"/>
  <c r="T353" i="1"/>
  <c r="U353" i="1"/>
  <c r="W353" i="1"/>
  <c r="X353" i="1"/>
  <c r="Y353" i="1"/>
  <c r="AA353" i="1"/>
  <c r="AB353" i="1"/>
  <c r="AC353" i="1"/>
  <c r="AD353" i="1"/>
  <c r="AE353" i="1"/>
  <c r="AF353" i="1"/>
  <c r="AG353" i="1"/>
  <c r="AH353" i="1"/>
  <c r="AI353" i="1"/>
  <c r="AK353" i="1"/>
  <c r="AL353" i="1"/>
  <c r="AM353" i="1"/>
  <c r="AN353" i="1"/>
  <c r="AR353" i="1"/>
  <c r="AT353" i="1"/>
  <c r="AU353" i="1"/>
  <c r="AV353" i="1"/>
  <c r="AW353" i="1"/>
  <c r="AY353" i="1"/>
  <c r="AZ353" i="1"/>
  <c r="BA353" i="1"/>
  <c r="BB353" i="1"/>
  <c r="BC352" i="1"/>
  <c r="BD353" i="1"/>
  <c r="BE353" i="1"/>
  <c r="BF353" i="1"/>
  <c r="BG353" i="1"/>
  <c r="BI353" i="1"/>
  <c r="BK353" i="1"/>
  <c r="BM353" i="1"/>
  <c r="BO353" i="1"/>
  <c r="BQ353" i="1"/>
  <c r="BS353" i="1"/>
  <c r="BU353" i="1"/>
  <c r="BW353" i="1"/>
  <c r="BY353" i="1"/>
  <c r="CA353" i="1"/>
  <c r="D7611" i="3"/>
  <c r="D7596" i="3"/>
  <c r="D7597" i="3"/>
  <c r="D7598" i="3"/>
  <c r="D7599" i="3"/>
  <c r="D7600" i="3"/>
  <c r="D7601" i="3"/>
  <c r="D7602" i="3"/>
  <c r="D7603" i="3"/>
  <c r="D7604" i="3"/>
  <c r="D7605" i="3"/>
  <c r="D7606" i="3"/>
  <c r="D7607" i="3"/>
  <c r="D7608" i="3"/>
  <c r="D7609" i="3"/>
  <c r="D7610" i="3"/>
  <c r="D7612" i="3"/>
  <c r="D7613" i="3"/>
  <c r="D7614" i="3"/>
  <c r="D7595" i="3"/>
  <c r="H352" i="1"/>
  <c r="AQ352" i="1"/>
  <c r="AP352" i="1"/>
  <c r="I352" i="1"/>
  <c r="I351" i="1"/>
  <c r="J352" i="1"/>
  <c r="F352" i="1"/>
  <c r="D352" i="1"/>
  <c r="D7576" i="3"/>
  <c r="D7577" i="3"/>
  <c r="D7578" i="3"/>
  <c r="D7579" i="3"/>
  <c r="D7580" i="3"/>
  <c r="D7581" i="3"/>
  <c r="D7582" i="3"/>
  <c r="D7583" i="3"/>
  <c r="D7584" i="3"/>
  <c r="D7585" i="3"/>
  <c r="D7586" i="3"/>
  <c r="D7587" i="3"/>
  <c r="D7588" i="3"/>
  <c r="D7589" i="3"/>
  <c r="D7590" i="3"/>
  <c r="D7591" i="3"/>
  <c r="D7592" i="3"/>
  <c r="D7593" i="3"/>
  <c r="D7594" i="3"/>
  <c r="D7575" i="3"/>
  <c r="CA352" i="1"/>
  <c r="BY352" i="1"/>
  <c r="BW352" i="1"/>
  <c r="BU352" i="1"/>
  <c r="BS352" i="1"/>
  <c r="BQ352" i="1"/>
  <c r="BO352" i="1"/>
  <c r="BM352" i="1"/>
  <c r="BK352" i="1"/>
  <c r="BI352" i="1"/>
  <c r="BB352" i="1"/>
  <c r="BA352" i="1"/>
  <c r="AZ352" i="1"/>
  <c r="AY352" i="1"/>
  <c r="AW352" i="1"/>
  <c r="AV352" i="1"/>
  <c r="AU352" i="1"/>
  <c r="AT352" i="1"/>
  <c r="AR352" i="1"/>
  <c r="AN352" i="1"/>
  <c r="AM352" i="1"/>
  <c r="AL352" i="1"/>
  <c r="AK352" i="1"/>
  <c r="AD352" i="1"/>
  <c r="AB352" i="1"/>
  <c r="AA352" i="1"/>
  <c r="AA351" i="1"/>
  <c r="AC352" i="1"/>
  <c r="Y352" i="1"/>
  <c r="W352" i="1"/>
  <c r="W351" i="1"/>
  <c r="X352" i="1"/>
  <c r="U352" i="1"/>
  <c r="T352" i="1"/>
  <c r="S352" i="1"/>
  <c r="R352" i="1"/>
  <c r="Q352" i="1"/>
  <c r="P352" i="1"/>
  <c r="O352" i="1"/>
  <c r="N352" i="1"/>
  <c r="M352" i="1"/>
  <c r="L352" i="1"/>
  <c r="K352" i="1"/>
  <c r="AQ351" i="1"/>
  <c r="AP351" i="1"/>
  <c r="I350" i="1"/>
  <c r="J351" i="1"/>
  <c r="H351" i="1"/>
  <c r="F351" i="1"/>
  <c r="D351" i="1"/>
  <c r="K351" i="1"/>
  <c r="L351" i="1"/>
  <c r="M351" i="1"/>
  <c r="N351" i="1"/>
  <c r="O351" i="1"/>
  <c r="P351" i="1"/>
  <c r="Q351" i="1"/>
  <c r="R351" i="1"/>
  <c r="S351" i="1"/>
  <c r="T351" i="1"/>
  <c r="U351" i="1"/>
  <c r="W350" i="1"/>
  <c r="X351" i="1"/>
  <c r="Y351" i="1"/>
  <c r="AB351" i="1"/>
  <c r="AA350" i="1"/>
  <c r="AC351" i="1"/>
  <c r="AD351" i="1"/>
  <c r="AD350" i="1"/>
  <c r="AE351" i="1"/>
  <c r="AF351" i="1"/>
  <c r="AD349" i="1"/>
  <c r="AE350" i="1"/>
  <c r="AG351" i="1"/>
  <c r="AH351" i="1"/>
  <c r="AI351" i="1"/>
  <c r="AK351" i="1"/>
  <c r="AL351" i="1"/>
  <c r="AM351" i="1"/>
  <c r="AN351" i="1"/>
  <c r="AR351" i="1"/>
  <c r="AT351" i="1"/>
  <c r="AU351" i="1"/>
  <c r="AV351" i="1"/>
  <c r="AW351" i="1"/>
  <c r="AY351" i="1"/>
  <c r="AZ351" i="1"/>
  <c r="BA351" i="1"/>
  <c r="BB351" i="1"/>
  <c r="BC351" i="1"/>
  <c r="BF351" i="1"/>
  <c r="BG351" i="1"/>
  <c r="BI351" i="1"/>
  <c r="BK351" i="1"/>
  <c r="BM351" i="1"/>
  <c r="BO351" i="1"/>
  <c r="BQ351" i="1"/>
  <c r="BS351" i="1"/>
  <c r="BU351" i="1"/>
  <c r="BW351" i="1"/>
  <c r="BY351" i="1"/>
  <c r="CA351" i="1"/>
  <c r="AQ348" i="1"/>
  <c r="D7574" i="3"/>
  <c r="D7573" i="3"/>
  <c r="D7572" i="3"/>
  <c r="D7571" i="3"/>
  <c r="D7570" i="3"/>
  <c r="D7569" i="3"/>
  <c r="D7568" i="3"/>
  <c r="D7567" i="3"/>
  <c r="D7566" i="3"/>
  <c r="D7565" i="3"/>
  <c r="D7564" i="3"/>
  <c r="D7563" i="3"/>
  <c r="D7562" i="3"/>
  <c r="D7561" i="3"/>
  <c r="D7560" i="3"/>
  <c r="D7559" i="3"/>
  <c r="D7558" i="3"/>
  <c r="D7557" i="3"/>
  <c r="D7556" i="3"/>
  <c r="D7555" i="3"/>
  <c r="D7554" i="3"/>
  <c r="D7553" i="3"/>
  <c r="D7552" i="3"/>
  <c r="D7551" i="3"/>
  <c r="D7550" i="3"/>
  <c r="D7549" i="3"/>
  <c r="D7548" i="3"/>
  <c r="D7547" i="3"/>
  <c r="D7546" i="3"/>
  <c r="D7545" i="3"/>
  <c r="D7544" i="3"/>
  <c r="D7543" i="3"/>
  <c r="D7542" i="3"/>
  <c r="D7541" i="3"/>
  <c r="D7540" i="3"/>
  <c r="D7539" i="3"/>
  <c r="D7538" i="3"/>
  <c r="D7537" i="3"/>
  <c r="D7536" i="3"/>
  <c r="D7535" i="3"/>
  <c r="AQ350" i="1"/>
  <c r="AP350" i="1"/>
  <c r="T350" i="1"/>
  <c r="H350" i="1"/>
  <c r="P350" i="1"/>
  <c r="L350" i="1"/>
  <c r="I349" i="1"/>
  <c r="J350" i="1"/>
  <c r="F350" i="1"/>
  <c r="D350" i="1"/>
  <c r="K350" i="1"/>
  <c r="M350" i="1"/>
  <c r="N350" i="1"/>
  <c r="O350" i="1"/>
  <c r="Q350" i="1"/>
  <c r="R350" i="1"/>
  <c r="S350" i="1"/>
  <c r="U350" i="1"/>
  <c r="Y350" i="1"/>
  <c r="AB350" i="1"/>
  <c r="AF350" i="1"/>
  <c r="AI350" i="1"/>
  <c r="AK350" i="1"/>
  <c r="AL350" i="1"/>
  <c r="AM350" i="1"/>
  <c r="AN350" i="1"/>
  <c r="AR350" i="1"/>
  <c r="AT350" i="1"/>
  <c r="AU350" i="1"/>
  <c r="AV350" i="1"/>
  <c r="AW350" i="1"/>
  <c r="AY350" i="1"/>
  <c r="AZ350" i="1"/>
  <c r="BA350" i="1"/>
  <c r="BB350" i="1"/>
  <c r="BC350" i="1"/>
  <c r="BF350" i="1"/>
  <c r="BG350" i="1"/>
  <c r="BI350" i="1"/>
  <c r="BK350" i="1"/>
  <c r="BM350" i="1"/>
  <c r="BO350" i="1"/>
  <c r="BQ350" i="1"/>
  <c r="BS350" i="1"/>
  <c r="BU350" i="1"/>
  <c r="BW350" i="1"/>
  <c r="BY350" i="1"/>
  <c r="CA350" i="1"/>
  <c r="AQ349" i="1"/>
  <c r="AP349" i="1"/>
  <c r="H349" i="1"/>
  <c r="F349" i="1"/>
  <c r="D349" i="1"/>
  <c r="K349" i="1"/>
  <c r="L349" i="1"/>
  <c r="M349" i="1"/>
  <c r="N349" i="1"/>
  <c r="O349" i="1"/>
  <c r="P349" i="1"/>
  <c r="R349" i="1"/>
  <c r="S349" i="1"/>
  <c r="T349" i="1"/>
  <c r="U349" i="1"/>
  <c r="W349" i="1"/>
  <c r="X350" i="1"/>
  <c r="Y349" i="1"/>
  <c r="AA349" i="1"/>
  <c r="AC350" i="1"/>
  <c r="AB349" i="1"/>
  <c r="AF349" i="1"/>
  <c r="AI349" i="1"/>
  <c r="AK349" i="1"/>
  <c r="AL349" i="1"/>
  <c r="AM349" i="1"/>
  <c r="AN349" i="1"/>
  <c r="AR349" i="1"/>
  <c r="AT349" i="1"/>
  <c r="AU349" i="1"/>
  <c r="AV349" i="1"/>
  <c r="AW349" i="1"/>
  <c r="AY349" i="1"/>
  <c r="AZ349" i="1"/>
  <c r="BA349" i="1"/>
  <c r="BB349" i="1"/>
  <c r="BC349" i="1"/>
  <c r="BC348" i="1"/>
  <c r="BD349" i="1"/>
  <c r="BE349" i="1"/>
  <c r="BF349" i="1"/>
  <c r="BG349" i="1"/>
  <c r="BI349" i="1"/>
  <c r="BK349" i="1"/>
  <c r="BM349" i="1"/>
  <c r="BO349" i="1"/>
  <c r="BQ349" i="1"/>
  <c r="BS349" i="1"/>
  <c r="BU349" i="1"/>
  <c r="BW349" i="1"/>
  <c r="BY349" i="1"/>
  <c r="CA349" i="1"/>
  <c r="D7534" i="3"/>
  <c r="D7533" i="3"/>
  <c r="D7532" i="3"/>
  <c r="D7531" i="3"/>
  <c r="D7530" i="3"/>
  <c r="D7529" i="3"/>
  <c r="D7528" i="3"/>
  <c r="D7527" i="3"/>
  <c r="D7525" i="3"/>
  <c r="D7524" i="3"/>
  <c r="D7523" i="3"/>
  <c r="D7522" i="3"/>
  <c r="D7521" i="3"/>
  <c r="D7520" i="3"/>
  <c r="D7519" i="3"/>
  <c r="D7518" i="3"/>
  <c r="D7517" i="3"/>
  <c r="D7516" i="3"/>
  <c r="D7515" i="3"/>
  <c r="D7514" i="3"/>
  <c r="D7513" i="3"/>
  <c r="D7512" i="3"/>
  <c r="D7511" i="3"/>
  <c r="D7510" i="3"/>
  <c r="D7509" i="3"/>
  <c r="D7508" i="3"/>
  <c r="D7507" i="3"/>
  <c r="D7506" i="3"/>
  <c r="D7505" i="3"/>
  <c r="D7504" i="3"/>
  <c r="D7503" i="3"/>
  <c r="D7502" i="3"/>
  <c r="D7501" i="3"/>
  <c r="D7500" i="3"/>
  <c r="D7499" i="3"/>
  <c r="D7498" i="3"/>
  <c r="D7497" i="3"/>
  <c r="D7496" i="3"/>
  <c r="D7495" i="3"/>
  <c r="BU348" i="1"/>
  <c r="AP348" i="1"/>
  <c r="I348" i="1"/>
  <c r="H348" i="1"/>
  <c r="F348" i="1"/>
  <c r="D348" i="1"/>
  <c r="K348" i="1"/>
  <c r="L348" i="1"/>
  <c r="M348" i="1"/>
  <c r="N348" i="1"/>
  <c r="O348" i="1"/>
  <c r="P348" i="1"/>
  <c r="R348" i="1"/>
  <c r="S348" i="1"/>
  <c r="T348" i="1"/>
  <c r="U348" i="1"/>
  <c r="W348" i="1"/>
  <c r="X349" i="1"/>
  <c r="Y348" i="1"/>
  <c r="AA348" i="1"/>
  <c r="AC349" i="1"/>
  <c r="AB348" i="1"/>
  <c r="AD348" i="1"/>
  <c r="AE349" i="1"/>
  <c r="AF348" i="1"/>
  <c r="AI348" i="1"/>
  <c r="AK348" i="1"/>
  <c r="AL348" i="1"/>
  <c r="AM348" i="1"/>
  <c r="AN348" i="1"/>
  <c r="AR348" i="1"/>
  <c r="AT348" i="1"/>
  <c r="AU348" i="1"/>
  <c r="AV348" i="1"/>
  <c r="AW348" i="1"/>
  <c r="AY348" i="1"/>
  <c r="AZ348" i="1"/>
  <c r="BA348" i="1"/>
  <c r="BB348" i="1"/>
  <c r="BF348" i="1"/>
  <c r="BG348" i="1"/>
  <c r="BI348" i="1"/>
  <c r="BK348" i="1"/>
  <c r="BM348" i="1"/>
  <c r="BO348" i="1"/>
  <c r="BQ348" i="1"/>
  <c r="BS348" i="1"/>
  <c r="BW348" i="1"/>
  <c r="BY348" i="1"/>
  <c r="CA348" i="1"/>
  <c r="D7494" i="3"/>
  <c r="D7493" i="3"/>
  <c r="D7492" i="3"/>
  <c r="D7491" i="3"/>
  <c r="D7490" i="3"/>
  <c r="D7489" i="3"/>
  <c r="D7488" i="3"/>
  <c r="D7487" i="3"/>
  <c r="D7486" i="3"/>
  <c r="D7485" i="3"/>
  <c r="D7484" i="3"/>
  <c r="D7483" i="3"/>
  <c r="D7482" i="3"/>
  <c r="D7481" i="3"/>
  <c r="D7480" i="3"/>
  <c r="D7479" i="3"/>
  <c r="D7478" i="3"/>
  <c r="D7477" i="3"/>
  <c r="D7476" i="3"/>
  <c r="D7475" i="3"/>
  <c r="AQ347" i="1"/>
  <c r="AP347" i="1"/>
  <c r="I347" i="1"/>
  <c r="H347" i="1"/>
  <c r="F347" i="1"/>
  <c r="D347" i="1"/>
  <c r="K347" i="1"/>
  <c r="L347" i="1"/>
  <c r="M347" i="1"/>
  <c r="N347" i="1"/>
  <c r="O347" i="1"/>
  <c r="P347" i="1"/>
  <c r="R347" i="1"/>
  <c r="S347" i="1"/>
  <c r="T347" i="1"/>
  <c r="U347" i="1"/>
  <c r="W347" i="1"/>
  <c r="X348" i="1"/>
  <c r="Y347" i="1"/>
  <c r="AA347" i="1"/>
  <c r="AC348" i="1"/>
  <c r="AB347" i="1"/>
  <c r="AD347" i="1"/>
  <c r="AE348" i="1"/>
  <c r="AF347" i="1"/>
  <c r="AI347" i="1"/>
  <c r="AK347" i="1"/>
  <c r="AL347" i="1"/>
  <c r="AM347" i="1"/>
  <c r="AN347" i="1"/>
  <c r="AR347" i="1"/>
  <c r="AT347" i="1"/>
  <c r="AU347" i="1"/>
  <c r="AV347" i="1"/>
  <c r="AW347" i="1"/>
  <c r="AY347" i="1"/>
  <c r="AZ347" i="1"/>
  <c r="BA347" i="1"/>
  <c r="BB347" i="1"/>
  <c r="BC347" i="1"/>
  <c r="BF347" i="1"/>
  <c r="BG347" i="1"/>
  <c r="BI347" i="1"/>
  <c r="BK347" i="1"/>
  <c r="BM347" i="1"/>
  <c r="BO347" i="1"/>
  <c r="BQ347" i="1"/>
  <c r="BS347" i="1"/>
  <c r="BU347" i="1"/>
  <c r="BW347" i="1"/>
  <c r="BY347" i="1"/>
  <c r="CA347" i="1"/>
  <c r="AQ346" i="1"/>
  <c r="AP346" i="1"/>
  <c r="D7474" i="3"/>
  <c r="D7473" i="3"/>
  <c r="D7472" i="3"/>
  <c r="D7471" i="3"/>
  <c r="D7470" i="3"/>
  <c r="D7469" i="3"/>
  <c r="D7468" i="3"/>
  <c r="D7467" i="3"/>
  <c r="D7466" i="3"/>
  <c r="D7465" i="3"/>
  <c r="D7464" i="3"/>
  <c r="D7463" i="3"/>
  <c r="D7462" i="3"/>
  <c r="D7461" i="3"/>
  <c r="D7460" i="3"/>
  <c r="D7459" i="3"/>
  <c r="D7458" i="3"/>
  <c r="D7457" i="3"/>
  <c r="D7456" i="3"/>
  <c r="I346" i="1"/>
  <c r="D7455" i="3"/>
  <c r="H346" i="1"/>
  <c r="F346" i="1"/>
  <c r="D346" i="1"/>
  <c r="K346" i="1"/>
  <c r="L346" i="1"/>
  <c r="M346" i="1"/>
  <c r="N346" i="1"/>
  <c r="O346" i="1"/>
  <c r="P346" i="1"/>
  <c r="R346" i="1"/>
  <c r="S346" i="1"/>
  <c r="T346" i="1"/>
  <c r="U346" i="1"/>
  <c r="W346" i="1"/>
  <c r="X347" i="1"/>
  <c r="Y346" i="1"/>
  <c r="AA346" i="1"/>
  <c r="AC347" i="1"/>
  <c r="AB346" i="1"/>
  <c r="AD346" i="1"/>
  <c r="AE347" i="1"/>
  <c r="AF346" i="1"/>
  <c r="AI346" i="1"/>
  <c r="AK346" i="1"/>
  <c r="AL346" i="1"/>
  <c r="AM346" i="1"/>
  <c r="AN346" i="1"/>
  <c r="AR346" i="1"/>
  <c r="AT346" i="1"/>
  <c r="AU346" i="1"/>
  <c r="AV346" i="1"/>
  <c r="AW346" i="1"/>
  <c r="AY346" i="1"/>
  <c r="AZ346" i="1"/>
  <c r="BA346" i="1"/>
  <c r="BB346" i="1"/>
  <c r="BC346" i="1"/>
  <c r="BF346" i="1"/>
  <c r="BG346" i="1"/>
  <c r="BI346" i="1"/>
  <c r="BK346" i="1"/>
  <c r="BM346" i="1"/>
  <c r="BO346" i="1"/>
  <c r="BQ346" i="1"/>
  <c r="BS346" i="1"/>
  <c r="BU346" i="1"/>
  <c r="BW346" i="1"/>
  <c r="BY346" i="1"/>
  <c r="CA346" i="1"/>
  <c r="BK345" i="1"/>
  <c r="BI345" i="1"/>
  <c r="D345" i="1"/>
  <c r="D7454" i="3"/>
  <c r="D7453" i="3"/>
  <c r="D7452" i="3"/>
  <c r="D7451" i="3"/>
  <c r="D7450" i="3"/>
  <c r="D7449" i="3"/>
  <c r="D7448" i="3"/>
  <c r="D7447" i="3"/>
  <c r="D7446" i="3"/>
  <c r="D7445" i="3"/>
  <c r="D7444" i="3"/>
  <c r="D7443" i="3"/>
  <c r="D7442" i="3"/>
  <c r="D7441" i="3"/>
  <c r="D7440" i="3"/>
  <c r="D7439" i="3"/>
  <c r="D7438" i="3"/>
  <c r="D7437" i="3"/>
  <c r="D7436" i="3"/>
  <c r="D7435" i="3"/>
  <c r="AQ345" i="1"/>
  <c r="AP345" i="1"/>
  <c r="I345" i="1"/>
  <c r="J346" i="1"/>
  <c r="Q346" i="1"/>
  <c r="I344" i="1"/>
  <c r="H345" i="1"/>
  <c r="F345" i="1"/>
  <c r="K345" i="1"/>
  <c r="L345" i="1"/>
  <c r="M345" i="1"/>
  <c r="N345" i="1"/>
  <c r="O345" i="1"/>
  <c r="P345" i="1"/>
  <c r="R345" i="1"/>
  <c r="S345" i="1"/>
  <c r="T345" i="1"/>
  <c r="U345" i="1"/>
  <c r="W345" i="1"/>
  <c r="X346" i="1"/>
  <c r="Y345" i="1"/>
  <c r="AA345" i="1"/>
  <c r="AC346" i="1"/>
  <c r="AB345" i="1"/>
  <c r="AD345" i="1"/>
  <c r="AE346" i="1"/>
  <c r="AF345" i="1"/>
  <c r="AI345" i="1"/>
  <c r="AK345" i="1"/>
  <c r="AL345" i="1"/>
  <c r="AM345" i="1"/>
  <c r="AN345" i="1"/>
  <c r="AR345" i="1"/>
  <c r="AT345" i="1"/>
  <c r="AU345" i="1"/>
  <c r="AV345" i="1"/>
  <c r="AW345" i="1"/>
  <c r="AY345" i="1"/>
  <c r="AZ345" i="1"/>
  <c r="BA345" i="1"/>
  <c r="BB345" i="1"/>
  <c r="BC345" i="1"/>
  <c r="BF345" i="1"/>
  <c r="BG345" i="1"/>
  <c r="BM345" i="1"/>
  <c r="BO345" i="1"/>
  <c r="BQ345" i="1"/>
  <c r="BS345" i="1"/>
  <c r="BU345" i="1"/>
  <c r="BW345" i="1"/>
  <c r="BY345" i="1"/>
  <c r="CA345" i="1"/>
  <c r="D7434" i="3"/>
  <c r="D7433" i="3"/>
  <c r="D7432" i="3"/>
  <c r="D7431" i="3"/>
  <c r="D7430" i="3"/>
  <c r="D7429" i="3"/>
  <c r="D7428" i="3"/>
  <c r="D7427" i="3"/>
  <c r="D7426" i="3"/>
  <c r="D7425" i="3"/>
  <c r="D7424" i="3"/>
  <c r="D7423" i="3"/>
  <c r="D7422" i="3"/>
  <c r="D7421" i="3"/>
  <c r="D7420" i="3"/>
  <c r="D7419" i="3"/>
  <c r="D7418" i="3"/>
  <c r="D7417" i="3"/>
  <c r="D7416" i="3"/>
  <c r="D7415" i="3"/>
  <c r="AQ344" i="1"/>
  <c r="AP344" i="1"/>
  <c r="H344" i="1"/>
  <c r="F344" i="1"/>
  <c r="D344" i="1"/>
  <c r="K344" i="1"/>
  <c r="L344" i="1"/>
  <c r="M344" i="1"/>
  <c r="N344" i="1"/>
  <c r="O344" i="1"/>
  <c r="P344" i="1"/>
  <c r="R344" i="1"/>
  <c r="S344" i="1"/>
  <c r="T344" i="1"/>
  <c r="U344" i="1"/>
  <c r="W344" i="1"/>
  <c r="X345" i="1"/>
  <c r="Y344" i="1"/>
  <c r="AA344" i="1"/>
  <c r="AC345" i="1"/>
  <c r="AB344" i="1"/>
  <c r="AD344" i="1"/>
  <c r="AE345" i="1"/>
  <c r="AF344" i="1"/>
  <c r="AI344" i="1"/>
  <c r="AK344" i="1"/>
  <c r="AL344" i="1"/>
  <c r="AM344" i="1"/>
  <c r="AN344" i="1"/>
  <c r="AR344" i="1"/>
  <c r="AT344" i="1"/>
  <c r="AU344" i="1"/>
  <c r="AV344" i="1"/>
  <c r="AW344" i="1"/>
  <c r="AY344" i="1"/>
  <c r="AZ344" i="1"/>
  <c r="BA344" i="1"/>
  <c r="BB344" i="1"/>
  <c r="BC344" i="1"/>
  <c r="BF344" i="1"/>
  <c r="BG344" i="1"/>
  <c r="BI344" i="1"/>
  <c r="BK344" i="1"/>
  <c r="BM344" i="1"/>
  <c r="BO344" i="1"/>
  <c r="BQ344" i="1"/>
  <c r="BS344" i="1"/>
  <c r="BU344" i="1"/>
  <c r="BW344" i="1"/>
  <c r="BY344" i="1"/>
  <c r="CA344" i="1"/>
  <c r="D7413" i="3"/>
  <c r="D7414" i="3"/>
  <c r="D7407" i="3"/>
  <c r="D7408" i="3"/>
  <c r="D7409" i="3"/>
  <c r="D7410" i="3"/>
  <c r="D7411" i="3"/>
  <c r="D7412" i="3"/>
  <c r="D7396" i="3"/>
  <c r="D7397" i="3"/>
  <c r="D7398" i="3"/>
  <c r="D7399" i="3"/>
  <c r="D7400" i="3"/>
  <c r="D7401" i="3"/>
  <c r="D7402" i="3"/>
  <c r="D7403" i="3"/>
  <c r="D7404" i="3"/>
  <c r="D7405" i="3"/>
  <c r="D7406" i="3"/>
  <c r="D7395" i="3"/>
  <c r="AQ343" i="1"/>
  <c r="AP343" i="1"/>
  <c r="I343" i="1"/>
  <c r="H343" i="1"/>
  <c r="F343" i="1"/>
  <c r="D343" i="1"/>
  <c r="K343" i="1"/>
  <c r="L343" i="1"/>
  <c r="M343" i="1"/>
  <c r="N343" i="1"/>
  <c r="O343" i="1"/>
  <c r="P343" i="1"/>
  <c r="R343" i="1"/>
  <c r="S343" i="1"/>
  <c r="T343" i="1"/>
  <c r="U343" i="1"/>
  <c r="W343" i="1"/>
  <c r="X344" i="1"/>
  <c r="Y343" i="1"/>
  <c r="AA343" i="1"/>
  <c r="AC344" i="1"/>
  <c r="AB343" i="1"/>
  <c r="AD343" i="1"/>
  <c r="AE344" i="1"/>
  <c r="AF343" i="1"/>
  <c r="AI343" i="1"/>
  <c r="AK343" i="1"/>
  <c r="AL343" i="1"/>
  <c r="AM343" i="1"/>
  <c r="AN343" i="1"/>
  <c r="AR343" i="1"/>
  <c r="AT343" i="1"/>
  <c r="AU343" i="1"/>
  <c r="AV343" i="1"/>
  <c r="AW343" i="1"/>
  <c r="AY343" i="1"/>
  <c r="AZ343" i="1"/>
  <c r="BA343" i="1"/>
  <c r="BB343" i="1"/>
  <c r="BC343" i="1"/>
  <c r="BF343" i="1"/>
  <c r="BG343" i="1"/>
  <c r="BI343" i="1"/>
  <c r="BK343" i="1"/>
  <c r="BM343" i="1"/>
  <c r="BO343" i="1"/>
  <c r="BQ343" i="1"/>
  <c r="BS343" i="1"/>
  <c r="BU343" i="1"/>
  <c r="BW343" i="1"/>
  <c r="BY343" i="1"/>
  <c r="CA343" i="1"/>
  <c r="D7394" i="3"/>
  <c r="D7393" i="3"/>
  <c r="D7392" i="3"/>
  <c r="D7391" i="3"/>
  <c r="D7390" i="3"/>
  <c r="D7389" i="3"/>
  <c r="D7388" i="3"/>
  <c r="D7387" i="3"/>
  <c r="D7386" i="3"/>
  <c r="D7385" i="3"/>
  <c r="D7384" i="3"/>
  <c r="D7383" i="3"/>
  <c r="D7382" i="3"/>
  <c r="D7381" i="3"/>
  <c r="D7380" i="3"/>
  <c r="D7379" i="3"/>
  <c r="D7378" i="3"/>
  <c r="D7377" i="3"/>
  <c r="D7376" i="3"/>
  <c r="D7375" i="3"/>
  <c r="AQ342" i="1"/>
  <c r="AP342" i="1"/>
  <c r="I342" i="1"/>
  <c r="H342" i="1"/>
  <c r="F342" i="1"/>
  <c r="D342" i="1"/>
  <c r="CA342" i="1"/>
  <c r="BY342" i="1"/>
  <c r="BW342" i="1"/>
  <c r="BU342" i="1"/>
  <c r="BS342" i="1"/>
  <c r="BQ342" i="1"/>
  <c r="BO342" i="1"/>
  <c r="BM342" i="1"/>
  <c r="BK342" i="1"/>
  <c r="BI342" i="1"/>
  <c r="BC342" i="1"/>
  <c r="BG342" i="1"/>
  <c r="BF342" i="1"/>
  <c r="BC341" i="1"/>
  <c r="BE342" i="1"/>
  <c r="BD342" i="1"/>
  <c r="BB342" i="1"/>
  <c r="BA342" i="1"/>
  <c r="AZ342" i="1"/>
  <c r="AY342" i="1"/>
  <c r="AW342" i="1"/>
  <c r="AV342" i="1"/>
  <c r="AU342" i="1"/>
  <c r="AT342" i="1"/>
  <c r="AR342" i="1"/>
  <c r="AN342" i="1"/>
  <c r="AM342" i="1"/>
  <c r="AL342" i="1"/>
  <c r="AK342" i="1"/>
  <c r="AD342" i="1"/>
  <c r="AE343" i="1"/>
  <c r="AI342" i="1"/>
  <c r="W342" i="1"/>
  <c r="X343" i="1"/>
  <c r="AF342" i="1"/>
  <c r="AA342" i="1"/>
  <c r="AC343" i="1"/>
  <c r="AB342" i="1"/>
  <c r="Y342" i="1"/>
  <c r="U342" i="1"/>
  <c r="T342" i="1"/>
  <c r="S342" i="1"/>
  <c r="R342" i="1"/>
  <c r="P342" i="1"/>
  <c r="O342" i="1"/>
  <c r="N342" i="1"/>
  <c r="M342" i="1"/>
  <c r="L342" i="1"/>
  <c r="K342" i="1"/>
  <c r="D7374" i="3"/>
  <c r="D7373" i="3"/>
  <c r="D7372" i="3"/>
  <c r="D7371" i="3"/>
  <c r="D7370" i="3"/>
  <c r="D7369" i="3"/>
  <c r="D7368" i="3"/>
  <c r="D7367" i="3"/>
  <c r="D7366" i="3"/>
  <c r="D7365" i="3"/>
  <c r="D7364" i="3"/>
  <c r="D7363" i="3"/>
  <c r="D7362" i="3"/>
  <c r="D7361" i="3"/>
  <c r="D7360" i="3"/>
  <c r="D7359" i="3"/>
  <c r="D7358" i="3"/>
  <c r="D7357" i="3"/>
  <c r="D7356" i="3"/>
  <c r="D7355" i="3"/>
  <c r="BS341" i="1"/>
  <c r="AQ341" i="1"/>
  <c r="AP341" i="1"/>
  <c r="I341" i="1"/>
  <c r="H341" i="1"/>
  <c r="F341" i="1"/>
  <c r="D341" i="1"/>
  <c r="K341" i="1"/>
  <c r="L341" i="1"/>
  <c r="M341" i="1"/>
  <c r="N341" i="1"/>
  <c r="O341" i="1"/>
  <c r="P341" i="1"/>
  <c r="R341" i="1"/>
  <c r="S341" i="1"/>
  <c r="T341" i="1"/>
  <c r="U341" i="1"/>
  <c r="W341" i="1"/>
  <c r="X342" i="1"/>
  <c r="Y341" i="1"/>
  <c r="AA341" i="1"/>
  <c r="AC342" i="1"/>
  <c r="AB341" i="1"/>
  <c r="AD341" i="1"/>
  <c r="AE342" i="1"/>
  <c r="AF341" i="1"/>
  <c r="AI341" i="1"/>
  <c r="AK341" i="1"/>
  <c r="AL341" i="1"/>
  <c r="AM341" i="1"/>
  <c r="AN341" i="1"/>
  <c r="AR341" i="1"/>
  <c r="AT341" i="1"/>
  <c r="AU341" i="1"/>
  <c r="AV341" i="1"/>
  <c r="AW341" i="1"/>
  <c r="AY341" i="1"/>
  <c r="AZ341" i="1"/>
  <c r="BA341" i="1"/>
  <c r="BB341" i="1"/>
  <c r="BF341" i="1"/>
  <c r="BG341" i="1"/>
  <c r="BI341" i="1"/>
  <c r="BK341" i="1"/>
  <c r="BM341" i="1"/>
  <c r="BO341" i="1"/>
  <c r="BQ341" i="1"/>
  <c r="BU341" i="1"/>
  <c r="BW341" i="1"/>
  <c r="BY341" i="1"/>
  <c r="CA341" i="1"/>
  <c r="D7354" i="3"/>
  <c r="D7353" i="3"/>
  <c r="D7352" i="3"/>
  <c r="D7351" i="3"/>
  <c r="D7350" i="3"/>
  <c r="D7349" i="3"/>
  <c r="D7348" i="3"/>
  <c r="D7347" i="3"/>
  <c r="D7346" i="3"/>
  <c r="D7345" i="3"/>
  <c r="D7344" i="3"/>
  <c r="D7343" i="3"/>
  <c r="D7342" i="3"/>
  <c r="D7341" i="3"/>
  <c r="D7340" i="3"/>
  <c r="D7339" i="3"/>
  <c r="D7338" i="3"/>
  <c r="D7337" i="3"/>
  <c r="D7336" i="3"/>
  <c r="D7335" i="3"/>
  <c r="AQ340" i="1"/>
  <c r="AP340" i="1"/>
  <c r="I340" i="1"/>
  <c r="H340" i="1"/>
  <c r="F340" i="1"/>
  <c r="D340" i="1"/>
  <c r="K340" i="1"/>
  <c r="L340" i="1"/>
  <c r="M340" i="1"/>
  <c r="N340" i="1"/>
  <c r="O340" i="1"/>
  <c r="P340" i="1"/>
  <c r="R340" i="1"/>
  <c r="S340" i="1"/>
  <c r="T340" i="1"/>
  <c r="U340" i="1"/>
  <c r="W340" i="1"/>
  <c r="X341" i="1"/>
  <c r="Y340" i="1"/>
  <c r="AA340" i="1"/>
  <c r="AC341" i="1"/>
  <c r="AB340" i="1"/>
  <c r="AD340" i="1"/>
  <c r="AE341" i="1"/>
  <c r="AF340" i="1"/>
  <c r="AI340" i="1"/>
  <c r="AK340" i="1"/>
  <c r="AL340" i="1"/>
  <c r="AM340" i="1"/>
  <c r="AN340" i="1"/>
  <c r="AR340" i="1"/>
  <c r="AT340" i="1"/>
  <c r="AU340" i="1"/>
  <c r="AV340" i="1"/>
  <c r="AW340" i="1"/>
  <c r="AY340" i="1"/>
  <c r="AZ340" i="1"/>
  <c r="BA340" i="1"/>
  <c r="BB340" i="1"/>
  <c r="BC340" i="1"/>
  <c r="BF340" i="1"/>
  <c r="BG340" i="1"/>
  <c r="BI340" i="1"/>
  <c r="BK340" i="1"/>
  <c r="BM340" i="1"/>
  <c r="BO340" i="1"/>
  <c r="BQ340" i="1"/>
  <c r="BS340" i="1"/>
  <c r="BU340" i="1"/>
  <c r="BW340" i="1"/>
  <c r="BY340" i="1"/>
  <c r="CA340" i="1"/>
  <c r="D7334" i="3"/>
  <c r="D7333" i="3"/>
  <c r="D7332" i="3"/>
  <c r="D7331" i="3"/>
  <c r="D7330" i="3"/>
  <c r="D7329" i="3"/>
  <c r="D7328" i="3"/>
  <c r="D7327" i="3"/>
  <c r="D7326" i="3"/>
  <c r="D7325" i="3"/>
  <c r="D7324" i="3"/>
  <c r="D7323" i="3"/>
  <c r="D7322" i="3"/>
  <c r="D7321" i="3"/>
  <c r="D7320" i="3"/>
  <c r="D7319" i="3"/>
  <c r="D7318" i="3"/>
  <c r="D7317" i="3"/>
  <c r="D7316" i="3"/>
  <c r="D7315" i="3"/>
  <c r="AQ339" i="1"/>
  <c r="AP339" i="1"/>
  <c r="I339" i="1"/>
  <c r="H339" i="1"/>
  <c r="F339" i="1"/>
  <c r="D339" i="1"/>
  <c r="K339" i="1"/>
  <c r="L339" i="1"/>
  <c r="M339" i="1"/>
  <c r="N339" i="1"/>
  <c r="O339" i="1"/>
  <c r="P339" i="1"/>
  <c r="R339" i="1"/>
  <c r="S339" i="1"/>
  <c r="T339" i="1"/>
  <c r="U339" i="1"/>
  <c r="W339" i="1"/>
  <c r="X340" i="1"/>
  <c r="Y339" i="1"/>
  <c r="AA339" i="1"/>
  <c r="AC340" i="1"/>
  <c r="AB339" i="1"/>
  <c r="AD339" i="1"/>
  <c r="AE340" i="1"/>
  <c r="AF339" i="1"/>
  <c r="AI339" i="1"/>
  <c r="AK339" i="1"/>
  <c r="AL339" i="1"/>
  <c r="AM339" i="1"/>
  <c r="AN339" i="1"/>
  <c r="AR339" i="1"/>
  <c r="AT339" i="1"/>
  <c r="AU339" i="1"/>
  <c r="AV339" i="1"/>
  <c r="AW339" i="1"/>
  <c r="AY339" i="1"/>
  <c r="AZ339" i="1"/>
  <c r="BA339" i="1"/>
  <c r="BB339" i="1"/>
  <c r="BC339" i="1"/>
  <c r="BF339" i="1"/>
  <c r="BG339" i="1"/>
  <c r="BI339" i="1"/>
  <c r="BK339" i="1"/>
  <c r="BM339" i="1"/>
  <c r="BO339" i="1"/>
  <c r="BQ339" i="1"/>
  <c r="BS339" i="1"/>
  <c r="BU339" i="1"/>
  <c r="BW339" i="1"/>
  <c r="BY339" i="1"/>
  <c r="CA339" i="1"/>
  <c r="D7314" i="3"/>
  <c r="D7313" i="3"/>
  <c r="D7312" i="3"/>
  <c r="D7311" i="3"/>
  <c r="D7310" i="3"/>
  <c r="D7309" i="3"/>
  <c r="D7308" i="3"/>
  <c r="D7307" i="3"/>
  <c r="D7306" i="3"/>
  <c r="D7305" i="3"/>
  <c r="D7304" i="3"/>
  <c r="D7303" i="3"/>
  <c r="D7302" i="3"/>
  <c r="D7301" i="3"/>
  <c r="D7300" i="3"/>
  <c r="D7299" i="3"/>
  <c r="D7298" i="3"/>
  <c r="D7297" i="3"/>
  <c r="D7296" i="3"/>
  <c r="D7295" i="3"/>
  <c r="AQ338" i="1"/>
  <c r="AP338" i="1"/>
  <c r="I338" i="1"/>
  <c r="H338" i="1"/>
  <c r="F338" i="1"/>
  <c r="D338" i="1"/>
  <c r="K338" i="1"/>
  <c r="L338" i="1"/>
  <c r="M338" i="1"/>
  <c r="N338" i="1"/>
  <c r="O338" i="1"/>
  <c r="P338" i="1"/>
  <c r="R338" i="1"/>
  <c r="S338" i="1"/>
  <c r="T338" i="1"/>
  <c r="U338" i="1"/>
  <c r="W338" i="1"/>
  <c r="X339" i="1"/>
  <c r="Y338" i="1"/>
  <c r="AA338" i="1"/>
  <c r="AC339" i="1"/>
  <c r="AB338" i="1"/>
  <c r="AD338" i="1"/>
  <c r="AE339" i="1"/>
  <c r="AF338" i="1"/>
  <c r="AI338" i="1"/>
  <c r="AK338" i="1"/>
  <c r="AL338" i="1"/>
  <c r="AM338" i="1"/>
  <c r="AN338" i="1"/>
  <c r="AR338" i="1"/>
  <c r="AT338" i="1"/>
  <c r="AU338" i="1"/>
  <c r="AV338" i="1"/>
  <c r="AW338" i="1"/>
  <c r="AY338" i="1"/>
  <c r="AZ338" i="1"/>
  <c r="BA338" i="1"/>
  <c r="BB338" i="1"/>
  <c r="BC338" i="1"/>
  <c r="BF338" i="1"/>
  <c r="BG338" i="1"/>
  <c r="BI338" i="1"/>
  <c r="BK338" i="1"/>
  <c r="BM338" i="1"/>
  <c r="BO338" i="1"/>
  <c r="BQ338" i="1"/>
  <c r="BS338" i="1"/>
  <c r="BU338" i="1"/>
  <c r="BW338" i="1"/>
  <c r="BY338" i="1"/>
  <c r="CA338" i="1"/>
  <c r="AQ337" i="1"/>
  <c r="AP337" i="1"/>
  <c r="I337" i="1"/>
  <c r="H337" i="1"/>
  <c r="F337" i="1"/>
  <c r="D337" i="1"/>
  <c r="K337" i="1"/>
  <c r="L337" i="1"/>
  <c r="M337" i="1"/>
  <c r="N337" i="1"/>
  <c r="O337" i="1"/>
  <c r="P337" i="1"/>
  <c r="R337" i="1"/>
  <c r="S337" i="1"/>
  <c r="T337" i="1"/>
  <c r="U337" i="1"/>
  <c r="W337" i="1"/>
  <c r="X338" i="1"/>
  <c r="Y337" i="1"/>
  <c r="AA337" i="1"/>
  <c r="AC338" i="1"/>
  <c r="AB337" i="1"/>
  <c r="AD337" i="1"/>
  <c r="AE338" i="1"/>
  <c r="AF337" i="1"/>
  <c r="AI337" i="1"/>
  <c r="AK337" i="1"/>
  <c r="AL337" i="1"/>
  <c r="AM337" i="1"/>
  <c r="AN337" i="1"/>
  <c r="AR337" i="1"/>
  <c r="AT337" i="1"/>
  <c r="AU337" i="1"/>
  <c r="AV337" i="1"/>
  <c r="AW337" i="1"/>
  <c r="AY337" i="1"/>
  <c r="AZ337" i="1"/>
  <c r="BA337" i="1"/>
  <c r="BB337" i="1"/>
  <c r="BC337" i="1"/>
  <c r="BF337" i="1"/>
  <c r="BG337" i="1"/>
  <c r="BI337" i="1"/>
  <c r="BK337" i="1"/>
  <c r="BM337" i="1"/>
  <c r="BO337" i="1"/>
  <c r="BQ337" i="1"/>
  <c r="BS337" i="1"/>
  <c r="BU337" i="1"/>
  <c r="BW337" i="1"/>
  <c r="BY337" i="1"/>
  <c r="CA337" i="1"/>
  <c r="D7294" i="3"/>
  <c r="D7293" i="3"/>
  <c r="D7292" i="3"/>
  <c r="D7291" i="3"/>
  <c r="D7290" i="3"/>
  <c r="D7289" i="3"/>
  <c r="D7288" i="3"/>
  <c r="D7287" i="3"/>
  <c r="D7286" i="3"/>
  <c r="D7285" i="3"/>
  <c r="D7284" i="3"/>
  <c r="D7283" i="3"/>
  <c r="D7282" i="3"/>
  <c r="D7281" i="3"/>
  <c r="D7280" i="3"/>
  <c r="D7279" i="3"/>
  <c r="D7278" i="3"/>
  <c r="D7277" i="3"/>
  <c r="D7276" i="3"/>
  <c r="D7275" i="3"/>
  <c r="AQ336" i="1"/>
  <c r="AP336" i="1"/>
  <c r="I336" i="1"/>
  <c r="H336" i="1"/>
  <c r="F336" i="1"/>
  <c r="D336" i="1"/>
  <c r="K336" i="1"/>
  <c r="L336" i="1"/>
  <c r="M336" i="1"/>
  <c r="N336" i="1"/>
  <c r="O336" i="1"/>
  <c r="P336" i="1"/>
  <c r="R336" i="1"/>
  <c r="S336" i="1"/>
  <c r="T336" i="1"/>
  <c r="U336" i="1"/>
  <c r="W336" i="1"/>
  <c r="X337" i="1"/>
  <c r="Y336" i="1"/>
  <c r="AA336" i="1"/>
  <c r="AC337" i="1"/>
  <c r="AB336" i="1"/>
  <c r="AD336" i="1"/>
  <c r="AE337" i="1"/>
  <c r="AF336" i="1"/>
  <c r="AI336" i="1"/>
  <c r="AK336" i="1"/>
  <c r="AL336" i="1"/>
  <c r="AM336" i="1"/>
  <c r="AN336" i="1"/>
  <c r="AR336" i="1"/>
  <c r="AT336" i="1"/>
  <c r="AU336" i="1"/>
  <c r="AV336" i="1"/>
  <c r="AW336" i="1"/>
  <c r="AY336" i="1"/>
  <c r="AZ336" i="1"/>
  <c r="BA336" i="1"/>
  <c r="BB336" i="1"/>
  <c r="BC336" i="1"/>
  <c r="BF336" i="1"/>
  <c r="BG336" i="1"/>
  <c r="BI336" i="1"/>
  <c r="BK336" i="1"/>
  <c r="BM336" i="1"/>
  <c r="BO336" i="1"/>
  <c r="BQ336" i="1"/>
  <c r="BS336" i="1"/>
  <c r="BU336" i="1"/>
  <c r="BW336" i="1"/>
  <c r="BY336" i="1"/>
  <c r="CA336" i="1"/>
  <c r="D7274" i="3"/>
  <c r="D7273" i="3"/>
  <c r="D7272" i="3"/>
  <c r="D7271" i="3"/>
  <c r="D7270" i="3"/>
  <c r="D7269" i="3"/>
  <c r="D7268" i="3"/>
  <c r="D7267" i="3"/>
  <c r="D7266" i="3"/>
  <c r="D7265" i="3"/>
  <c r="D7264" i="3"/>
  <c r="D7263" i="3"/>
  <c r="D7262" i="3"/>
  <c r="D7261" i="3"/>
  <c r="D7260" i="3"/>
  <c r="D7259" i="3"/>
  <c r="D7258" i="3"/>
  <c r="D7257" i="3"/>
  <c r="D7256" i="3"/>
  <c r="D7255" i="3"/>
  <c r="AQ335" i="1"/>
  <c r="AP335" i="1"/>
  <c r="I335" i="1"/>
  <c r="H335" i="1"/>
  <c r="F335" i="1"/>
  <c r="D335" i="1"/>
  <c r="K335" i="1"/>
  <c r="L335" i="1"/>
  <c r="M335" i="1"/>
  <c r="N335" i="1"/>
  <c r="O335" i="1"/>
  <c r="P335" i="1"/>
  <c r="R335" i="1"/>
  <c r="S335" i="1"/>
  <c r="T335" i="1"/>
  <c r="U335" i="1"/>
  <c r="W335" i="1"/>
  <c r="X336" i="1"/>
  <c r="Y335" i="1"/>
  <c r="AA335" i="1"/>
  <c r="AC336" i="1"/>
  <c r="AB335" i="1"/>
  <c r="AD335" i="1"/>
  <c r="AE336" i="1"/>
  <c r="AF335" i="1"/>
  <c r="AI335" i="1"/>
  <c r="AK335" i="1"/>
  <c r="AL335" i="1"/>
  <c r="AM335" i="1"/>
  <c r="AN335" i="1"/>
  <c r="AR335" i="1"/>
  <c r="AT335" i="1"/>
  <c r="AU335" i="1"/>
  <c r="AV335" i="1"/>
  <c r="AW335" i="1"/>
  <c r="AY335" i="1"/>
  <c r="AZ335" i="1"/>
  <c r="BA335" i="1"/>
  <c r="BB335" i="1"/>
  <c r="BC335" i="1"/>
  <c r="BF335" i="1"/>
  <c r="BG335" i="1"/>
  <c r="BI335" i="1"/>
  <c r="BK335" i="1"/>
  <c r="BM335" i="1"/>
  <c r="BO335" i="1"/>
  <c r="BQ335" i="1"/>
  <c r="BS335" i="1"/>
  <c r="BU335" i="1"/>
  <c r="BW335" i="1"/>
  <c r="BY335" i="1"/>
  <c r="CA335" i="1"/>
  <c r="D7254" i="3"/>
  <c r="D7253" i="3"/>
  <c r="D7252" i="3"/>
  <c r="D7251" i="3"/>
  <c r="D7250" i="3"/>
  <c r="D7249" i="3"/>
  <c r="D7248" i="3"/>
  <c r="D7247" i="3"/>
  <c r="D7246" i="3"/>
  <c r="D7245" i="3"/>
  <c r="D7244" i="3"/>
  <c r="D7243" i="3"/>
  <c r="D7242" i="3"/>
  <c r="D7241" i="3"/>
  <c r="D7240" i="3"/>
  <c r="D7239" i="3"/>
  <c r="D7238" i="3"/>
  <c r="D7237" i="3"/>
  <c r="D7236" i="3"/>
  <c r="D7235" i="3"/>
  <c r="D7234" i="3"/>
  <c r="D7233" i="3"/>
  <c r="D7232" i="3"/>
  <c r="D7231" i="3"/>
  <c r="D7230" i="3"/>
  <c r="D7229" i="3"/>
  <c r="D7228" i="3"/>
  <c r="D7227" i="3"/>
  <c r="D7226" i="3"/>
  <c r="D7225" i="3"/>
  <c r="D7224" i="3"/>
  <c r="D7223" i="3"/>
  <c r="D7222" i="3"/>
  <c r="D7221" i="3"/>
  <c r="D7220" i="3"/>
  <c r="D7219" i="3"/>
  <c r="D7218" i="3"/>
  <c r="D7217" i="3"/>
  <c r="D7216" i="3"/>
  <c r="D7215" i="3"/>
  <c r="AQ334" i="1"/>
  <c r="AP334" i="1"/>
  <c r="I334" i="1"/>
  <c r="H334" i="1"/>
  <c r="F334" i="1"/>
  <c r="D334" i="1"/>
  <c r="K334" i="1"/>
  <c r="L334" i="1"/>
  <c r="M334" i="1"/>
  <c r="N334" i="1"/>
  <c r="O334" i="1"/>
  <c r="P334" i="1"/>
  <c r="R334" i="1"/>
  <c r="S334" i="1"/>
  <c r="T334" i="1"/>
  <c r="U334" i="1"/>
  <c r="W334" i="1"/>
  <c r="X335" i="1"/>
  <c r="Y334" i="1"/>
  <c r="AA334" i="1"/>
  <c r="AC335" i="1"/>
  <c r="AB334" i="1"/>
  <c r="AD334" i="1"/>
  <c r="AE335" i="1"/>
  <c r="AF334" i="1"/>
  <c r="AI334" i="1"/>
  <c r="AK334" i="1"/>
  <c r="AL334" i="1"/>
  <c r="AM334" i="1"/>
  <c r="AN334" i="1"/>
  <c r="AR334" i="1"/>
  <c r="AT334" i="1"/>
  <c r="AU334" i="1"/>
  <c r="AV334" i="1"/>
  <c r="AW334" i="1"/>
  <c r="AY334" i="1"/>
  <c r="AZ334" i="1"/>
  <c r="BA334" i="1"/>
  <c r="BB334" i="1"/>
  <c r="BC334" i="1"/>
  <c r="BF334" i="1"/>
  <c r="BG334" i="1"/>
  <c r="BI334" i="1"/>
  <c r="BK334" i="1"/>
  <c r="BM334" i="1"/>
  <c r="BO334" i="1"/>
  <c r="BQ334" i="1"/>
  <c r="BS334" i="1"/>
  <c r="BU334" i="1"/>
  <c r="BW334" i="1"/>
  <c r="BY334" i="1"/>
  <c r="CA334" i="1"/>
  <c r="D7214" i="3"/>
  <c r="D7213" i="3"/>
  <c r="D7212" i="3"/>
  <c r="D7211" i="3"/>
  <c r="D7210" i="3"/>
  <c r="D7209" i="3"/>
  <c r="D7208" i="3"/>
  <c r="D7207" i="3"/>
  <c r="D7206" i="3"/>
  <c r="D7205" i="3"/>
  <c r="D7204" i="3"/>
  <c r="D7203" i="3"/>
  <c r="D7202" i="3"/>
  <c r="D7201" i="3"/>
  <c r="D7200" i="3"/>
  <c r="D7199" i="3"/>
  <c r="D7198" i="3"/>
  <c r="D7197" i="3"/>
  <c r="D7196" i="3"/>
  <c r="D7195" i="3"/>
  <c r="AQ333" i="1"/>
  <c r="AP333" i="1"/>
  <c r="I333" i="1"/>
  <c r="H333" i="1"/>
  <c r="F333" i="1"/>
  <c r="D333" i="1"/>
  <c r="K333" i="1"/>
  <c r="L333" i="1"/>
  <c r="M333" i="1"/>
  <c r="N333" i="1"/>
  <c r="O333" i="1"/>
  <c r="P333" i="1"/>
  <c r="R333" i="1"/>
  <c r="S333" i="1"/>
  <c r="T333" i="1"/>
  <c r="U333" i="1"/>
  <c r="W333" i="1"/>
  <c r="X334" i="1"/>
  <c r="Y333" i="1"/>
  <c r="AA333" i="1"/>
  <c r="AC334" i="1"/>
  <c r="AB333" i="1"/>
  <c r="AD333" i="1"/>
  <c r="AE334" i="1"/>
  <c r="AF333" i="1"/>
  <c r="AI333" i="1"/>
  <c r="AK333" i="1"/>
  <c r="AL333" i="1"/>
  <c r="AM333" i="1"/>
  <c r="AN333" i="1"/>
  <c r="AR333" i="1"/>
  <c r="AT333" i="1"/>
  <c r="AU333" i="1"/>
  <c r="AV333" i="1"/>
  <c r="AW333" i="1"/>
  <c r="AY333" i="1"/>
  <c r="AZ333" i="1"/>
  <c r="BA333" i="1"/>
  <c r="BB333" i="1"/>
  <c r="BC333" i="1"/>
  <c r="BF333" i="1"/>
  <c r="BG333" i="1"/>
  <c r="BI333" i="1"/>
  <c r="BK333" i="1"/>
  <c r="BM333" i="1"/>
  <c r="BO333" i="1"/>
  <c r="BQ333" i="1"/>
  <c r="BS333" i="1"/>
  <c r="BU333" i="1"/>
  <c r="BW333" i="1"/>
  <c r="BY333" i="1"/>
  <c r="CA333" i="1"/>
  <c r="D7194" i="3"/>
  <c r="D7193" i="3"/>
  <c r="D7192" i="3"/>
  <c r="D7191" i="3"/>
  <c r="D7190" i="3"/>
  <c r="D7189" i="3"/>
  <c r="D7188" i="3"/>
  <c r="D7187" i="3"/>
  <c r="D7186" i="3"/>
  <c r="D7185" i="3"/>
  <c r="D7184" i="3"/>
  <c r="D7183" i="3"/>
  <c r="D7182" i="3"/>
  <c r="D7181" i="3"/>
  <c r="D7180" i="3"/>
  <c r="D7179" i="3"/>
  <c r="D7178" i="3"/>
  <c r="D7177" i="3"/>
  <c r="D7176" i="3"/>
  <c r="D7175" i="3"/>
  <c r="AQ332" i="1"/>
  <c r="AP332" i="1"/>
  <c r="I332" i="1"/>
  <c r="H332" i="1"/>
  <c r="F332" i="1"/>
  <c r="D332" i="1"/>
  <c r="D331" i="1"/>
  <c r="K332" i="1"/>
  <c r="L332" i="1"/>
  <c r="M332" i="1"/>
  <c r="N332" i="1"/>
  <c r="O332" i="1"/>
  <c r="P332" i="1"/>
  <c r="R332" i="1"/>
  <c r="S332" i="1"/>
  <c r="T332" i="1"/>
  <c r="U332" i="1"/>
  <c r="W332" i="1"/>
  <c r="X333" i="1"/>
  <c r="Y332" i="1"/>
  <c r="AA332" i="1"/>
  <c r="AC333" i="1"/>
  <c r="AB332" i="1"/>
  <c r="AD332" i="1"/>
  <c r="AE333" i="1"/>
  <c r="AF332" i="1"/>
  <c r="AI332" i="1"/>
  <c r="AK332" i="1"/>
  <c r="AL332" i="1"/>
  <c r="AM332" i="1"/>
  <c r="AN332" i="1"/>
  <c r="AR332" i="1"/>
  <c r="AT332" i="1"/>
  <c r="AU332" i="1"/>
  <c r="AV332" i="1"/>
  <c r="AW332" i="1"/>
  <c r="AY332" i="1"/>
  <c r="AZ332" i="1"/>
  <c r="BA332" i="1"/>
  <c r="BB332" i="1"/>
  <c r="BC332" i="1"/>
  <c r="BF332" i="1"/>
  <c r="BG332" i="1"/>
  <c r="BI332" i="1"/>
  <c r="BK332" i="1"/>
  <c r="BM332" i="1"/>
  <c r="BO332" i="1"/>
  <c r="BQ332" i="1"/>
  <c r="BS332" i="1"/>
  <c r="BU332" i="1"/>
  <c r="BW332" i="1"/>
  <c r="BY332" i="1"/>
  <c r="CA332" i="1"/>
  <c r="I331" i="1"/>
  <c r="I330" i="1"/>
  <c r="I329" i="1"/>
  <c r="I328" i="1"/>
  <c r="I327" i="1"/>
  <c r="I326" i="1"/>
  <c r="I325" i="1"/>
  <c r="D7174" i="3"/>
  <c r="D7173" i="3"/>
  <c r="D7172" i="3"/>
  <c r="D7171" i="3"/>
  <c r="D7170" i="3"/>
  <c r="D7169" i="3"/>
  <c r="D7168" i="3"/>
  <c r="D7167" i="3"/>
  <c r="D7166" i="3"/>
  <c r="D7165" i="3"/>
  <c r="D7164" i="3"/>
  <c r="D7163" i="3"/>
  <c r="AQ331" i="1"/>
  <c r="AP331" i="1"/>
  <c r="J331" i="1"/>
  <c r="H331" i="1"/>
  <c r="F331" i="1"/>
  <c r="K331" i="1"/>
  <c r="L331" i="1"/>
  <c r="M331" i="1"/>
  <c r="N331" i="1"/>
  <c r="O331" i="1"/>
  <c r="P331" i="1"/>
  <c r="Q331" i="1"/>
  <c r="R331" i="1"/>
  <c r="S331" i="1"/>
  <c r="T331" i="1"/>
  <c r="U331" i="1"/>
  <c r="W331" i="1"/>
  <c r="X332" i="1"/>
  <c r="Y331" i="1"/>
  <c r="AA331" i="1"/>
  <c r="AC332" i="1"/>
  <c r="AB331" i="1"/>
  <c r="AD331" i="1"/>
  <c r="AE332" i="1"/>
  <c r="AF331" i="1"/>
  <c r="AI331" i="1"/>
  <c r="AK331" i="1"/>
  <c r="AL331" i="1"/>
  <c r="AM331" i="1"/>
  <c r="AN331" i="1"/>
  <c r="AR331" i="1"/>
  <c r="AT331" i="1"/>
  <c r="AU331" i="1"/>
  <c r="AV331" i="1"/>
  <c r="AW331" i="1"/>
  <c r="AY331" i="1"/>
  <c r="AZ331" i="1"/>
  <c r="BA331" i="1"/>
  <c r="BB331" i="1"/>
  <c r="BC331" i="1"/>
  <c r="BF331" i="1"/>
  <c r="BG331" i="1"/>
  <c r="BI331" i="1"/>
  <c r="BK331" i="1"/>
  <c r="BM331" i="1"/>
  <c r="BO331" i="1"/>
  <c r="BQ331" i="1"/>
  <c r="BS331" i="1"/>
  <c r="BU331" i="1"/>
  <c r="BW331" i="1"/>
  <c r="BY331" i="1"/>
  <c r="CA331" i="1"/>
  <c r="D7162" i="3"/>
  <c r="D7161" i="3"/>
  <c r="D7160" i="3"/>
  <c r="D7159" i="3"/>
  <c r="D7158" i="3"/>
  <c r="D7157" i="3"/>
  <c r="D7156" i="3"/>
  <c r="D7155" i="3"/>
  <c r="D7154" i="3"/>
  <c r="D7153" i="3"/>
  <c r="D7152" i="3"/>
  <c r="D7151" i="3"/>
  <c r="D7150" i="3"/>
  <c r="D7149" i="3"/>
  <c r="D7148" i="3"/>
  <c r="D7147" i="3"/>
  <c r="D7146" i="3"/>
  <c r="D7145" i="3"/>
  <c r="D7144" i="3"/>
  <c r="D7143" i="3"/>
  <c r="AQ330" i="1"/>
  <c r="AP330" i="1"/>
  <c r="J330" i="1"/>
  <c r="H330" i="1"/>
  <c r="F330" i="1"/>
  <c r="D330" i="1"/>
  <c r="K330" i="1"/>
  <c r="L330" i="1"/>
  <c r="M330" i="1"/>
  <c r="N330" i="1"/>
  <c r="O330" i="1"/>
  <c r="P330" i="1"/>
  <c r="Q330" i="1"/>
  <c r="R330" i="1"/>
  <c r="S330" i="1"/>
  <c r="T330" i="1"/>
  <c r="U330" i="1"/>
  <c r="W330" i="1"/>
  <c r="X331" i="1"/>
  <c r="Y330" i="1"/>
  <c r="AA330" i="1"/>
  <c r="AC331" i="1"/>
  <c r="AB330" i="1"/>
  <c r="AD330" i="1"/>
  <c r="AI330" i="1"/>
  <c r="AK330" i="1"/>
  <c r="AL330" i="1"/>
  <c r="AM330" i="1"/>
  <c r="AN330" i="1"/>
  <c r="AR330" i="1"/>
  <c r="AT330" i="1"/>
  <c r="AU330" i="1"/>
  <c r="AV330" i="1"/>
  <c r="AW330" i="1"/>
  <c r="AY330" i="1"/>
  <c r="AZ330" i="1"/>
  <c r="BA330" i="1"/>
  <c r="BB330" i="1"/>
  <c r="BC330" i="1"/>
  <c r="BF330" i="1"/>
  <c r="BG330" i="1"/>
  <c r="BI330" i="1"/>
  <c r="BK330" i="1"/>
  <c r="BM330" i="1"/>
  <c r="BO330" i="1"/>
  <c r="BQ330" i="1"/>
  <c r="BS330" i="1"/>
  <c r="BU330" i="1"/>
  <c r="BW330" i="1"/>
  <c r="BY330" i="1"/>
  <c r="CA330" i="1"/>
  <c r="D7142" i="3"/>
  <c r="D7141" i="3"/>
  <c r="D7140" i="3"/>
  <c r="D7139" i="3"/>
  <c r="D7138" i="3"/>
  <c r="D7137" i="3"/>
  <c r="D7136" i="3"/>
  <c r="D7135" i="3"/>
  <c r="D7134" i="3"/>
  <c r="D7133" i="3"/>
  <c r="D7132" i="3"/>
  <c r="D7131" i="3"/>
  <c r="D7130" i="3"/>
  <c r="D7129" i="3"/>
  <c r="D7128" i="3"/>
  <c r="D7127" i="3"/>
  <c r="D7126" i="3"/>
  <c r="D7125" i="3"/>
  <c r="D7124" i="3"/>
  <c r="D7123" i="3"/>
  <c r="AQ328" i="1"/>
  <c r="AQ329" i="1"/>
  <c r="AP328" i="1"/>
  <c r="AP329" i="1"/>
  <c r="J329" i="1"/>
  <c r="H329" i="1"/>
  <c r="F329" i="1"/>
  <c r="D329" i="1"/>
  <c r="K329" i="1"/>
  <c r="L329" i="1"/>
  <c r="M329" i="1"/>
  <c r="N329" i="1"/>
  <c r="O329" i="1"/>
  <c r="P329" i="1"/>
  <c r="Q329" i="1"/>
  <c r="R329" i="1"/>
  <c r="S329" i="1"/>
  <c r="T329" i="1"/>
  <c r="U329" i="1"/>
  <c r="W329" i="1"/>
  <c r="X330" i="1"/>
  <c r="Y329" i="1"/>
  <c r="AA329" i="1"/>
  <c r="AC330" i="1"/>
  <c r="AB329" i="1"/>
  <c r="AD329" i="1"/>
  <c r="AE330" i="1"/>
  <c r="AF329" i="1"/>
  <c r="AI329" i="1"/>
  <c r="AK329" i="1"/>
  <c r="AL329" i="1"/>
  <c r="AM329" i="1"/>
  <c r="AN329" i="1"/>
  <c r="AR329" i="1"/>
  <c r="AT329" i="1"/>
  <c r="AU329" i="1"/>
  <c r="AV329" i="1"/>
  <c r="AW329" i="1"/>
  <c r="AY329" i="1"/>
  <c r="AZ329" i="1"/>
  <c r="BA329" i="1"/>
  <c r="BB329" i="1"/>
  <c r="BC329" i="1"/>
  <c r="BF329" i="1"/>
  <c r="BG329" i="1"/>
  <c r="BI329" i="1"/>
  <c r="BK329" i="1"/>
  <c r="BM329" i="1"/>
  <c r="BO329" i="1"/>
  <c r="BQ329" i="1"/>
  <c r="BS329" i="1"/>
  <c r="BU329" i="1"/>
  <c r="BW329" i="1"/>
  <c r="BY329" i="1"/>
  <c r="CA329" i="1"/>
  <c r="D7122" i="3"/>
  <c r="D7121" i="3"/>
  <c r="D7120" i="3"/>
  <c r="D7119" i="3"/>
  <c r="D7118" i="3"/>
  <c r="D7117" i="3"/>
  <c r="D7116" i="3"/>
  <c r="D7115" i="3"/>
  <c r="D7114" i="3"/>
  <c r="D7113" i="3"/>
  <c r="D7112" i="3"/>
  <c r="D7111" i="3"/>
  <c r="D7110" i="3"/>
  <c r="D7109" i="3"/>
  <c r="D7108" i="3"/>
  <c r="D7107" i="3"/>
  <c r="D7106" i="3"/>
  <c r="D7105" i="3"/>
  <c r="D7104" i="3"/>
  <c r="D7103" i="3"/>
  <c r="J328" i="1"/>
  <c r="H328" i="1"/>
  <c r="F328" i="1"/>
  <c r="D328" i="1"/>
  <c r="K328" i="1"/>
  <c r="L328" i="1"/>
  <c r="M328" i="1"/>
  <c r="N328" i="1"/>
  <c r="O328" i="1"/>
  <c r="P328" i="1"/>
  <c r="Q328" i="1"/>
  <c r="R328" i="1"/>
  <c r="S328" i="1"/>
  <c r="T328" i="1"/>
  <c r="U328" i="1"/>
  <c r="W328" i="1"/>
  <c r="X329" i="1"/>
  <c r="Y328" i="1"/>
  <c r="AA328" i="1"/>
  <c r="AC329" i="1"/>
  <c r="AB328" i="1"/>
  <c r="AD328" i="1"/>
  <c r="AE329" i="1"/>
  <c r="AF328" i="1"/>
  <c r="AI328" i="1"/>
  <c r="AK328" i="1"/>
  <c r="AL328" i="1"/>
  <c r="AM328" i="1"/>
  <c r="AN328" i="1"/>
  <c r="AR328" i="1"/>
  <c r="AT328" i="1"/>
  <c r="AU328" i="1"/>
  <c r="AV328" i="1"/>
  <c r="AW328" i="1"/>
  <c r="AY328" i="1"/>
  <c r="AZ328" i="1"/>
  <c r="BA328" i="1"/>
  <c r="BB328" i="1"/>
  <c r="BC328" i="1"/>
  <c r="BF328" i="1"/>
  <c r="BG328" i="1"/>
  <c r="BI328" i="1"/>
  <c r="BK328" i="1"/>
  <c r="BM328" i="1"/>
  <c r="BO328" i="1"/>
  <c r="BQ328" i="1"/>
  <c r="BS328" i="1"/>
  <c r="BU328" i="1"/>
  <c r="BW328" i="1"/>
  <c r="BY328" i="1"/>
  <c r="CA328" i="1"/>
  <c r="D7102" i="3"/>
  <c r="D7101" i="3"/>
  <c r="D7100" i="3"/>
  <c r="D7099" i="3"/>
  <c r="D7098" i="3"/>
  <c r="D7097" i="3"/>
  <c r="D7096" i="3"/>
  <c r="D7095" i="3"/>
  <c r="D7094" i="3"/>
  <c r="D7093" i="3"/>
  <c r="D7092" i="3"/>
  <c r="D7091" i="3"/>
  <c r="D7090" i="3"/>
  <c r="D7089" i="3"/>
  <c r="D7088" i="3"/>
  <c r="D7087" i="3"/>
  <c r="D7086" i="3"/>
  <c r="D7085" i="3"/>
  <c r="D7084" i="3"/>
  <c r="D7083" i="3"/>
  <c r="AQ327" i="1"/>
  <c r="AP327" i="1"/>
  <c r="J327" i="1"/>
  <c r="H327" i="1"/>
  <c r="F327" i="1"/>
  <c r="D327" i="1"/>
  <c r="K327" i="1"/>
  <c r="L327" i="1"/>
  <c r="M327" i="1"/>
  <c r="N327" i="1"/>
  <c r="O327" i="1"/>
  <c r="P327" i="1"/>
  <c r="Q327" i="1"/>
  <c r="R327" i="1"/>
  <c r="S327" i="1"/>
  <c r="T327" i="1"/>
  <c r="U327" i="1"/>
  <c r="W327" i="1"/>
  <c r="X328" i="1"/>
  <c r="Y327" i="1"/>
  <c r="AA327" i="1"/>
  <c r="AC328" i="1"/>
  <c r="AB327" i="1"/>
  <c r="AD327" i="1"/>
  <c r="AE328" i="1"/>
  <c r="AF327" i="1"/>
  <c r="AI327" i="1"/>
  <c r="AK327" i="1"/>
  <c r="AL327" i="1"/>
  <c r="AM327" i="1"/>
  <c r="AN327" i="1"/>
  <c r="AR327" i="1"/>
  <c r="AT327" i="1"/>
  <c r="AU327" i="1"/>
  <c r="AV327" i="1"/>
  <c r="AW327" i="1"/>
  <c r="AY327" i="1"/>
  <c r="AZ327" i="1"/>
  <c r="BA327" i="1"/>
  <c r="BB327" i="1"/>
  <c r="BC327" i="1"/>
  <c r="BF327" i="1"/>
  <c r="BG327" i="1"/>
  <c r="BI327" i="1"/>
  <c r="BK327" i="1"/>
  <c r="BM327" i="1"/>
  <c r="BO327" i="1"/>
  <c r="BQ327" i="1"/>
  <c r="BS327" i="1"/>
  <c r="BU327" i="1"/>
  <c r="BW327" i="1"/>
  <c r="BY327" i="1"/>
  <c r="CA327" i="1"/>
  <c r="D7082" i="3"/>
  <c r="D7081" i="3"/>
  <c r="D7080" i="3"/>
  <c r="D7079" i="3"/>
  <c r="D7078" i="3"/>
  <c r="D7077" i="3"/>
  <c r="D7076" i="3"/>
  <c r="D7075" i="3"/>
  <c r="D7074" i="3"/>
  <c r="D7073" i="3"/>
  <c r="D7072" i="3"/>
  <c r="D7071" i="3"/>
  <c r="D7070" i="3"/>
  <c r="D7069" i="3"/>
  <c r="D7068" i="3"/>
  <c r="D7067" i="3"/>
  <c r="D7066" i="3"/>
  <c r="D7065" i="3"/>
  <c r="D7064" i="3"/>
  <c r="D7063" i="3"/>
  <c r="D7062" i="3"/>
  <c r="D7061" i="3"/>
  <c r="D7060" i="3"/>
  <c r="D7059" i="3"/>
  <c r="D7058" i="3"/>
  <c r="D7057" i="3"/>
  <c r="D7056" i="3"/>
  <c r="D7055" i="3"/>
  <c r="D7054" i="3"/>
  <c r="D7053" i="3"/>
  <c r="D7052" i="3"/>
  <c r="D7051" i="3"/>
  <c r="D7050" i="3"/>
  <c r="D7049" i="3"/>
  <c r="D7048" i="3"/>
  <c r="D7047" i="3"/>
  <c r="D7046" i="3"/>
  <c r="D7045" i="3"/>
  <c r="D7044" i="3"/>
  <c r="D7043" i="3"/>
  <c r="AQ326" i="1"/>
  <c r="AP326" i="1"/>
  <c r="J326" i="1"/>
  <c r="H326" i="1"/>
  <c r="F326" i="1"/>
  <c r="D326" i="1"/>
  <c r="K326" i="1"/>
  <c r="L326" i="1"/>
  <c r="M326" i="1"/>
  <c r="N326" i="1"/>
  <c r="O326" i="1"/>
  <c r="P326" i="1"/>
  <c r="Q326" i="1"/>
  <c r="R326" i="1"/>
  <c r="S326" i="1"/>
  <c r="T326" i="1"/>
  <c r="U326" i="1"/>
  <c r="W326" i="1"/>
  <c r="X327" i="1"/>
  <c r="Y326" i="1"/>
  <c r="AA326" i="1"/>
  <c r="AC327" i="1"/>
  <c r="AB326" i="1"/>
  <c r="AD326" i="1"/>
  <c r="AE327" i="1"/>
  <c r="AF326" i="1"/>
  <c r="AI326" i="1"/>
  <c r="AK326" i="1"/>
  <c r="AL326" i="1"/>
  <c r="AM326" i="1"/>
  <c r="AN326" i="1"/>
  <c r="AR326" i="1"/>
  <c r="AT326" i="1"/>
  <c r="AU326" i="1"/>
  <c r="AV326" i="1"/>
  <c r="AW326" i="1"/>
  <c r="AY326" i="1"/>
  <c r="AZ326" i="1"/>
  <c r="BA326" i="1"/>
  <c r="BB326" i="1"/>
  <c r="BC326" i="1"/>
  <c r="BF326" i="1"/>
  <c r="BG326" i="1"/>
  <c r="BI326" i="1"/>
  <c r="BK326" i="1"/>
  <c r="BM326" i="1"/>
  <c r="BO326" i="1"/>
  <c r="BQ326" i="1"/>
  <c r="BS326" i="1"/>
  <c r="BU326" i="1"/>
  <c r="BW326" i="1"/>
  <c r="BY326" i="1"/>
  <c r="CA326" i="1"/>
  <c r="AQ325" i="1"/>
  <c r="AP325" i="1"/>
  <c r="H325" i="1"/>
  <c r="F325" i="1"/>
  <c r="D325" i="1"/>
  <c r="K325" i="1"/>
  <c r="L325" i="1"/>
  <c r="M325" i="1"/>
  <c r="N325" i="1"/>
  <c r="O325" i="1"/>
  <c r="P325" i="1"/>
  <c r="R325" i="1"/>
  <c r="S325" i="1"/>
  <c r="T325" i="1"/>
  <c r="U325" i="1"/>
  <c r="W325" i="1"/>
  <c r="X326" i="1"/>
  <c r="Y325" i="1"/>
  <c r="AA325" i="1"/>
  <c r="AC326" i="1"/>
  <c r="AB325" i="1"/>
  <c r="AD325" i="1"/>
  <c r="AE326" i="1"/>
  <c r="AF325" i="1"/>
  <c r="AI325" i="1"/>
  <c r="AK325" i="1"/>
  <c r="AL325" i="1"/>
  <c r="AM325" i="1"/>
  <c r="AN325" i="1"/>
  <c r="AR325" i="1"/>
  <c r="AT325" i="1"/>
  <c r="AU325" i="1"/>
  <c r="AV325" i="1"/>
  <c r="AW325" i="1"/>
  <c r="AY325" i="1"/>
  <c r="AZ325" i="1"/>
  <c r="BA325" i="1"/>
  <c r="BB325" i="1"/>
  <c r="BC325" i="1"/>
  <c r="BF325" i="1"/>
  <c r="BG325" i="1"/>
  <c r="BI325" i="1"/>
  <c r="BK325" i="1"/>
  <c r="BM325" i="1"/>
  <c r="BO325" i="1"/>
  <c r="BQ325" i="1"/>
  <c r="BS325" i="1"/>
  <c r="BU325" i="1"/>
  <c r="BW325" i="1"/>
  <c r="BY325" i="1"/>
  <c r="CA325" i="1"/>
  <c r="D7031" i="3"/>
  <c r="D7032" i="3"/>
  <c r="D7033" i="3"/>
  <c r="D7034" i="3"/>
  <c r="D7035" i="3"/>
  <c r="D7036" i="3"/>
  <c r="D7037" i="3"/>
  <c r="D7038" i="3"/>
  <c r="D7039" i="3"/>
  <c r="D7040" i="3"/>
  <c r="D7041" i="3"/>
  <c r="D7042" i="3"/>
  <c r="D7030" i="3"/>
  <c r="D7029" i="3"/>
  <c r="D7028" i="3"/>
  <c r="D7027" i="3"/>
  <c r="D7026" i="3"/>
  <c r="D7025" i="3"/>
  <c r="D7024" i="3"/>
  <c r="D7023" i="3"/>
  <c r="AQ324" i="1"/>
  <c r="AP324" i="1"/>
  <c r="I324" i="1"/>
  <c r="H324" i="1"/>
  <c r="F324" i="1"/>
  <c r="D324" i="1"/>
  <c r="K324" i="1"/>
  <c r="L324" i="1"/>
  <c r="M324" i="1"/>
  <c r="N324" i="1"/>
  <c r="O324" i="1"/>
  <c r="P324" i="1"/>
  <c r="R324" i="1"/>
  <c r="S324" i="1"/>
  <c r="T324" i="1"/>
  <c r="U324" i="1"/>
  <c r="W324" i="1"/>
  <c r="X325" i="1"/>
  <c r="Y324" i="1"/>
  <c r="AA324" i="1"/>
  <c r="AC325" i="1"/>
  <c r="AB324" i="1"/>
  <c r="AD324" i="1"/>
  <c r="AE325" i="1"/>
  <c r="AF324" i="1"/>
  <c r="AI324" i="1"/>
  <c r="AK324" i="1"/>
  <c r="AL324" i="1"/>
  <c r="AM324" i="1"/>
  <c r="AN324" i="1"/>
  <c r="AR324" i="1"/>
  <c r="AT324" i="1"/>
  <c r="AU324" i="1"/>
  <c r="AV324" i="1"/>
  <c r="AW324" i="1"/>
  <c r="AY324" i="1"/>
  <c r="AZ324" i="1"/>
  <c r="BA324" i="1"/>
  <c r="BB324" i="1"/>
  <c r="BC324" i="1"/>
  <c r="BF324" i="1"/>
  <c r="BG324" i="1"/>
  <c r="BI324" i="1"/>
  <c r="BK324" i="1"/>
  <c r="BM324" i="1"/>
  <c r="BO324" i="1"/>
  <c r="BQ324" i="1"/>
  <c r="BS324" i="1"/>
  <c r="BU324" i="1"/>
  <c r="BW324" i="1"/>
  <c r="BY324" i="1"/>
  <c r="CA324" i="1"/>
  <c r="D7022" i="3"/>
  <c r="D7021" i="3"/>
  <c r="D7020" i="3"/>
  <c r="D7019" i="3"/>
  <c r="D7018" i="3"/>
  <c r="D7017" i="3"/>
  <c r="D7016" i="3"/>
  <c r="D7015" i="3"/>
  <c r="D7014" i="3"/>
  <c r="D7013" i="3"/>
  <c r="D7012" i="3"/>
  <c r="D7011" i="3"/>
  <c r="D7010" i="3"/>
  <c r="D7009" i="3"/>
  <c r="D7008" i="3"/>
  <c r="D7007" i="3"/>
  <c r="D7006" i="3"/>
  <c r="D7005" i="3"/>
  <c r="D7004" i="3"/>
  <c r="D7003" i="3"/>
  <c r="AQ323" i="1"/>
  <c r="AP323" i="1"/>
  <c r="I323" i="1"/>
  <c r="H323" i="1"/>
  <c r="F323" i="1"/>
  <c r="D323" i="1"/>
  <c r="K323" i="1"/>
  <c r="L323" i="1"/>
  <c r="M323" i="1"/>
  <c r="N323" i="1"/>
  <c r="O323" i="1"/>
  <c r="P323" i="1"/>
  <c r="R323" i="1"/>
  <c r="S323" i="1"/>
  <c r="T323" i="1"/>
  <c r="U323" i="1"/>
  <c r="W323" i="1"/>
  <c r="X324" i="1"/>
  <c r="Y323" i="1"/>
  <c r="AA323" i="1"/>
  <c r="AC324" i="1"/>
  <c r="AB323" i="1"/>
  <c r="AD323" i="1"/>
  <c r="AE324" i="1"/>
  <c r="AF323" i="1"/>
  <c r="AI323" i="1"/>
  <c r="AK323" i="1"/>
  <c r="AL323" i="1"/>
  <c r="AM323" i="1"/>
  <c r="AN323" i="1"/>
  <c r="AR323" i="1"/>
  <c r="AT323" i="1"/>
  <c r="AU323" i="1"/>
  <c r="AV323" i="1"/>
  <c r="AW323" i="1"/>
  <c r="AY323" i="1"/>
  <c r="AZ323" i="1"/>
  <c r="BA323" i="1"/>
  <c r="BB323" i="1"/>
  <c r="BC323" i="1"/>
  <c r="BF323" i="1"/>
  <c r="BG323" i="1"/>
  <c r="BI323" i="1"/>
  <c r="BK323" i="1"/>
  <c r="BM323" i="1"/>
  <c r="BO323" i="1"/>
  <c r="BQ323" i="1"/>
  <c r="BS323" i="1"/>
  <c r="BU323" i="1"/>
  <c r="BW323" i="1"/>
  <c r="BY323" i="1"/>
  <c r="CA323" i="1"/>
  <c r="D7002" i="3"/>
  <c r="D7001" i="3"/>
  <c r="D7000" i="3"/>
  <c r="D6999" i="3"/>
  <c r="D6998" i="3"/>
  <c r="D6997" i="3"/>
  <c r="D6996" i="3"/>
  <c r="D6995" i="3"/>
  <c r="D6994" i="3"/>
  <c r="D6993" i="3"/>
  <c r="D6992" i="3"/>
  <c r="D6991" i="3"/>
  <c r="D6990" i="3"/>
  <c r="D6989" i="3"/>
  <c r="D6988" i="3"/>
  <c r="D6987" i="3"/>
  <c r="D6986" i="3"/>
  <c r="D6985" i="3"/>
  <c r="D6984" i="3"/>
  <c r="D6983" i="3"/>
  <c r="AQ322" i="1"/>
  <c r="AP322" i="1"/>
  <c r="I322" i="1"/>
  <c r="H322" i="1"/>
  <c r="F322" i="1"/>
  <c r="D322" i="1"/>
  <c r="K322" i="1"/>
  <c r="L322" i="1"/>
  <c r="M322" i="1"/>
  <c r="N322" i="1"/>
  <c r="O322" i="1"/>
  <c r="P322" i="1"/>
  <c r="R322" i="1"/>
  <c r="S322" i="1"/>
  <c r="T322" i="1"/>
  <c r="U322" i="1"/>
  <c r="W322" i="1"/>
  <c r="X323" i="1"/>
  <c r="Y322" i="1"/>
  <c r="AA322" i="1"/>
  <c r="AC323" i="1"/>
  <c r="AB322" i="1"/>
  <c r="AD322" i="1"/>
  <c r="AE323" i="1"/>
  <c r="AF322" i="1"/>
  <c r="AI322" i="1"/>
  <c r="AK322" i="1"/>
  <c r="AL322" i="1"/>
  <c r="AM322" i="1"/>
  <c r="AN322" i="1"/>
  <c r="AR322" i="1"/>
  <c r="AT322" i="1"/>
  <c r="AU322" i="1"/>
  <c r="AV322" i="1"/>
  <c r="AW322" i="1"/>
  <c r="AY322" i="1"/>
  <c r="AZ322" i="1"/>
  <c r="BA322" i="1"/>
  <c r="BB322" i="1"/>
  <c r="BC322" i="1"/>
  <c r="BF322" i="1"/>
  <c r="BG322" i="1"/>
  <c r="BI322" i="1"/>
  <c r="BK322" i="1"/>
  <c r="BM322" i="1"/>
  <c r="BO322" i="1"/>
  <c r="BQ322" i="1"/>
  <c r="BS322" i="1"/>
  <c r="BU322" i="1"/>
  <c r="BW322" i="1"/>
  <c r="BY322" i="1"/>
  <c r="CA322" i="1"/>
  <c r="D6982" i="3"/>
  <c r="D6981" i="3"/>
  <c r="D6980" i="3"/>
  <c r="D6979" i="3"/>
  <c r="D6978" i="3"/>
  <c r="D6977" i="3"/>
  <c r="D6976" i="3"/>
  <c r="D6975" i="3"/>
  <c r="D6974" i="3"/>
  <c r="D6973" i="3"/>
  <c r="D6972" i="3"/>
  <c r="D6971" i="3"/>
  <c r="D6970" i="3"/>
  <c r="D6969" i="3"/>
  <c r="D6968" i="3"/>
  <c r="D6967" i="3"/>
  <c r="D6966" i="3"/>
  <c r="D6965" i="3"/>
  <c r="D6964" i="3"/>
  <c r="D6963" i="3"/>
  <c r="AQ321" i="1"/>
  <c r="AP321" i="1"/>
  <c r="I321" i="1"/>
  <c r="H321" i="1"/>
  <c r="F321" i="1"/>
  <c r="D321" i="1"/>
  <c r="K321" i="1"/>
  <c r="L321" i="1"/>
  <c r="M321" i="1"/>
  <c r="N321" i="1"/>
  <c r="O321" i="1"/>
  <c r="P321" i="1"/>
  <c r="R321" i="1"/>
  <c r="S321" i="1"/>
  <c r="T321" i="1"/>
  <c r="U321" i="1"/>
  <c r="W321" i="1"/>
  <c r="X322" i="1"/>
  <c r="Y321" i="1"/>
  <c r="AA321" i="1"/>
  <c r="AC322" i="1"/>
  <c r="AB321" i="1"/>
  <c r="AD321" i="1"/>
  <c r="AE322" i="1"/>
  <c r="AF321" i="1"/>
  <c r="AI321" i="1"/>
  <c r="AK321" i="1"/>
  <c r="AL321" i="1"/>
  <c r="AM321" i="1"/>
  <c r="AN321" i="1"/>
  <c r="AR321" i="1"/>
  <c r="AT321" i="1"/>
  <c r="AU321" i="1"/>
  <c r="AV321" i="1"/>
  <c r="AW321" i="1"/>
  <c r="AY321" i="1"/>
  <c r="AZ321" i="1"/>
  <c r="BA321" i="1"/>
  <c r="BB321" i="1"/>
  <c r="BC321" i="1"/>
  <c r="BF321" i="1"/>
  <c r="BG321" i="1"/>
  <c r="BI321" i="1"/>
  <c r="BK321" i="1"/>
  <c r="BM321" i="1"/>
  <c r="BO321" i="1"/>
  <c r="BQ321" i="1"/>
  <c r="BS321" i="1"/>
  <c r="BU321" i="1"/>
  <c r="BW321" i="1"/>
  <c r="BY321" i="1"/>
  <c r="CA321" i="1"/>
  <c r="D6962" i="3"/>
  <c r="D6961" i="3"/>
  <c r="D6960" i="3"/>
  <c r="D6959" i="3"/>
  <c r="D6958" i="3"/>
  <c r="D6957" i="3"/>
  <c r="D6956" i="3"/>
  <c r="D6955" i="3"/>
  <c r="D6954" i="3"/>
  <c r="D6953" i="3"/>
  <c r="D6952" i="3"/>
  <c r="D6951" i="3"/>
  <c r="D6950" i="3"/>
  <c r="D6949" i="3"/>
  <c r="D6948" i="3"/>
  <c r="D6947" i="3"/>
  <c r="D6946" i="3"/>
  <c r="D6945" i="3"/>
  <c r="D6944" i="3"/>
  <c r="D6943" i="3"/>
  <c r="AQ320" i="1"/>
  <c r="AP320" i="1"/>
  <c r="I320" i="1"/>
  <c r="H320" i="1"/>
  <c r="F320" i="1"/>
  <c r="D320" i="1"/>
  <c r="K320" i="1"/>
  <c r="L320" i="1"/>
  <c r="M320" i="1"/>
  <c r="N320" i="1"/>
  <c r="O320" i="1"/>
  <c r="P320" i="1"/>
  <c r="R320" i="1"/>
  <c r="S320" i="1"/>
  <c r="T320" i="1"/>
  <c r="U320" i="1"/>
  <c r="W320" i="1"/>
  <c r="X321" i="1"/>
  <c r="Y320" i="1"/>
  <c r="AA320" i="1"/>
  <c r="AC321" i="1"/>
  <c r="AB320" i="1"/>
  <c r="AD320" i="1"/>
  <c r="AE321" i="1"/>
  <c r="AF320" i="1"/>
  <c r="AI320" i="1"/>
  <c r="AK320" i="1"/>
  <c r="AL320" i="1"/>
  <c r="AM320" i="1"/>
  <c r="AN320" i="1"/>
  <c r="AR320" i="1"/>
  <c r="AT320" i="1"/>
  <c r="AU320" i="1"/>
  <c r="AV320" i="1"/>
  <c r="AW320" i="1"/>
  <c r="AY320" i="1"/>
  <c r="AZ320" i="1"/>
  <c r="BA320" i="1"/>
  <c r="BB320" i="1"/>
  <c r="BC320" i="1"/>
  <c r="BF320" i="1"/>
  <c r="BG320" i="1"/>
  <c r="BI320" i="1"/>
  <c r="BK320" i="1"/>
  <c r="BM320" i="1"/>
  <c r="BO320" i="1"/>
  <c r="BQ320" i="1"/>
  <c r="BS320" i="1"/>
  <c r="BU320" i="1"/>
  <c r="BW320" i="1"/>
  <c r="BY320" i="1"/>
  <c r="CA320" i="1"/>
  <c r="D6942" i="3"/>
  <c r="D6941" i="3"/>
  <c r="D6940" i="3"/>
  <c r="D6939" i="3"/>
  <c r="D6938" i="3"/>
  <c r="D6937" i="3"/>
  <c r="D6936" i="3"/>
  <c r="D6935" i="3"/>
  <c r="D6934" i="3"/>
  <c r="D6933" i="3"/>
  <c r="D6932" i="3"/>
  <c r="D6931" i="3"/>
  <c r="D6930" i="3"/>
  <c r="D6929" i="3"/>
  <c r="D6928" i="3"/>
  <c r="D6927" i="3"/>
  <c r="D6926" i="3"/>
  <c r="D6925" i="3"/>
  <c r="D6924" i="3"/>
  <c r="D6923" i="3"/>
  <c r="AQ319" i="1"/>
  <c r="AP319" i="1"/>
  <c r="I319" i="1"/>
  <c r="H319" i="1"/>
  <c r="F319" i="1"/>
  <c r="D319" i="1"/>
  <c r="K319" i="1"/>
  <c r="L319" i="1"/>
  <c r="M319" i="1"/>
  <c r="N319" i="1"/>
  <c r="O319" i="1"/>
  <c r="P319" i="1"/>
  <c r="R319" i="1"/>
  <c r="S319" i="1"/>
  <c r="T319" i="1"/>
  <c r="U319" i="1"/>
  <c r="W319" i="1"/>
  <c r="X320" i="1"/>
  <c r="Y319" i="1"/>
  <c r="AA319" i="1"/>
  <c r="AC320" i="1"/>
  <c r="AB319" i="1"/>
  <c r="AD319" i="1"/>
  <c r="AE320" i="1"/>
  <c r="AF319" i="1"/>
  <c r="AI319" i="1"/>
  <c r="AK319" i="1"/>
  <c r="AL319" i="1"/>
  <c r="AM319" i="1"/>
  <c r="AN319" i="1"/>
  <c r="AR319" i="1"/>
  <c r="AT319" i="1"/>
  <c r="AU319" i="1"/>
  <c r="AV319" i="1"/>
  <c r="AW319" i="1"/>
  <c r="AY319" i="1"/>
  <c r="AZ319" i="1"/>
  <c r="BA319" i="1"/>
  <c r="BB319" i="1"/>
  <c r="BC319" i="1"/>
  <c r="BF319" i="1"/>
  <c r="BG319" i="1"/>
  <c r="BI319" i="1"/>
  <c r="BK319" i="1"/>
  <c r="BM319" i="1"/>
  <c r="BO319" i="1"/>
  <c r="BQ319" i="1"/>
  <c r="BS319" i="1"/>
  <c r="BU319" i="1"/>
  <c r="BW319" i="1"/>
  <c r="BY319" i="1"/>
  <c r="CA319" i="1"/>
  <c r="D6922" i="3"/>
  <c r="D6921" i="3"/>
  <c r="D6920" i="3"/>
  <c r="D6919" i="3"/>
  <c r="D6918" i="3"/>
  <c r="D6917" i="3"/>
  <c r="D6916" i="3"/>
  <c r="D6915" i="3"/>
  <c r="D6914" i="3"/>
  <c r="D6913" i="3"/>
  <c r="D6912" i="3"/>
  <c r="D6911" i="3"/>
  <c r="D6910" i="3"/>
  <c r="D6909" i="3"/>
  <c r="D6908" i="3"/>
  <c r="D6907" i="3"/>
  <c r="D6906" i="3"/>
  <c r="D6905" i="3"/>
  <c r="D6904" i="3"/>
  <c r="D6903" i="3"/>
  <c r="AQ318" i="1"/>
  <c r="AP318" i="1"/>
  <c r="I318" i="1"/>
  <c r="H318" i="1"/>
  <c r="F318" i="1"/>
  <c r="D318" i="1"/>
  <c r="K318" i="1"/>
  <c r="L318" i="1"/>
  <c r="M318" i="1"/>
  <c r="N318" i="1"/>
  <c r="O318" i="1"/>
  <c r="P318" i="1"/>
  <c r="R318" i="1"/>
  <c r="S318" i="1"/>
  <c r="T318" i="1"/>
  <c r="U318" i="1"/>
  <c r="W318" i="1"/>
  <c r="X319" i="1"/>
  <c r="Y318" i="1"/>
  <c r="AA318" i="1"/>
  <c r="AC319" i="1"/>
  <c r="AB318" i="1"/>
  <c r="AD318" i="1"/>
  <c r="AE319" i="1"/>
  <c r="AF318" i="1"/>
  <c r="AI318" i="1"/>
  <c r="AK318" i="1"/>
  <c r="AL318" i="1"/>
  <c r="AM318" i="1"/>
  <c r="AN318" i="1"/>
  <c r="AR318" i="1"/>
  <c r="AT318" i="1"/>
  <c r="AU318" i="1"/>
  <c r="AV318" i="1"/>
  <c r="AW318" i="1"/>
  <c r="AY318" i="1"/>
  <c r="AZ318" i="1"/>
  <c r="BA318" i="1"/>
  <c r="BB318" i="1"/>
  <c r="BC318" i="1"/>
  <c r="BF318" i="1"/>
  <c r="BG318" i="1"/>
  <c r="BI318" i="1"/>
  <c r="BK318" i="1"/>
  <c r="BM318" i="1"/>
  <c r="BO318" i="1"/>
  <c r="BQ318" i="1"/>
  <c r="BS318" i="1"/>
  <c r="BU318" i="1"/>
  <c r="BW318" i="1"/>
  <c r="BY318" i="1"/>
  <c r="CA318" i="1"/>
  <c r="BQ317" i="1"/>
  <c r="D6902" i="3"/>
  <c r="D6901" i="3"/>
  <c r="D6900" i="3"/>
  <c r="D6899" i="3"/>
  <c r="D6898" i="3"/>
  <c r="D6897" i="3"/>
  <c r="D6896" i="3"/>
  <c r="D6895" i="3"/>
  <c r="D6894" i="3"/>
  <c r="D6893" i="3"/>
  <c r="D6892" i="3"/>
  <c r="D6891" i="3"/>
  <c r="D6890" i="3"/>
  <c r="D6889" i="3"/>
  <c r="D6888" i="3"/>
  <c r="D6887" i="3"/>
  <c r="D6886" i="3"/>
  <c r="D6885" i="3"/>
  <c r="D6884" i="3"/>
  <c r="D6883" i="3"/>
  <c r="BO317" i="1"/>
  <c r="AQ317" i="1"/>
  <c r="AP317" i="1"/>
  <c r="I317" i="1"/>
  <c r="H317" i="1"/>
  <c r="F317" i="1"/>
  <c r="D317" i="1"/>
  <c r="K317" i="1"/>
  <c r="L317" i="1"/>
  <c r="M317" i="1"/>
  <c r="N317" i="1"/>
  <c r="O317" i="1"/>
  <c r="P317" i="1"/>
  <c r="R317" i="1"/>
  <c r="S317" i="1"/>
  <c r="T317" i="1"/>
  <c r="U317" i="1"/>
  <c r="W317" i="1"/>
  <c r="X318" i="1"/>
  <c r="Y317" i="1"/>
  <c r="AA317" i="1"/>
  <c r="AC318" i="1"/>
  <c r="AB317" i="1"/>
  <c r="AD317" i="1"/>
  <c r="AE318" i="1"/>
  <c r="AF317" i="1"/>
  <c r="AI317" i="1"/>
  <c r="AK317" i="1"/>
  <c r="AL317" i="1"/>
  <c r="AM317" i="1"/>
  <c r="AN317" i="1"/>
  <c r="AR317" i="1"/>
  <c r="AT317" i="1"/>
  <c r="AU317" i="1"/>
  <c r="AV317" i="1"/>
  <c r="AW317" i="1"/>
  <c r="AY317" i="1"/>
  <c r="AZ317" i="1"/>
  <c r="BA317" i="1"/>
  <c r="BB317" i="1"/>
  <c r="BC317" i="1"/>
  <c r="BF317" i="1"/>
  <c r="BG317" i="1"/>
  <c r="BI317" i="1"/>
  <c r="BK317" i="1"/>
  <c r="BM317" i="1"/>
  <c r="BS317" i="1"/>
  <c r="BU317" i="1"/>
  <c r="BW317" i="1"/>
  <c r="BY317" i="1"/>
  <c r="CA317" i="1"/>
  <c r="D6882" i="3"/>
  <c r="D6881" i="3"/>
  <c r="D6880" i="3"/>
  <c r="D6879" i="3"/>
  <c r="D6878" i="3"/>
  <c r="D6877" i="3"/>
  <c r="D6876" i="3"/>
  <c r="D6875" i="3"/>
  <c r="D6874" i="3"/>
  <c r="D6873" i="3"/>
  <c r="D6872" i="3"/>
  <c r="D6871" i="3"/>
  <c r="D6870" i="3"/>
  <c r="D6869" i="3"/>
  <c r="D6868" i="3"/>
  <c r="D6867" i="3"/>
  <c r="D6866" i="3"/>
  <c r="D6865" i="3"/>
  <c r="D6864" i="3"/>
  <c r="D6863" i="3"/>
  <c r="AQ316" i="1"/>
  <c r="AP316" i="1"/>
  <c r="I316" i="1"/>
  <c r="H316" i="1"/>
  <c r="F316" i="1"/>
  <c r="D316" i="1"/>
  <c r="K316" i="1"/>
  <c r="L316" i="1"/>
  <c r="M316" i="1"/>
  <c r="N316" i="1"/>
  <c r="O316" i="1"/>
  <c r="P316" i="1"/>
  <c r="R316" i="1"/>
  <c r="S316" i="1"/>
  <c r="T316" i="1"/>
  <c r="U316" i="1"/>
  <c r="W316" i="1"/>
  <c r="X317" i="1"/>
  <c r="Y316" i="1"/>
  <c r="AA316" i="1"/>
  <c r="AC317" i="1"/>
  <c r="AB316" i="1"/>
  <c r="AD316" i="1"/>
  <c r="AE317" i="1"/>
  <c r="AF316" i="1"/>
  <c r="AI316" i="1"/>
  <c r="AK316" i="1"/>
  <c r="AL316" i="1"/>
  <c r="AM316" i="1"/>
  <c r="AN316" i="1"/>
  <c r="AR316" i="1"/>
  <c r="AT316" i="1"/>
  <c r="AU316" i="1"/>
  <c r="AV316" i="1"/>
  <c r="AW316" i="1"/>
  <c r="AY316" i="1"/>
  <c r="AZ316" i="1"/>
  <c r="BA316" i="1"/>
  <c r="BB316" i="1"/>
  <c r="BC316" i="1"/>
  <c r="BF316" i="1"/>
  <c r="BG316" i="1"/>
  <c r="BI316" i="1"/>
  <c r="BK316" i="1"/>
  <c r="BM316" i="1"/>
  <c r="BO316" i="1"/>
  <c r="BQ316" i="1"/>
  <c r="BS316" i="1"/>
  <c r="BU316" i="1"/>
  <c r="BW316" i="1"/>
  <c r="BY316" i="1"/>
  <c r="CA316" i="1"/>
  <c r="D6862" i="3"/>
  <c r="D6861" i="3"/>
  <c r="D6860" i="3"/>
  <c r="D6859" i="3"/>
  <c r="D6858" i="3"/>
  <c r="D6857" i="3"/>
  <c r="D6856" i="3"/>
  <c r="D6855" i="3"/>
  <c r="D6854" i="3"/>
  <c r="D6853" i="3"/>
  <c r="D6852" i="3"/>
  <c r="D6851" i="3"/>
  <c r="D6850" i="3"/>
  <c r="D6849" i="3"/>
  <c r="D6848" i="3"/>
  <c r="D6847" i="3"/>
  <c r="D6846" i="3"/>
  <c r="D6845" i="3"/>
  <c r="D6844" i="3"/>
  <c r="D6843" i="3"/>
  <c r="AQ315" i="1"/>
  <c r="AP315" i="1"/>
  <c r="I315" i="1"/>
  <c r="H315" i="1"/>
  <c r="F315" i="1"/>
  <c r="D315" i="1"/>
  <c r="K315" i="1"/>
  <c r="L315" i="1"/>
  <c r="M315" i="1"/>
  <c r="N315" i="1"/>
  <c r="O315" i="1"/>
  <c r="P315" i="1"/>
  <c r="R315" i="1"/>
  <c r="S315" i="1"/>
  <c r="T315" i="1"/>
  <c r="U315" i="1"/>
  <c r="W315" i="1"/>
  <c r="X316" i="1"/>
  <c r="Y315" i="1"/>
  <c r="AA315" i="1"/>
  <c r="AC316" i="1"/>
  <c r="AB315" i="1"/>
  <c r="AD315" i="1"/>
  <c r="AE316" i="1"/>
  <c r="AF315" i="1"/>
  <c r="AI315" i="1"/>
  <c r="AK315" i="1"/>
  <c r="AL315" i="1"/>
  <c r="AM315" i="1"/>
  <c r="AN315" i="1"/>
  <c r="AR315" i="1"/>
  <c r="AT315" i="1"/>
  <c r="AU315" i="1"/>
  <c r="AV315" i="1"/>
  <c r="AW315" i="1"/>
  <c r="AY315" i="1"/>
  <c r="AZ315" i="1"/>
  <c r="BA315" i="1"/>
  <c r="BB315" i="1"/>
  <c r="BC315" i="1"/>
  <c r="BF315" i="1"/>
  <c r="BG315" i="1"/>
  <c r="BI315" i="1"/>
  <c r="BK315" i="1"/>
  <c r="BM315" i="1"/>
  <c r="BO315" i="1"/>
  <c r="BQ315" i="1"/>
  <c r="BS315" i="1"/>
  <c r="BU315" i="1"/>
  <c r="BW315" i="1"/>
  <c r="BY315" i="1"/>
  <c r="CA315" i="1"/>
  <c r="AQ314" i="1"/>
  <c r="AP314" i="1"/>
  <c r="I314" i="1"/>
  <c r="H314" i="1"/>
  <c r="F314" i="1"/>
  <c r="D314" i="1"/>
  <c r="K314" i="1"/>
  <c r="L314" i="1"/>
  <c r="M314" i="1"/>
  <c r="N314" i="1"/>
  <c r="O314" i="1"/>
  <c r="P314" i="1"/>
  <c r="R314" i="1"/>
  <c r="S314" i="1"/>
  <c r="T314" i="1"/>
  <c r="U314" i="1"/>
  <c r="W314" i="1"/>
  <c r="X315" i="1"/>
  <c r="Y314" i="1"/>
  <c r="AA314" i="1"/>
  <c r="AC315" i="1"/>
  <c r="AB314" i="1"/>
  <c r="AD314" i="1"/>
  <c r="AE315" i="1"/>
  <c r="AF314" i="1"/>
  <c r="AI314" i="1"/>
  <c r="AK314" i="1"/>
  <c r="AL314" i="1"/>
  <c r="AM314" i="1"/>
  <c r="AN314" i="1"/>
  <c r="AR314" i="1"/>
  <c r="AT314" i="1"/>
  <c r="AU314" i="1"/>
  <c r="AV314" i="1"/>
  <c r="AW314" i="1"/>
  <c r="AY314" i="1"/>
  <c r="AZ314" i="1"/>
  <c r="BA314" i="1"/>
  <c r="BB314" i="1"/>
  <c r="BC314" i="1"/>
  <c r="BF314" i="1"/>
  <c r="BG314" i="1"/>
  <c r="BI314" i="1"/>
  <c r="BK314" i="1"/>
  <c r="BM314" i="1"/>
  <c r="BO314" i="1"/>
  <c r="BQ314" i="1"/>
  <c r="BS314" i="1"/>
  <c r="BU314" i="1"/>
  <c r="BW314" i="1"/>
  <c r="BY314" i="1"/>
  <c r="CA314" i="1"/>
  <c r="D6842" i="3"/>
  <c r="D6841" i="3"/>
  <c r="D6840" i="3"/>
  <c r="D6839" i="3"/>
  <c r="D6838" i="3"/>
  <c r="D6837" i="3"/>
  <c r="D6836" i="3"/>
  <c r="D6835" i="3"/>
  <c r="D6834" i="3"/>
  <c r="D6833" i="3"/>
  <c r="D6832" i="3"/>
  <c r="D6831" i="3"/>
  <c r="D6830" i="3"/>
  <c r="D6829" i="3"/>
  <c r="D6828" i="3"/>
  <c r="D6827" i="3"/>
  <c r="D6826" i="3"/>
  <c r="D6825" i="3"/>
  <c r="D6824" i="3"/>
  <c r="D6823" i="3"/>
  <c r="D6822" i="3"/>
  <c r="D6821" i="3"/>
  <c r="D6820" i="3"/>
  <c r="D6819" i="3"/>
  <c r="D6818" i="3"/>
  <c r="D6817" i="3"/>
  <c r="D6816" i="3"/>
  <c r="D6815" i="3"/>
  <c r="D6814" i="3"/>
  <c r="D6813" i="3"/>
  <c r="D6812" i="3"/>
  <c r="D6811" i="3"/>
  <c r="D6810" i="3"/>
  <c r="D6809" i="3"/>
  <c r="D6808" i="3"/>
  <c r="D6807" i="3"/>
  <c r="D6806" i="3"/>
  <c r="D6805" i="3"/>
  <c r="D6804" i="3"/>
  <c r="AQ313" i="1"/>
  <c r="AP313" i="1"/>
  <c r="AP311" i="1"/>
  <c r="I313" i="1"/>
  <c r="H313" i="1"/>
  <c r="F313" i="1"/>
  <c r="D313" i="1"/>
  <c r="K313" i="1"/>
  <c r="L313" i="1"/>
  <c r="M313" i="1"/>
  <c r="N313" i="1"/>
  <c r="O313" i="1"/>
  <c r="P313" i="1"/>
  <c r="R313" i="1"/>
  <c r="S313" i="1"/>
  <c r="T313" i="1"/>
  <c r="U313" i="1"/>
  <c r="W313" i="1"/>
  <c r="X314" i="1"/>
  <c r="Y313" i="1"/>
  <c r="AA313" i="1"/>
  <c r="AC314" i="1"/>
  <c r="AB313" i="1"/>
  <c r="AD313" i="1"/>
  <c r="AE314" i="1"/>
  <c r="AF313" i="1"/>
  <c r="AI313" i="1"/>
  <c r="AK313" i="1"/>
  <c r="AL313" i="1"/>
  <c r="AM313" i="1"/>
  <c r="AN313" i="1"/>
  <c r="AR313" i="1"/>
  <c r="AT313" i="1"/>
  <c r="AU313" i="1"/>
  <c r="AV313" i="1"/>
  <c r="AW313" i="1"/>
  <c r="AY313" i="1"/>
  <c r="AZ313" i="1"/>
  <c r="BA313" i="1"/>
  <c r="BB313" i="1"/>
  <c r="BC313" i="1"/>
  <c r="BC312" i="1"/>
  <c r="BD313" i="1"/>
  <c r="BE313" i="1"/>
  <c r="BF313" i="1"/>
  <c r="BG313" i="1"/>
  <c r="BI313" i="1"/>
  <c r="BK313" i="1"/>
  <c r="BM313" i="1"/>
  <c r="BO313" i="1"/>
  <c r="BQ313" i="1"/>
  <c r="BS313" i="1"/>
  <c r="BU313" i="1"/>
  <c r="BW313" i="1"/>
  <c r="BY313" i="1"/>
  <c r="CA313" i="1"/>
  <c r="D6803" i="3"/>
  <c r="D6802" i="3"/>
  <c r="D6801" i="3"/>
  <c r="D6800" i="3"/>
  <c r="D6799" i="3"/>
  <c r="D6798" i="3"/>
  <c r="D6797" i="3"/>
  <c r="D6796" i="3"/>
  <c r="D6795" i="3"/>
  <c r="D6794" i="3"/>
  <c r="D6793" i="3"/>
  <c r="D6792" i="3"/>
  <c r="D6791" i="3"/>
  <c r="D6790" i="3"/>
  <c r="D6789" i="3"/>
  <c r="D6788" i="3"/>
  <c r="D6787" i="3"/>
  <c r="D6786" i="3"/>
  <c r="D6785" i="3"/>
  <c r="D6784" i="3"/>
  <c r="AQ312" i="1"/>
  <c r="AP312" i="1"/>
  <c r="I312" i="1"/>
  <c r="I311" i="1"/>
  <c r="J312" i="1"/>
  <c r="H312" i="1"/>
  <c r="F312" i="1"/>
  <c r="D312" i="1"/>
  <c r="CA312" i="1"/>
  <c r="BY312" i="1"/>
  <c r="BW312" i="1"/>
  <c r="BU312" i="1"/>
  <c r="BS312" i="1"/>
  <c r="BQ312" i="1"/>
  <c r="BO312" i="1"/>
  <c r="BM312" i="1"/>
  <c r="BK312" i="1"/>
  <c r="BI312" i="1"/>
  <c r="BG312" i="1"/>
  <c r="BF312" i="1"/>
  <c r="BC311" i="1"/>
  <c r="BE312" i="1"/>
  <c r="BD312" i="1"/>
  <c r="BB312" i="1"/>
  <c r="BA312" i="1"/>
  <c r="AZ312" i="1"/>
  <c r="AY312" i="1"/>
  <c r="AW312" i="1"/>
  <c r="AV312" i="1"/>
  <c r="AU312" i="1"/>
  <c r="AT312" i="1"/>
  <c r="AR312" i="1"/>
  <c r="AN312" i="1"/>
  <c r="AM312" i="1"/>
  <c r="AL312" i="1"/>
  <c r="AK312" i="1"/>
  <c r="AD312" i="1"/>
  <c r="AE313" i="1"/>
  <c r="AI312" i="1"/>
  <c r="AD311" i="1"/>
  <c r="AE312" i="1"/>
  <c r="W312" i="1"/>
  <c r="X313" i="1"/>
  <c r="AH312" i="1"/>
  <c r="AD310" i="1"/>
  <c r="AE311" i="1"/>
  <c r="AG312" i="1"/>
  <c r="AF312" i="1"/>
  <c r="AA312" i="1"/>
  <c r="AC313" i="1"/>
  <c r="AA311" i="1"/>
  <c r="AC312" i="1"/>
  <c r="AB312" i="1"/>
  <c r="Y312" i="1"/>
  <c r="W311" i="1"/>
  <c r="X312" i="1"/>
  <c r="U312" i="1"/>
  <c r="T312" i="1"/>
  <c r="S312" i="1"/>
  <c r="R312" i="1"/>
  <c r="Q312" i="1"/>
  <c r="P312" i="1"/>
  <c r="O312" i="1"/>
  <c r="N312" i="1"/>
  <c r="M312" i="1"/>
  <c r="L312" i="1"/>
  <c r="K312" i="1"/>
  <c r="D6783" i="3"/>
  <c r="D6782" i="3"/>
  <c r="D6781" i="3"/>
  <c r="D6780" i="3"/>
  <c r="D6779" i="3"/>
  <c r="D6778" i="3"/>
  <c r="D6777" i="3"/>
  <c r="D6776" i="3"/>
  <c r="D6775" i="3"/>
  <c r="D6774" i="3"/>
  <c r="D6773" i="3"/>
  <c r="D6772" i="3"/>
  <c r="D6771" i="3"/>
  <c r="D6770" i="3"/>
  <c r="D6769" i="3"/>
  <c r="D6768" i="3"/>
  <c r="D6767" i="3"/>
  <c r="D6766" i="3"/>
  <c r="D6765" i="3"/>
  <c r="D6764" i="3"/>
  <c r="AQ311" i="1"/>
  <c r="I310" i="1"/>
  <c r="J311" i="1"/>
  <c r="H311" i="1"/>
  <c r="F311" i="1"/>
  <c r="D311" i="1"/>
  <c r="CA311" i="1"/>
  <c r="BY311" i="1"/>
  <c r="BW311" i="1"/>
  <c r="BU311" i="1"/>
  <c r="BS311" i="1"/>
  <c r="BQ311" i="1"/>
  <c r="BO311" i="1"/>
  <c r="BM311" i="1"/>
  <c r="BK311" i="1"/>
  <c r="BI311" i="1"/>
  <c r="BG311" i="1"/>
  <c r="BF311" i="1"/>
  <c r="BC310" i="1"/>
  <c r="BE311" i="1"/>
  <c r="BD311" i="1"/>
  <c r="BB311" i="1"/>
  <c r="BA311" i="1"/>
  <c r="AZ311" i="1"/>
  <c r="AY311" i="1"/>
  <c r="AW311" i="1"/>
  <c r="AV311" i="1"/>
  <c r="AU311" i="1"/>
  <c r="AT311" i="1"/>
  <c r="AR311" i="1"/>
  <c r="AN311" i="1"/>
  <c r="AM311" i="1"/>
  <c r="AL311" i="1"/>
  <c r="AK311" i="1"/>
  <c r="AI311" i="1"/>
  <c r="AH311" i="1"/>
  <c r="AD309" i="1"/>
  <c r="AE310" i="1"/>
  <c r="AG311" i="1"/>
  <c r="AF311" i="1"/>
  <c r="AA310" i="1"/>
  <c r="AC311" i="1"/>
  <c r="AB311" i="1"/>
  <c r="Y311" i="1"/>
  <c r="W310" i="1"/>
  <c r="X311" i="1"/>
  <c r="U311" i="1"/>
  <c r="T311" i="1"/>
  <c r="S311" i="1"/>
  <c r="R311" i="1"/>
  <c r="Q311" i="1"/>
  <c r="P311" i="1"/>
  <c r="O311" i="1"/>
  <c r="N311" i="1"/>
  <c r="M311" i="1"/>
  <c r="L311" i="1"/>
  <c r="K311" i="1"/>
  <c r="D6763" i="3"/>
  <c r="D6762" i="3"/>
  <c r="D6761" i="3"/>
  <c r="D6760" i="3"/>
  <c r="D6759" i="3"/>
  <c r="D6758" i="3"/>
  <c r="D6757" i="3"/>
  <c r="D6756" i="3"/>
  <c r="D6755" i="3"/>
  <c r="D6754" i="3"/>
  <c r="D6753" i="3"/>
  <c r="D6752" i="3"/>
  <c r="D6751" i="3"/>
  <c r="D6750" i="3"/>
  <c r="D6749" i="3"/>
  <c r="D6748" i="3"/>
  <c r="D6747" i="3"/>
  <c r="D6746" i="3"/>
  <c r="D6745" i="3"/>
  <c r="D6744" i="3"/>
  <c r="D6743" i="3"/>
  <c r="D6742" i="3"/>
  <c r="D6741" i="3"/>
  <c r="D6740" i="3"/>
  <c r="D6739" i="3"/>
  <c r="D6738" i="3"/>
  <c r="D6737" i="3"/>
  <c r="D6736" i="3"/>
  <c r="D6735" i="3"/>
  <c r="D6734" i="3"/>
  <c r="D6733" i="3"/>
  <c r="D6732" i="3"/>
  <c r="D6731" i="3"/>
  <c r="D6729" i="3"/>
  <c r="D6728" i="3"/>
  <c r="D6727" i="3"/>
  <c r="D6726" i="3"/>
  <c r="D6725" i="3"/>
  <c r="D6724" i="3"/>
  <c r="D6723" i="3"/>
  <c r="D6722" i="3"/>
  <c r="D6721" i="3"/>
  <c r="D6720" i="3"/>
  <c r="D6719" i="3"/>
  <c r="D6718" i="3"/>
  <c r="D6717" i="3"/>
  <c r="D6716" i="3"/>
  <c r="D6715" i="3"/>
  <c r="D6714" i="3"/>
  <c r="D6713" i="3"/>
  <c r="D6712" i="3"/>
  <c r="D6711" i="3"/>
  <c r="D6710" i="3"/>
  <c r="D6709" i="3"/>
  <c r="D6708" i="3"/>
  <c r="D6707" i="3"/>
  <c r="D6706" i="3"/>
  <c r="D6705" i="3"/>
  <c r="D6704" i="3"/>
  <c r="D6703" i="3"/>
  <c r="D6702" i="3"/>
  <c r="D6701" i="3"/>
  <c r="D6700" i="3"/>
  <c r="D6699" i="3"/>
  <c r="AQ310" i="1"/>
  <c r="AP310" i="1"/>
  <c r="I309" i="1"/>
  <c r="J310" i="1"/>
  <c r="H310" i="1"/>
  <c r="F310" i="1"/>
  <c r="D310" i="1"/>
  <c r="K310" i="1"/>
  <c r="L310" i="1"/>
  <c r="M310" i="1"/>
  <c r="N310" i="1"/>
  <c r="O310" i="1"/>
  <c r="P310" i="1"/>
  <c r="Q310" i="1"/>
  <c r="R310" i="1"/>
  <c r="S310" i="1"/>
  <c r="T310" i="1"/>
  <c r="U310" i="1"/>
  <c r="W309" i="1"/>
  <c r="X310" i="1"/>
  <c r="Y310" i="1"/>
  <c r="AB310" i="1"/>
  <c r="AA309" i="1"/>
  <c r="AC310" i="1"/>
  <c r="AF310" i="1"/>
  <c r="AD308" i="1"/>
  <c r="AE309" i="1"/>
  <c r="AG310" i="1"/>
  <c r="AH310" i="1"/>
  <c r="AI310" i="1"/>
  <c r="AK310" i="1"/>
  <c r="AL310" i="1"/>
  <c r="AM310" i="1"/>
  <c r="AN310" i="1"/>
  <c r="AR310" i="1"/>
  <c r="AT310" i="1"/>
  <c r="AU310" i="1"/>
  <c r="AV310" i="1"/>
  <c r="AW310" i="1"/>
  <c r="AY310" i="1"/>
  <c r="AZ310" i="1"/>
  <c r="BA310" i="1"/>
  <c r="BB310" i="1"/>
  <c r="BC309" i="1"/>
  <c r="BD310" i="1"/>
  <c r="BE310" i="1"/>
  <c r="BF310" i="1"/>
  <c r="BG310" i="1"/>
  <c r="BI310" i="1"/>
  <c r="BK310" i="1"/>
  <c r="BM310" i="1"/>
  <c r="BO310" i="1"/>
  <c r="BQ310" i="1"/>
  <c r="BS310" i="1"/>
  <c r="BU310" i="1"/>
  <c r="BW310" i="1"/>
  <c r="BY310" i="1"/>
  <c r="CA310" i="1"/>
  <c r="D6698" i="3"/>
  <c r="D6697" i="3"/>
  <c r="D6696" i="3"/>
  <c r="D6695" i="3"/>
  <c r="D6694" i="3"/>
  <c r="D6693" i="3"/>
  <c r="D6692" i="3"/>
  <c r="D6691" i="3"/>
  <c r="D6690" i="3"/>
  <c r="D6687" i="3"/>
  <c r="D6686" i="3"/>
  <c r="D6685" i="3"/>
  <c r="D6684" i="3"/>
  <c r="D6683" i="3"/>
  <c r="D6682" i="3"/>
  <c r="D6681" i="3"/>
  <c r="D6680" i="3"/>
  <c r="D6679" i="3"/>
  <c r="D6678" i="3"/>
  <c r="D6677" i="3"/>
  <c r="D6676" i="3"/>
  <c r="D6675" i="3"/>
  <c r="D6674" i="3"/>
  <c r="D6673" i="3"/>
  <c r="D6672" i="3"/>
  <c r="D6671" i="3"/>
  <c r="D6670" i="3"/>
  <c r="D6669" i="3"/>
  <c r="D6668" i="3"/>
  <c r="D6667" i="3"/>
  <c r="D6666" i="3"/>
  <c r="D6665" i="3"/>
  <c r="D6664" i="3"/>
  <c r="D6663" i="3"/>
  <c r="D6662" i="3"/>
  <c r="D6661" i="3"/>
  <c r="D6660" i="3"/>
  <c r="D6659" i="3"/>
  <c r="D6658" i="3"/>
  <c r="D6657" i="3"/>
  <c r="D6656" i="3"/>
  <c r="D6655" i="3"/>
  <c r="D6654" i="3"/>
  <c r="D6653" i="3"/>
  <c r="D6652" i="3"/>
  <c r="D6651" i="3"/>
  <c r="D6650" i="3"/>
  <c r="D6649" i="3"/>
  <c r="D6648" i="3"/>
  <c r="D6647" i="3"/>
  <c r="D6646" i="3"/>
  <c r="D6645" i="3"/>
  <c r="D6644" i="3"/>
  <c r="D6643" i="3"/>
  <c r="D6642" i="3"/>
  <c r="D6641" i="3"/>
  <c r="D6640" i="3"/>
  <c r="D6639" i="3"/>
  <c r="D6638" i="3"/>
  <c r="D6637" i="3"/>
  <c r="D6636" i="3"/>
  <c r="D6635" i="3"/>
  <c r="D6634" i="3"/>
  <c r="D6633" i="3"/>
  <c r="D6632" i="3"/>
  <c r="D6631" i="3"/>
  <c r="D6630" i="3"/>
  <c r="D6629" i="3"/>
  <c r="D6628" i="3"/>
  <c r="AQ309" i="1"/>
  <c r="AP309" i="1"/>
  <c r="I308" i="1"/>
  <c r="J309" i="1"/>
  <c r="H309" i="1"/>
  <c r="F309" i="1"/>
  <c r="D309" i="1"/>
  <c r="K309" i="1"/>
  <c r="L309" i="1"/>
  <c r="M309" i="1"/>
  <c r="N309" i="1"/>
  <c r="O309" i="1"/>
  <c r="P309" i="1"/>
  <c r="Q309" i="1"/>
  <c r="R309" i="1"/>
  <c r="S309" i="1"/>
  <c r="T309" i="1"/>
  <c r="U309" i="1"/>
  <c r="W308" i="1"/>
  <c r="X309" i="1"/>
  <c r="Y309" i="1"/>
  <c r="AB309" i="1"/>
  <c r="AA308" i="1"/>
  <c r="AC309" i="1"/>
  <c r="AF309" i="1"/>
  <c r="AD307" i="1"/>
  <c r="AE308" i="1"/>
  <c r="AG309" i="1"/>
  <c r="AH309" i="1"/>
  <c r="AI309" i="1"/>
  <c r="AK309" i="1"/>
  <c r="AL309" i="1"/>
  <c r="AM309" i="1"/>
  <c r="AN309" i="1"/>
  <c r="AR309" i="1"/>
  <c r="AT309" i="1"/>
  <c r="AU309" i="1"/>
  <c r="AV309" i="1"/>
  <c r="AW309" i="1"/>
  <c r="AY309" i="1"/>
  <c r="AZ309" i="1"/>
  <c r="BA309" i="1"/>
  <c r="BB309" i="1"/>
  <c r="BC308" i="1"/>
  <c r="BD309" i="1"/>
  <c r="BE309" i="1"/>
  <c r="BF309" i="1"/>
  <c r="BG309" i="1"/>
  <c r="BI309" i="1"/>
  <c r="BK309" i="1"/>
  <c r="BM309" i="1"/>
  <c r="BO309" i="1"/>
  <c r="BQ309" i="1"/>
  <c r="BS309" i="1"/>
  <c r="BU309" i="1"/>
  <c r="BW309" i="1"/>
  <c r="BY309" i="1"/>
  <c r="CA309" i="1"/>
  <c r="AQ308" i="1"/>
  <c r="AP308" i="1"/>
  <c r="I307" i="1"/>
  <c r="J308" i="1"/>
  <c r="H308" i="1"/>
  <c r="F308" i="1"/>
  <c r="D308" i="1"/>
  <c r="K308" i="1"/>
  <c r="L308" i="1"/>
  <c r="M308" i="1"/>
  <c r="N308" i="1"/>
  <c r="O308" i="1"/>
  <c r="P308" i="1"/>
  <c r="Q308" i="1"/>
  <c r="R308" i="1"/>
  <c r="S308" i="1"/>
  <c r="T308" i="1"/>
  <c r="U308" i="1"/>
  <c r="W307" i="1"/>
  <c r="X308" i="1"/>
  <c r="Y308" i="1"/>
  <c r="AB308" i="1"/>
  <c r="AA307" i="1"/>
  <c r="AC308" i="1"/>
  <c r="AF308" i="1"/>
  <c r="AD306" i="1"/>
  <c r="AE307" i="1"/>
  <c r="AG308" i="1"/>
  <c r="AH308" i="1"/>
  <c r="AI308" i="1"/>
  <c r="AK308" i="1"/>
  <c r="AL308" i="1"/>
  <c r="AM308" i="1"/>
  <c r="AN308" i="1"/>
  <c r="AR308" i="1"/>
  <c r="AT308" i="1"/>
  <c r="AU308" i="1"/>
  <c r="AV308" i="1"/>
  <c r="AW308" i="1"/>
  <c r="AY308" i="1"/>
  <c r="AZ308" i="1"/>
  <c r="BA308" i="1"/>
  <c r="BB308" i="1"/>
  <c r="BC307" i="1"/>
  <c r="BD308" i="1"/>
  <c r="BE308" i="1"/>
  <c r="BF308" i="1"/>
  <c r="BG308" i="1"/>
  <c r="BI308" i="1"/>
  <c r="BK308" i="1"/>
  <c r="BM308" i="1"/>
  <c r="BO308" i="1"/>
  <c r="BQ308" i="1"/>
  <c r="BS308" i="1"/>
  <c r="BU308" i="1"/>
  <c r="BW308" i="1"/>
  <c r="BY308" i="1"/>
  <c r="CA308" i="1"/>
  <c r="D6627" i="3"/>
  <c r="D6626" i="3"/>
  <c r="D6625" i="3"/>
  <c r="D6624" i="3"/>
  <c r="D6623" i="3"/>
  <c r="D6622" i="3"/>
  <c r="D6621" i="3"/>
  <c r="D6620" i="3"/>
  <c r="D6619" i="3"/>
  <c r="D6618" i="3"/>
  <c r="D6617" i="3"/>
  <c r="D6616" i="3"/>
  <c r="D6615" i="3"/>
  <c r="D6614" i="3"/>
  <c r="D6613" i="3"/>
  <c r="D6612" i="3"/>
  <c r="D6611" i="3"/>
  <c r="D6610" i="3"/>
  <c r="D6609" i="3"/>
  <c r="D6608" i="3"/>
  <c r="D6607" i="3"/>
  <c r="D6606" i="3"/>
  <c r="D6605" i="3"/>
  <c r="D6604" i="3"/>
  <c r="D6603" i="3"/>
  <c r="D6602" i="3"/>
  <c r="D6601" i="3"/>
  <c r="D6600" i="3"/>
  <c r="D6599" i="3"/>
  <c r="D6598" i="3"/>
  <c r="D6597" i="3"/>
  <c r="D6596" i="3"/>
  <c r="D6594" i="3"/>
  <c r="D6593" i="3"/>
  <c r="D6592" i="3"/>
  <c r="D6591" i="3"/>
  <c r="D6590" i="3"/>
  <c r="D6589" i="3"/>
  <c r="D6588" i="3"/>
  <c r="D6587" i="3"/>
  <c r="D6586" i="3"/>
  <c r="D6585" i="3"/>
  <c r="D6584" i="3"/>
  <c r="D6583" i="3"/>
  <c r="D6582" i="3"/>
  <c r="D6581" i="3"/>
  <c r="D6580" i="3"/>
  <c r="D6579" i="3"/>
  <c r="D6578" i="3"/>
  <c r="D6577" i="3"/>
  <c r="D6576" i="3"/>
  <c r="D6575" i="3"/>
  <c r="D6574" i="3"/>
  <c r="D6573" i="3"/>
  <c r="D6572" i="3"/>
  <c r="D6571" i="3"/>
  <c r="D6570" i="3"/>
  <c r="D6569" i="3"/>
  <c r="D6568" i="3"/>
  <c r="D6567" i="3"/>
  <c r="D6566" i="3"/>
  <c r="D6565" i="3"/>
  <c r="D6564" i="3"/>
  <c r="D6563" i="3"/>
  <c r="D6562" i="3"/>
  <c r="D6561" i="3"/>
  <c r="D6560" i="3"/>
  <c r="D6559" i="3"/>
  <c r="D6558" i="3"/>
  <c r="D6557" i="3"/>
  <c r="D6556" i="3"/>
  <c r="D6555" i="3"/>
  <c r="D6554" i="3"/>
  <c r="D6553" i="3"/>
  <c r="D6552" i="3"/>
  <c r="D6551" i="3"/>
  <c r="D6550" i="3"/>
  <c r="D6549" i="3"/>
  <c r="AQ307" i="1"/>
  <c r="AQ306" i="1"/>
  <c r="AP307" i="1"/>
  <c r="AQ305" i="1"/>
  <c r="AP306" i="1"/>
  <c r="I306" i="1"/>
  <c r="J307" i="1"/>
  <c r="I305" i="1"/>
  <c r="J306" i="1"/>
  <c r="H307" i="1"/>
  <c r="H306" i="1"/>
  <c r="F307" i="1"/>
  <c r="D307" i="1"/>
  <c r="K307" i="1"/>
  <c r="L307" i="1"/>
  <c r="M307" i="1"/>
  <c r="N307" i="1"/>
  <c r="O307" i="1"/>
  <c r="P307" i="1"/>
  <c r="Q307" i="1"/>
  <c r="R307" i="1"/>
  <c r="S307" i="1"/>
  <c r="T307" i="1"/>
  <c r="U307" i="1"/>
  <c r="W306" i="1"/>
  <c r="X307" i="1"/>
  <c r="Y307" i="1"/>
  <c r="AB307" i="1"/>
  <c r="AA306" i="1"/>
  <c r="AC307" i="1"/>
  <c r="AF307" i="1"/>
  <c r="AD305" i="1"/>
  <c r="AE306" i="1"/>
  <c r="AG307" i="1"/>
  <c r="AH307" i="1"/>
  <c r="AI307" i="1"/>
  <c r="AK307" i="1"/>
  <c r="AL307" i="1"/>
  <c r="AM307" i="1"/>
  <c r="AN307" i="1"/>
  <c r="AR307" i="1"/>
  <c r="AT307" i="1"/>
  <c r="AU307" i="1"/>
  <c r="AV307" i="1"/>
  <c r="AW307" i="1"/>
  <c r="AY307" i="1"/>
  <c r="AZ307" i="1"/>
  <c r="BA307" i="1"/>
  <c r="BB307" i="1"/>
  <c r="BC306" i="1"/>
  <c r="BD307" i="1"/>
  <c r="BE307" i="1"/>
  <c r="BF307" i="1"/>
  <c r="BG307" i="1"/>
  <c r="BI307" i="1"/>
  <c r="BK307" i="1"/>
  <c r="BM307" i="1"/>
  <c r="BO307" i="1"/>
  <c r="BQ307" i="1"/>
  <c r="BS307" i="1"/>
  <c r="BU307" i="1"/>
  <c r="BW307" i="1"/>
  <c r="BY307" i="1"/>
  <c r="CA307" i="1"/>
  <c r="D6548" i="3"/>
  <c r="D6547" i="3"/>
  <c r="D6546" i="3"/>
  <c r="D6545" i="3"/>
  <c r="D6544" i="3"/>
  <c r="D6543" i="3"/>
  <c r="D6542" i="3"/>
  <c r="D6541" i="3"/>
  <c r="D6540" i="3"/>
  <c r="D6539" i="3"/>
  <c r="D6538" i="3"/>
  <c r="D6537" i="3"/>
  <c r="D6536" i="3"/>
  <c r="D6535" i="3"/>
  <c r="D6534" i="3"/>
  <c r="D6533" i="3"/>
  <c r="D6532" i="3"/>
  <c r="D6531" i="3"/>
  <c r="D6530" i="3"/>
  <c r="D6529" i="3"/>
  <c r="D6528" i="3"/>
  <c r="D6526" i="3"/>
  <c r="D6525" i="3"/>
  <c r="D6524" i="3"/>
  <c r="D6523" i="3"/>
  <c r="D6522" i="3"/>
  <c r="D6521" i="3"/>
  <c r="D6520" i="3"/>
  <c r="D6519" i="3"/>
  <c r="D6518" i="3"/>
  <c r="D6517" i="3"/>
  <c r="D6516" i="3"/>
  <c r="D6515" i="3"/>
  <c r="D6514" i="3"/>
  <c r="D6513" i="3"/>
  <c r="D6512" i="3"/>
  <c r="D6511" i="3"/>
  <c r="D6510" i="3"/>
  <c r="D6509" i="3"/>
  <c r="D6508" i="3"/>
  <c r="D6507" i="3"/>
  <c r="D6506" i="3"/>
  <c r="D6505" i="3"/>
  <c r="D6504" i="3"/>
  <c r="D6503" i="3"/>
  <c r="D6502" i="3"/>
  <c r="D6501" i="3"/>
  <c r="D6500" i="3"/>
  <c r="D6499" i="3"/>
  <c r="D6498" i="3"/>
  <c r="D6497" i="3"/>
  <c r="D6496" i="3"/>
  <c r="D6495" i="3"/>
  <c r="D6494" i="3"/>
  <c r="D6493" i="3"/>
  <c r="D6492" i="3"/>
  <c r="D6491" i="3"/>
  <c r="D6490" i="3"/>
  <c r="D6489" i="3"/>
  <c r="D6488" i="3"/>
  <c r="D6487" i="3"/>
  <c r="D6486" i="3"/>
  <c r="D6485" i="3"/>
  <c r="D6484" i="3"/>
  <c r="D6483" i="3"/>
  <c r="D6482" i="3"/>
  <c r="D6481" i="3"/>
  <c r="D6480" i="3"/>
  <c r="D6479" i="3"/>
  <c r="D6478" i="3"/>
  <c r="D6477" i="3"/>
  <c r="D6476" i="3"/>
  <c r="D6475" i="3"/>
  <c r="D6474" i="3"/>
  <c r="D6473" i="3"/>
  <c r="D6472" i="3"/>
  <c r="D6471" i="3"/>
  <c r="D6470" i="3"/>
  <c r="D6469" i="3"/>
  <c r="D6468" i="3"/>
  <c r="D6467" i="3"/>
  <c r="D6466" i="3"/>
  <c r="D6465" i="3"/>
  <c r="D6464" i="3"/>
  <c r="D6463" i="3"/>
  <c r="D6462" i="3"/>
  <c r="D6461" i="3"/>
  <c r="D6460" i="3"/>
  <c r="D6459" i="3"/>
  <c r="D6458" i="3"/>
  <c r="D6457" i="3"/>
  <c r="D6456" i="3"/>
  <c r="D6454" i="3"/>
  <c r="D6453" i="3"/>
  <c r="D6452" i="3"/>
  <c r="D6451" i="3"/>
  <c r="D6450" i="3"/>
  <c r="D6449" i="3"/>
  <c r="D6448" i="3"/>
  <c r="D6447" i="3"/>
  <c r="D6446" i="3"/>
  <c r="D6445" i="3"/>
  <c r="D6444" i="3"/>
  <c r="D6443" i="3"/>
  <c r="D6442" i="3"/>
  <c r="D6441" i="3"/>
  <c r="D6440" i="3"/>
  <c r="D6439" i="3"/>
  <c r="D6438" i="3"/>
  <c r="D6437" i="3"/>
  <c r="D6436" i="3"/>
  <c r="D6435" i="3"/>
  <c r="D6434" i="3"/>
  <c r="D6433" i="3"/>
  <c r="D6432" i="3"/>
  <c r="D6431" i="3"/>
  <c r="D6430" i="3"/>
  <c r="D6429" i="3"/>
  <c r="D6428" i="3"/>
  <c r="D6427" i="3"/>
  <c r="D6426" i="3"/>
  <c r="D6425" i="3"/>
  <c r="D6424" i="3"/>
  <c r="D6423" i="3"/>
  <c r="D6422" i="3"/>
  <c r="D6421" i="3"/>
  <c r="D6420" i="3"/>
  <c r="D6419" i="3"/>
  <c r="D6418" i="3"/>
  <c r="D6417" i="3"/>
  <c r="D6416" i="3"/>
  <c r="D6415" i="3"/>
  <c r="D6414" i="3"/>
  <c r="D6413" i="3"/>
  <c r="D6412" i="3"/>
  <c r="D6411" i="3"/>
  <c r="D6410" i="3"/>
  <c r="D6409" i="3"/>
  <c r="D6408" i="3"/>
  <c r="D6407" i="3"/>
  <c r="D6406" i="3"/>
  <c r="D6405" i="3"/>
  <c r="D6404" i="3"/>
  <c r="D6403" i="3"/>
  <c r="D6402" i="3"/>
  <c r="D6401" i="3"/>
  <c r="D6400" i="3"/>
  <c r="D6399" i="3"/>
  <c r="D6398" i="3"/>
  <c r="D6397" i="3"/>
  <c r="D6396" i="3"/>
  <c r="D6395" i="3"/>
  <c r="D6394" i="3"/>
  <c r="D6393" i="3"/>
  <c r="D6392" i="3"/>
  <c r="D6391" i="3"/>
  <c r="D6390" i="3"/>
  <c r="D6389" i="3"/>
  <c r="D6388" i="3"/>
  <c r="D6387" i="3"/>
  <c r="D6386" i="3"/>
  <c r="D6385" i="3"/>
  <c r="D6384" i="3"/>
  <c r="D6383" i="3"/>
  <c r="D6382" i="3"/>
  <c r="D6381" i="3"/>
  <c r="F306" i="1"/>
  <c r="D306" i="1"/>
  <c r="K306" i="1"/>
  <c r="L306" i="1"/>
  <c r="M306" i="1"/>
  <c r="N306" i="1"/>
  <c r="O306" i="1"/>
  <c r="P306" i="1"/>
  <c r="Q306" i="1"/>
  <c r="R306" i="1"/>
  <c r="S306" i="1"/>
  <c r="T306" i="1"/>
  <c r="U306" i="1"/>
  <c r="W305" i="1"/>
  <c r="X306" i="1"/>
  <c r="Y306" i="1"/>
  <c r="AB306" i="1"/>
  <c r="AA305" i="1"/>
  <c r="AC306" i="1"/>
  <c r="AF306" i="1"/>
  <c r="AD304" i="1"/>
  <c r="AE305" i="1"/>
  <c r="AG306" i="1"/>
  <c r="AH306" i="1"/>
  <c r="AI306" i="1"/>
  <c r="AK306" i="1"/>
  <c r="AL306" i="1"/>
  <c r="AM306" i="1"/>
  <c r="AN306" i="1"/>
  <c r="AR306" i="1"/>
  <c r="AT306" i="1"/>
  <c r="AU306" i="1"/>
  <c r="AV306" i="1"/>
  <c r="AW306" i="1"/>
  <c r="AY306" i="1"/>
  <c r="AZ306" i="1"/>
  <c r="BA306" i="1"/>
  <c r="BB306" i="1"/>
  <c r="BC305" i="1"/>
  <c r="BD306" i="1"/>
  <c r="BE306" i="1"/>
  <c r="BF306" i="1"/>
  <c r="BG306" i="1"/>
  <c r="BI306" i="1"/>
  <c r="BK306" i="1"/>
  <c r="BM306" i="1"/>
  <c r="BO306" i="1"/>
  <c r="BQ306" i="1"/>
  <c r="BS306" i="1"/>
  <c r="BU306" i="1"/>
  <c r="BW306" i="1"/>
  <c r="BY306" i="1"/>
  <c r="CA306" i="1"/>
  <c r="D6380" i="3"/>
  <c r="D6379" i="3"/>
  <c r="D6378" i="3"/>
  <c r="D6377" i="3"/>
  <c r="D6376" i="3"/>
  <c r="D6375" i="3"/>
  <c r="D6374" i="3"/>
  <c r="D6373" i="3"/>
  <c r="D6372" i="3"/>
  <c r="D6371" i="3"/>
  <c r="D6370" i="3"/>
  <c r="D6369" i="3"/>
  <c r="D6368" i="3"/>
  <c r="D6367" i="3"/>
  <c r="D6366" i="3"/>
  <c r="D6365" i="3"/>
  <c r="D6364" i="3"/>
  <c r="D6363" i="3"/>
  <c r="D6362" i="3"/>
  <c r="D6361" i="3"/>
  <c r="D6360" i="3"/>
  <c r="D6359" i="3"/>
  <c r="D6358" i="3"/>
  <c r="D6357" i="3"/>
  <c r="D6356" i="3"/>
  <c r="D6355" i="3"/>
  <c r="D6354" i="3"/>
  <c r="D6353" i="3"/>
  <c r="D6352" i="3"/>
  <c r="D6351" i="3"/>
  <c r="D6350" i="3"/>
  <c r="D6349" i="3"/>
  <c r="D6348" i="3"/>
  <c r="D6347" i="3"/>
  <c r="D6346" i="3"/>
  <c r="D6345" i="3"/>
  <c r="D6344" i="3"/>
  <c r="D6343" i="3"/>
  <c r="D6342" i="3"/>
  <c r="D6341" i="3"/>
  <c r="D6340" i="3"/>
  <c r="D6339" i="3"/>
  <c r="D6338" i="3"/>
  <c r="D6337" i="3"/>
  <c r="D6336" i="3"/>
  <c r="D6335" i="3"/>
  <c r="D6334" i="3"/>
  <c r="D6333" i="3"/>
  <c r="D6332" i="3"/>
  <c r="D6331" i="3"/>
  <c r="D6330" i="3"/>
  <c r="D6329" i="3"/>
  <c r="D6328" i="3"/>
  <c r="D6327" i="3"/>
  <c r="D6326" i="3"/>
  <c r="D6325" i="3"/>
  <c r="D6324" i="3"/>
  <c r="D6323" i="3"/>
  <c r="D6322" i="3"/>
  <c r="D6321" i="3"/>
  <c r="D6320" i="3"/>
  <c r="D6319" i="3"/>
  <c r="D6318" i="3"/>
  <c r="D6317" i="3"/>
  <c r="D6316" i="3"/>
  <c r="D6315" i="3"/>
  <c r="D6314" i="3"/>
  <c r="D6313" i="3"/>
  <c r="D6312" i="3"/>
  <c r="D6311" i="3"/>
  <c r="D6310" i="3"/>
  <c r="D6309" i="3"/>
  <c r="D6308" i="3"/>
  <c r="D6307" i="3"/>
  <c r="D6306" i="3"/>
  <c r="D6305" i="3"/>
  <c r="D6304" i="3"/>
  <c r="D6303" i="3"/>
  <c r="D6302" i="3"/>
  <c r="D6301" i="3"/>
  <c r="D6300" i="3"/>
  <c r="D6299" i="3"/>
  <c r="D6298" i="3"/>
  <c r="D6297" i="3"/>
  <c r="D6296" i="3"/>
  <c r="D6295" i="3"/>
  <c r="D6294" i="3"/>
  <c r="D6293" i="3"/>
  <c r="D6292" i="3"/>
  <c r="D6291" i="3"/>
  <c r="D6290" i="3"/>
  <c r="D6289" i="3"/>
  <c r="D6288" i="3"/>
  <c r="AP305" i="1"/>
  <c r="I304" i="1"/>
  <c r="J305" i="1"/>
  <c r="H305" i="1"/>
  <c r="F305" i="1"/>
  <c r="D305" i="1"/>
  <c r="K305" i="1"/>
  <c r="L305" i="1"/>
  <c r="M305" i="1"/>
  <c r="N305" i="1"/>
  <c r="O305" i="1"/>
  <c r="P305" i="1"/>
  <c r="Q305" i="1"/>
  <c r="R305" i="1"/>
  <c r="S305" i="1"/>
  <c r="T305" i="1"/>
  <c r="U305" i="1"/>
  <c r="W304" i="1"/>
  <c r="X305" i="1"/>
  <c r="Y305" i="1"/>
  <c r="AB305" i="1"/>
  <c r="AA304" i="1"/>
  <c r="AC305" i="1"/>
  <c r="AF305" i="1"/>
  <c r="AD303" i="1"/>
  <c r="AE304" i="1"/>
  <c r="AG305" i="1"/>
  <c r="AH305" i="1"/>
  <c r="AI305" i="1"/>
  <c r="AK305" i="1"/>
  <c r="AL305" i="1"/>
  <c r="AM305" i="1"/>
  <c r="AN305" i="1"/>
  <c r="AR305" i="1"/>
  <c r="AT305" i="1"/>
  <c r="AU305" i="1"/>
  <c r="AV305" i="1"/>
  <c r="AW305" i="1"/>
  <c r="AY305" i="1"/>
  <c r="AZ305" i="1"/>
  <c r="BA305" i="1"/>
  <c r="BB305" i="1"/>
  <c r="BC304" i="1"/>
  <c r="BD305" i="1"/>
  <c r="BE305" i="1"/>
  <c r="BF305" i="1"/>
  <c r="BG305" i="1"/>
  <c r="BI305" i="1"/>
  <c r="BK305" i="1"/>
  <c r="BM305" i="1"/>
  <c r="BO305" i="1"/>
  <c r="BQ305" i="1"/>
  <c r="BS305" i="1"/>
  <c r="BU305" i="1"/>
  <c r="BW305" i="1"/>
  <c r="BY305" i="1"/>
  <c r="CA305" i="1"/>
  <c r="AQ304" i="1"/>
  <c r="AP304" i="1"/>
  <c r="I303" i="1"/>
  <c r="J304" i="1"/>
  <c r="H304" i="1"/>
  <c r="F304" i="1"/>
  <c r="D304" i="1"/>
  <c r="K304" i="1"/>
  <c r="L304" i="1"/>
  <c r="M304" i="1"/>
  <c r="N304" i="1"/>
  <c r="O304" i="1"/>
  <c r="P304" i="1"/>
  <c r="Q304" i="1"/>
  <c r="R304" i="1"/>
  <c r="S304" i="1"/>
  <c r="T304" i="1"/>
  <c r="U304" i="1"/>
  <c r="W303" i="1"/>
  <c r="X304" i="1"/>
  <c r="Y304" i="1"/>
  <c r="AB304" i="1"/>
  <c r="AA303" i="1"/>
  <c r="AC304" i="1"/>
  <c r="AF304" i="1"/>
  <c r="AD302" i="1"/>
  <c r="AE303" i="1"/>
  <c r="AG304" i="1"/>
  <c r="AH304" i="1"/>
  <c r="AI304" i="1"/>
  <c r="AK304" i="1"/>
  <c r="AL304" i="1"/>
  <c r="AM304" i="1"/>
  <c r="AN304" i="1"/>
  <c r="AR304" i="1"/>
  <c r="AT304" i="1"/>
  <c r="AU304" i="1"/>
  <c r="AV304" i="1"/>
  <c r="AW304" i="1"/>
  <c r="AY304" i="1"/>
  <c r="AZ304" i="1"/>
  <c r="BA304" i="1"/>
  <c r="BB304" i="1"/>
  <c r="BC303" i="1"/>
  <c r="BD304" i="1"/>
  <c r="BE304" i="1"/>
  <c r="BF304" i="1"/>
  <c r="BG304" i="1"/>
  <c r="BI304" i="1"/>
  <c r="BK304" i="1"/>
  <c r="BM304" i="1"/>
  <c r="BO304" i="1"/>
  <c r="BQ304" i="1"/>
  <c r="BS304" i="1"/>
  <c r="BU304" i="1"/>
  <c r="BW304" i="1"/>
  <c r="BY304" i="1"/>
  <c r="CA304" i="1"/>
  <c r="D6287" i="3"/>
  <c r="D6286" i="3"/>
  <c r="D6285" i="3"/>
  <c r="D6284" i="3"/>
  <c r="D6283" i="3"/>
  <c r="D6282" i="3"/>
  <c r="D6281" i="3"/>
  <c r="D6280" i="3"/>
  <c r="D6279" i="3"/>
  <c r="D6278" i="3"/>
  <c r="D6277" i="3"/>
  <c r="D6276" i="3"/>
  <c r="D6275" i="3"/>
  <c r="D6274" i="3"/>
  <c r="D6273" i="3"/>
  <c r="D6272" i="3"/>
  <c r="D6271" i="3"/>
  <c r="D6270" i="3"/>
  <c r="D6269" i="3"/>
  <c r="D6268" i="3"/>
  <c r="D6267" i="3"/>
  <c r="D6266" i="3"/>
  <c r="D6265" i="3"/>
  <c r="D6264" i="3"/>
  <c r="D6263" i="3"/>
  <c r="D6262" i="3"/>
  <c r="D6261" i="3"/>
  <c r="D6260" i="3"/>
  <c r="D6259" i="3"/>
  <c r="D6257" i="3"/>
  <c r="D6256" i="3"/>
  <c r="D6255" i="3"/>
  <c r="D6254" i="3"/>
  <c r="D6253" i="3"/>
  <c r="D6252" i="3"/>
  <c r="D6251" i="3"/>
  <c r="D6250" i="3"/>
  <c r="D6249" i="3"/>
  <c r="D6248" i="3"/>
  <c r="D6247" i="3"/>
  <c r="D6246" i="3"/>
  <c r="D6245" i="3"/>
  <c r="D6244" i="3"/>
  <c r="D6243" i="3"/>
  <c r="D6242" i="3"/>
  <c r="D6241" i="3"/>
  <c r="D6240" i="3"/>
  <c r="D6239" i="3"/>
  <c r="D6238" i="3"/>
  <c r="D6237" i="3"/>
  <c r="D6236" i="3"/>
  <c r="D6235" i="3"/>
  <c r="D6234" i="3"/>
  <c r="D6233" i="3"/>
  <c r="D6232" i="3"/>
  <c r="D6231" i="3"/>
  <c r="D6230" i="3"/>
  <c r="D6229" i="3"/>
  <c r="D6228" i="3"/>
  <c r="D6227" i="3"/>
  <c r="D6226" i="3"/>
  <c r="D6225" i="3"/>
  <c r="D6224" i="3"/>
  <c r="D6223" i="3"/>
  <c r="D6222" i="3"/>
  <c r="D6221" i="3"/>
  <c r="D6220" i="3"/>
  <c r="D6219" i="3"/>
  <c r="D6218" i="3"/>
  <c r="D6217" i="3"/>
  <c r="D6216" i="3"/>
  <c r="D6215" i="3"/>
  <c r="D6214" i="3"/>
  <c r="D6213" i="3"/>
  <c r="D6212" i="3"/>
  <c r="D6211" i="3"/>
  <c r="D6210" i="3"/>
  <c r="D6209" i="3"/>
  <c r="D6208" i="3"/>
  <c r="D6207" i="3"/>
  <c r="D6206" i="3"/>
  <c r="D6205" i="3"/>
  <c r="D6204" i="3"/>
  <c r="D6203" i="3"/>
  <c r="D6202" i="3"/>
  <c r="D6201" i="3"/>
  <c r="D6200" i="3"/>
  <c r="D6199" i="3"/>
  <c r="D6198" i="3"/>
  <c r="D6197" i="3"/>
  <c r="D6196" i="3"/>
  <c r="D6195" i="3"/>
  <c r="D6194" i="3"/>
  <c r="D6193" i="3"/>
  <c r="D6192" i="3"/>
  <c r="D6191" i="3"/>
  <c r="D6190" i="3"/>
  <c r="D6189" i="3"/>
  <c r="D6188" i="3"/>
  <c r="D6187" i="3"/>
  <c r="D6186" i="3"/>
  <c r="D6185" i="3"/>
  <c r="D6184" i="3"/>
  <c r="D6183" i="3"/>
  <c r="D6182" i="3"/>
  <c r="D6181" i="3"/>
  <c r="AQ303" i="1"/>
  <c r="AP303" i="1"/>
  <c r="I302" i="1"/>
  <c r="J303" i="1"/>
  <c r="D6180" i="3"/>
  <c r="D6179" i="3"/>
  <c r="H303" i="1"/>
  <c r="D6178" i="3"/>
  <c r="F303" i="1"/>
  <c r="D6177" i="3"/>
  <c r="D6176" i="3"/>
  <c r="D6175" i="3"/>
  <c r="D6174" i="3"/>
  <c r="D6173" i="3"/>
  <c r="D6172" i="3"/>
  <c r="D6171" i="3"/>
  <c r="D6170" i="3"/>
  <c r="D6169" i="3"/>
  <c r="D303" i="1"/>
  <c r="K303" i="1"/>
  <c r="L303" i="1"/>
  <c r="M303" i="1"/>
  <c r="N303" i="1"/>
  <c r="O303" i="1"/>
  <c r="P303" i="1"/>
  <c r="Q303" i="1"/>
  <c r="R303" i="1"/>
  <c r="S303" i="1"/>
  <c r="T303" i="1"/>
  <c r="U303" i="1"/>
  <c r="W302" i="1"/>
  <c r="X303" i="1"/>
  <c r="Y303" i="1"/>
  <c r="AB303" i="1"/>
  <c r="AA302" i="1"/>
  <c r="AC303" i="1"/>
  <c r="AF303" i="1"/>
  <c r="AD301" i="1"/>
  <c r="AE302" i="1"/>
  <c r="AG303" i="1"/>
  <c r="AH303" i="1"/>
  <c r="AI303" i="1"/>
  <c r="AK303" i="1"/>
  <c r="AL303" i="1"/>
  <c r="AM303" i="1"/>
  <c r="AN303" i="1"/>
  <c r="AR303" i="1"/>
  <c r="AT303" i="1"/>
  <c r="AU303" i="1"/>
  <c r="AV303" i="1"/>
  <c r="AW303" i="1"/>
  <c r="AY303" i="1"/>
  <c r="AZ303" i="1"/>
  <c r="BA303" i="1"/>
  <c r="BB303" i="1"/>
  <c r="BC302" i="1"/>
  <c r="BD303" i="1"/>
  <c r="BE303" i="1"/>
  <c r="BF303" i="1"/>
  <c r="BG303" i="1"/>
  <c r="BI303" i="1"/>
  <c r="BK303" i="1"/>
  <c r="BM303" i="1"/>
  <c r="BO303" i="1"/>
  <c r="BQ303" i="1"/>
  <c r="BS303" i="1"/>
  <c r="BU303" i="1"/>
  <c r="BW303" i="1"/>
  <c r="BY303" i="1"/>
  <c r="CA303" i="1"/>
  <c r="D6168" i="3"/>
  <c r="D6167" i="3"/>
  <c r="D6166" i="3"/>
  <c r="D6165" i="3"/>
  <c r="D6164" i="3"/>
  <c r="D6163" i="3"/>
  <c r="D6161" i="3"/>
  <c r="D6160" i="3"/>
  <c r="D6159" i="3"/>
  <c r="D6158" i="3"/>
  <c r="D6157" i="3"/>
  <c r="D6156" i="3"/>
  <c r="D6155" i="3"/>
  <c r="D6154" i="3"/>
  <c r="D6153" i="3"/>
  <c r="D6152" i="3"/>
  <c r="D6151" i="3"/>
  <c r="D6150" i="3"/>
  <c r="D6149" i="3"/>
  <c r="D6148" i="3"/>
  <c r="D6147" i="3"/>
  <c r="D6146" i="3"/>
  <c r="D6145" i="3"/>
  <c r="D6144" i="3"/>
  <c r="D6143" i="3"/>
  <c r="D6142" i="3"/>
  <c r="D6141" i="3"/>
  <c r="D6140" i="3"/>
  <c r="D6139" i="3"/>
  <c r="D6138" i="3"/>
  <c r="D6137" i="3"/>
  <c r="D6136" i="3"/>
  <c r="D6135" i="3"/>
  <c r="D6134" i="3"/>
  <c r="D6132" i="3"/>
  <c r="D6131" i="3"/>
  <c r="D6130" i="3"/>
  <c r="D6129" i="3"/>
  <c r="D6128" i="3"/>
  <c r="D6127" i="3"/>
  <c r="D6126" i="3"/>
  <c r="D6125" i="3"/>
  <c r="D6124" i="3"/>
  <c r="D6123" i="3"/>
  <c r="D6122" i="3"/>
  <c r="D6121" i="3"/>
  <c r="D6120" i="3"/>
  <c r="D6119" i="3"/>
  <c r="D6118" i="3"/>
  <c r="D6117" i="3"/>
  <c r="D6116" i="3"/>
  <c r="D6115" i="3"/>
  <c r="D6114" i="3"/>
  <c r="D6113" i="3"/>
  <c r="D6112" i="3"/>
  <c r="D6111" i="3"/>
  <c r="D6110" i="3"/>
  <c r="D6109" i="3"/>
  <c r="D6108" i="3"/>
  <c r="D6107" i="3"/>
  <c r="D6106" i="3"/>
  <c r="D6105" i="3"/>
  <c r="D6104" i="3"/>
  <c r="D6103" i="3"/>
  <c r="D6102" i="3"/>
  <c r="D6101" i="3"/>
  <c r="D6100" i="3"/>
  <c r="D6099" i="3"/>
  <c r="D6098" i="3"/>
  <c r="D6097" i="3"/>
  <c r="D6096" i="3"/>
  <c r="D6095" i="3"/>
  <c r="D6094" i="3"/>
  <c r="D6093" i="3"/>
  <c r="D6092" i="3"/>
  <c r="D6091" i="3"/>
  <c r="D6090" i="3"/>
  <c r="D6089" i="3"/>
  <c r="D6088" i="3"/>
  <c r="D6087" i="3"/>
  <c r="D6086" i="3"/>
  <c r="D6085" i="3"/>
  <c r="D6084" i="3"/>
  <c r="D6083" i="3"/>
  <c r="D6082" i="3"/>
  <c r="AQ302" i="1"/>
  <c r="AP302" i="1"/>
  <c r="AP301" i="1"/>
  <c r="I301" i="1"/>
  <c r="J302" i="1"/>
  <c r="H302" i="1"/>
  <c r="F302" i="1"/>
  <c r="D302" i="1"/>
  <c r="K302" i="1"/>
  <c r="L302" i="1"/>
  <c r="M302" i="1"/>
  <c r="N302" i="1"/>
  <c r="O302" i="1"/>
  <c r="P302" i="1"/>
  <c r="Q302" i="1"/>
  <c r="R302" i="1"/>
  <c r="S302" i="1"/>
  <c r="T302" i="1"/>
  <c r="U302" i="1"/>
  <c r="W301" i="1"/>
  <c r="X302" i="1"/>
  <c r="Y302" i="1"/>
  <c r="AB302" i="1"/>
  <c r="AA301" i="1"/>
  <c r="AC302" i="1"/>
  <c r="AF302" i="1"/>
  <c r="AD300" i="1"/>
  <c r="AE301" i="1"/>
  <c r="AG302" i="1"/>
  <c r="AH302" i="1"/>
  <c r="AI302" i="1"/>
  <c r="AK302" i="1"/>
  <c r="AL302" i="1"/>
  <c r="AM302" i="1"/>
  <c r="AN302" i="1"/>
  <c r="AR302" i="1"/>
  <c r="AT302" i="1"/>
  <c r="AU302" i="1"/>
  <c r="AV302" i="1"/>
  <c r="AW302" i="1"/>
  <c r="AY302" i="1"/>
  <c r="AZ302" i="1"/>
  <c r="BA302" i="1"/>
  <c r="BB302" i="1"/>
  <c r="BC301" i="1"/>
  <c r="BD302" i="1"/>
  <c r="BE302" i="1"/>
  <c r="BF302" i="1"/>
  <c r="BG302" i="1"/>
  <c r="BI302" i="1"/>
  <c r="BK302" i="1"/>
  <c r="BM302" i="1"/>
  <c r="BO302" i="1"/>
  <c r="BQ302" i="1"/>
  <c r="BS302" i="1"/>
  <c r="BU302" i="1"/>
  <c r="BW302" i="1"/>
  <c r="BY302" i="1"/>
  <c r="CA302" i="1"/>
  <c r="D6081" i="3"/>
  <c r="D6080" i="3"/>
  <c r="D6079" i="3"/>
  <c r="D6078" i="3"/>
  <c r="D6077" i="3"/>
  <c r="D6076" i="3"/>
  <c r="D6075" i="3"/>
  <c r="D6074" i="3"/>
  <c r="D6073" i="3"/>
  <c r="D6072" i="3"/>
  <c r="D6071" i="3"/>
  <c r="D6070" i="3"/>
  <c r="D6069" i="3"/>
  <c r="D6068" i="3"/>
  <c r="D6067" i="3"/>
  <c r="D6066" i="3"/>
  <c r="D6065" i="3"/>
  <c r="D6064" i="3"/>
  <c r="D6063" i="3"/>
  <c r="D6062" i="3"/>
  <c r="D6061" i="3"/>
  <c r="D6060" i="3"/>
  <c r="D6059" i="3"/>
  <c r="D6058" i="3"/>
  <c r="D6057" i="3"/>
  <c r="D6056" i="3"/>
  <c r="D6055" i="3"/>
  <c r="D6054" i="3"/>
  <c r="D6053" i="3"/>
  <c r="D6052" i="3"/>
  <c r="D6051" i="3"/>
  <c r="D6050" i="3"/>
  <c r="D6049" i="3"/>
  <c r="D6048" i="3"/>
  <c r="D6047" i="3"/>
  <c r="D6046" i="3"/>
  <c r="D6045" i="3"/>
  <c r="D6044" i="3"/>
  <c r="D6043" i="3"/>
  <c r="D6042" i="3"/>
  <c r="D6041" i="3"/>
  <c r="D6040" i="3"/>
  <c r="D6039" i="3"/>
  <c r="D6038" i="3"/>
  <c r="D6037" i="3"/>
  <c r="D6036" i="3"/>
  <c r="D6035" i="3"/>
  <c r="D6034" i="3"/>
  <c r="D6033" i="3"/>
  <c r="D6032" i="3"/>
  <c r="D6031" i="3"/>
  <c r="D6030" i="3"/>
  <c r="D6029" i="3"/>
  <c r="D6028" i="3"/>
  <c r="D6027" i="3"/>
  <c r="D6026" i="3"/>
  <c r="D6025" i="3"/>
  <c r="D6024" i="3"/>
  <c r="D6023" i="3"/>
  <c r="D6022" i="3"/>
  <c r="AQ301" i="1"/>
  <c r="I300" i="1"/>
  <c r="J301" i="1"/>
  <c r="H301" i="1"/>
  <c r="F301" i="1"/>
  <c r="D301" i="1"/>
  <c r="K301" i="1"/>
  <c r="L301" i="1"/>
  <c r="M301" i="1"/>
  <c r="N301" i="1"/>
  <c r="O301" i="1"/>
  <c r="P301" i="1"/>
  <c r="Q301" i="1"/>
  <c r="R301" i="1"/>
  <c r="S301" i="1"/>
  <c r="T301" i="1"/>
  <c r="U301" i="1"/>
  <c r="W300" i="1"/>
  <c r="X301" i="1"/>
  <c r="Y301" i="1"/>
  <c r="AB301" i="1"/>
  <c r="AA300" i="1"/>
  <c r="AC301" i="1"/>
  <c r="AF301" i="1"/>
  <c r="AD299" i="1"/>
  <c r="AE300" i="1"/>
  <c r="AG301" i="1"/>
  <c r="AH301" i="1"/>
  <c r="AI301" i="1"/>
  <c r="AK301" i="1"/>
  <c r="AL301" i="1"/>
  <c r="AM301" i="1"/>
  <c r="AN301" i="1"/>
  <c r="AR301" i="1"/>
  <c r="AT301" i="1"/>
  <c r="AU301" i="1"/>
  <c r="AV301" i="1"/>
  <c r="AW301" i="1"/>
  <c r="AY301" i="1"/>
  <c r="AZ301" i="1"/>
  <c r="BA301" i="1"/>
  <c r="BB301" i="1"/>
  <c r="BC300" i="1"/>
  <c r="BD301" i="1"/>
  <c r="BE301" i="1"/>
  <c r="BF301" i="1"/>
  <c r="BG301" i="1"/>
  <c r="BI301" i="1"/>
  <c r="BK301" i="1"/>
  <c r="BM301" i="1"/>
  <c r="BO301" i="1"/>
  <c r="BQ301" i="1"/>
  <c r="BS301" i="1"/>
  <c r="BU301" i="1"/>
  <c r="BW301" i="1"/>
  <c r="BY301" i="1"/>
  <c r="CA301" i="1"/>
  <c r="AQ300" i="1"/>
  <c r="AP300" i="1"/>
  <c r="I299" i="1"/>
  <c r="J300" i="1"/>
  <c r="H300" i="1"/>
  <c r="F300" i="1"/>
  <c r="D300" i="1"/>
  <c r="K300" i="1"/>
  <c r="L300" i="1"/>
  <c r="M300" i="1"/>
  <c r="N300" i="1"/>
  <c r="O300" i="1"/>
  <c r="P300" i="1"/>
  <c r="Q300" i="1"/>
  <c r="R300" i="1"/>
  <c r="S300" i="1"/>
  <c r="T300" i="1"/>
  <c r="U300" i="1"/>
  <c r="W299" i="1"/>
  <c r="X300" i="1"/>
  <c r="Y300" i="1"/>
  <c r="AB300" i="1"/>
  <c r="AA299" i="1"/>
  <c r="AC300" i="1"/>
  <c r="AF300" i="1"/>
  <c r="AD298" i="1"/>
  <c r="AE299" i="1"/>
  <c r="AG300" i="1"/>
  <c r="AH300" i="1"/>
  <c r="AI300" i="1"/>
  <c r="AK300" i="1"/>
  <c r="AL300" i="1"/>
  <c r="AM300" i="1"/>
  <c r="AN300" i="1"/>
  <c r="AR300" i="1"/>
  <c r="AT300" i="1"/>
  <c r="AU300" i="1"/>
  <c r="AV300" i="1"/>
  <c r="AW300" i="1"/>
  <c r="AY300" i="1"/>
  <c r="AZ300" i="1"/>
  <c r="BA300" i="1"/>
  <c r="BB300" i="1"/>
  <c r="BC299" i="1"/>
  <c r="BD300" i="1"/>
  <c r="BE300" i="1"/>
  <c r="BF300" i="1"/>
  <c r="BG300" i="1"/>
  <c r="BI300" i="1"/>
  <c r="BK300" i="1"/>
  <c r="BM300" i="1"/>
  <c r="BO300" i="1"/>
  <c r="BQ300" i="1"/>
  <c r="BS300" i="1"/>
  <c r="BU300" i="1"/>
  <c r="BW300" i="1"/>
  <c r="BY300" i="1"/>
  <c r="CA300" i="1"/>
  <c r="D6021" i="3"/>
  <c r="D6020" i="3"/>
  <c r="D6019" i="3"/>
  <c r="D6018" i="3"/>
  <c r="D6017" i="3"/>
  <c r="D6016" i="3"/>
  <c r="D6015" i="3"/>
  <c r="D6013" i="3"/>
  <c r="D6012" i="3"/>
  <c r="D6011" i="3"/>
  <c r="D6010" i="3"/>
  <c r="D6009" i="3"/>
  <c r="D6008" i="3"/>
  <c r="D6007" i="3"/>
  <c r="D6006" i="3"/>
  <c r="D6005" i="3"/>
  <c r="D6004" i="3"/>
  <c r="D6003" i="3"/>
  <c r="D6002" i="3"/>
  <c r="D6001" i="3"/>
  <c r="D6000" i="3"/>
  <c r="D5999" i="3"/>
  <c r="D5998" i="3"/>
  <c r="D5997" i="3"/>
  <c r="D5996" i="3"/>
  <c r="D5995" i="3"/>
  <c r="D5994" i="3"/>
  <c r="D5993" i="3"/>
  <c r="D5992" i="3"/>
  <c r="D5991" i="3"/>
  <c r="D5990" i="3"/>
  <c r="D5989" i="3"/>
  <c r="D5988" i="3"/>
  <c r="D5987" i="3"/>
  <c r="D5986" i="3"/>
  <c r="D5985" i="3"/>
  <c r="D5984" i="3"/>
  <c r="D5983" i="3"/>
  <c r="D5982" i="3"/>
  <c r="D5981" i="3"/>
  <c r="D5980" i="3"/>
  <c r="D5979" i="3"/>
  <c r="D5978" i="3"/>
  <c r="D5977" i="3"/>
  <c r="D5976" i="3"/>
  <c r="D5975" i="3"/>
  <c r="D5974" i="3"/>
  <c r="D5973" i="3"/>
  <c r="D5972" i="3"/>
  <c r="D5971" i="3"/>
  <c r="D5970" i="3"/>
  <c r="D5969" i="3"/>
  <c r="D5968" i="3"/>
  <c r="D5967" i="3"/>
  <c r="D5966" i="3"/>
  <c r="D5965" i="3"/>
  <c r="D5964" i="3"/>
  <c r="D5963" i="3"/>
  <c r="D5962" i="3"/>
  <c r="D5961" i="3"/>
  <c r="D5960" i="3"/>
  <c r="D5959" i="3"/>
  <c r="D5958" i="3"/>
  <c r="D5957" i="3"/>
  <c r="D5956" i="3"/>
  <c r="D5955" i="3"/>
  <c r="D5954" i="3"/>
  <c r="D5953" i="3"/>
  <c r="D5952" i="3"/>
  <c r="D5951" i="3"/>
  <c r="D5950" i="3"/>
  <c r="D5949" i="3"/>
  <c r="D5948" i="3"/>
  <c r="D5947" i="3"/>
  <c r="D5946" i="3"/>
  <c r="D5945" i="3"/>
  <c r="D5944" i="3"/>
  <c r="D5943" i="3"/>
  <c r="D5942" i="3"/>
  <c r="D5941" i="3"/>
  <c r="D5940" i="3"/>
  <c r="D5939" i="3"/>
  <c r="D5938" i="3"/>
  <c r="D5937" i="3"/>
  <c r="D5936" i="3"/>
  <c r="D5935" i="3"/>
  <c r="D5934" i="3"/>
  <c r="D5933" i="3"/>
  <c r="D5932" i="3"/>
  <c r="D5931" i="3"/>
  <c r="D5930" i="3"/>
  <c r="D5929" i="3"/>
  <c r="D5928" i="3"/>
  <c r="D5927" i="3"/>
  <c r="D5926" i="3"/>
  <c r="D5925" i="3"/>
  <c r="D5924" i="3"/>
  <c r="D5923" i="3"/>
  <c r="D5922" i="3"/>
  <c r="D5921" i="3"/>
  <c r="D5920" i="3"/>
  <c r="D5919" i="3"/>
  <c r="D5918" i="3"/>
  <c r="D5917" i="3"/>
  <c r="D5916" i="3"/>
  <c r="D5915" i="3"/>
  <c r="D5914" i="3"/>
  <c r="D5913" i="3"/>
  <c r="D5912" i="3"/>
  <c r="D5911" i="3"/>
  <c r="D5910" i="3"/>
  <c r="D5909" i="3"/>
  <c r="D5908" i="3"/>
  <c r="D5907" i="3"/>
  <c r="D5906" i="3"/>
  <c r="D5905" i="3"/>
  <c r="D5904" i="3"/>
  <c r="D5903" i="3"/>
  <c r="D5902" i="3"/>
  <c r="D5901" i="3"/>
  <c r="D5900" i="3"/>
  <c r="D5899" i="3"/>
  <c r="D5898" i="3"/>
  <c r="D5897" i="3"/>
  <c r="D5896" i="3"/>
  <c r="D5895" i="3"/>
  <c r="D5894" i="3"/>
  <c r="D5893" i="3"/>
  <c r="D5892" i="3"/>
  <c r="D5891" i="3"/>
  <c r="D5890" i="3"/>
  <c r="D5889" i="3"/>
  <c r="D5888" i="3"/>
  <c r="D5887" i="3"/>
  <c r="D5886" i="3"/>
  <c r="D5885" i="3"/>
  <c r="D5884" i="3"/>
  <c r="D5883" i="3"/>
  <c r="D5882" i="3"/>
  <c r="D5881" i="3"/>
  <c r="D5880" i="3"/>
  <c r="D5879" i="3"/>
  <c r="D5878" i="3"/>
  <c r="D5877" i="3"/>
  <c r="AQ299" i="1"/>
  <c r="AP299" i="1"/>
  <c r="I298" i="1"/>
  <c r="J299" i="1"/>
  <c r="H299" i="1"/>
  <c r="F299" i="1"/>
  <c r="D299" i="1"/>
  <c r="CA299" i="1"/>
  <c r="BY299" i="1"/>
  <c r="BW299" i="1"/>
  <c r="BU299" i="1"/>
  <c r="BS299" i="1"/>
  <c r="BQ299" i="1"/>
  <c r="BO299" i="1"/>
  <c r="BM299" i="1"/>
  <c r="BK299" i="1"/>
  <c r="BI299" i="1"/>
  <c r="BG299" i="1"/>
  <c r="BF299" i="1"/>
  <c r="BC298" i="1"/>
  <c r="BE299" i="1"/>
  <c r="BD299" i="1"/>
  <c r="BB299" i="1"/>
  <c r="BA299" i="1"/>
  <c r="AZ299" i="1"/>
  <c r="AY299" i="1"/>
  <c r="AW299" i="1"/>
  <c r="AV299" i="1"/>
  <c r="AU299" i="1"/>
  <c r="AT299" i="1"/>
  <c r="AR299" i="1"/>
  <c r="AN299" i="1"/>
  <c r="AM299" i="1"/>
  <c r="AL299" i="1"/>
  <c r="AK299" i="1"/>
  <c r="AI299" i="1"/>
  <c r="AH299" i="1"/>
  <c r="AD297" i="1"/>
  <c r="AE298" i="1"/>
  <c r="AG299" i="1"/>
  <c r="AF299" i="1"/>
  <c r="AA298" i="1"/>
  <c r="AC299" i="1"/>
  <c r="AB299" i="1"/>
  <c r="Y299" i="1"/>
  <c r="W298" i="1"/>
  <c r="X299" i="1"/>
  <c r="U299" i="1"/>
  <c r="T299" i="1"/>
  <c r="S299" i="1"/>
  <c r="R299" i="1"/>
  <c r="Q299" i="1"/>
  <c r="P299" i="1"/>
  <c r="O299" i="1"/>
  <c r="N299" i="1"/>
  <c r="M299" i="1"/>
  <c r="L299" i="1"/>
  <c r="K299" i="1"/>
  <c r="D5876" i="3"/>
  <c r="D5875" i="3"/>
  <c r="D5874" i="3"/>
  <c r="D5873" i="3"/>
  <c r="D5872" i="3"/>
  <c r="D5871" i="3"/>
  <c r="D5870" i="3"/>
  <c r="D5868" i="3"/>
  <c r="D5867" i="3"/>
  <c r="D5866" i="3"/>
  <c r="D5865" i="3"/>
  <c r="D5864" i="3"/>
  <c r="D5863" i="3"/>
  <c r="D5862" i="3"/>
  <c r="D5861" i="3"/>
  <c r="D5860" i="3"/>
  <c r="D5859" i="3"/>
  <c r="D5858" i="3"/>
  <c r="D5857" i="3"/>
  <c r="D5856" i="3"/>
  <c r="D5855" i="3"/>
  <c r="D5854" i="3"/>
  <c r="D5853" i="3"/>
  <c r="D5852" i="3"/>
  <c r="D5851" i="3"/>
  <c r="D5850" i="3"/>
  <c r="D5849" i="3"/>
  <c r="D5848" i="3"/>
  <c r="D5847" i="3"/>
  <c r="D5846" i="3"/>
  <c r="D5845" i="3"/>
  <c r="D5844" i="3"/>
  <c r="D5843" i="3"/>
  <c r="D5842" i="3"/>
  <c r="D5841" i="3"/>
  <c r="D5840" i="3"/>
  <c r="D5839" i="3"/>
  <c r="D5838" i="3"/>
  <c r="D5837" i="3"/>
  <c r="D5836" i="3"/>
  <c r="D5835" i="3"/>
  <c r="D5834" i="3"/>
  <c r="D5833" i="3"/>
  <c r="D5832" i="3"/>
  <c r="D5831" i="3"/>
  <c r="D5830" i="3"/>
  <c r="D5829" i="3"/>
  <c r="D5828" i="3"/>
  <c r="D5827" i="3"/>
  <c r="D5826" i="3"/>
  <c r="D5825" i="3"/>
  <c r="D5824" i="3"/>
  <c r="D5823" i="3"/>
  <c r="D5822" i="3"/>
  <c r="D5821" i="3"/>
  <c r="D5820" i="3"/>
  <c r="D5819" i="3"/>
  <c r="D5818" i="3"/>
  <c r="D5817" i="3"/>
  <c r="D5816" i="3"/>
  <c r="D5815" i="3"/>
  <c r="D5814" i="3"/>
  <c r="D5813" i="3"/>
  <c r="D5812" i="3"/>
  <c r="D5811" i="3"/>
  <c r="D5810" i="3"/>
  <c r="D5809" i="3"/>
  <c r="D5808" i="3"/>
  <c r="D5807" i="3"/>
  <c r="D5806" i="3"/>
  <c r="D5805" i="3"/>
  <c r="D5804" i="3"/>
  <c r="D5803" i="3"/>
  <c r="D5802" i="3"/>
  <c r="D5801" i="3"/>
  <c r="D5800" i="3"/>
  <c r="D5799" i="3"/>
  <c r="D5798" i="3"/>
  <c r="AQ298" i="1"/>
  <c r="AP298" i="1"/>
  <c r="I297" i="1"/>
  <c r="J298" i="1"/>
  <c r="H298" i="1"/>
  <c r="F298" i="1"/>
  <c r="D298" i="1"/>
  <c r="K298" i="1"/>
  <c r="L298" i="1"/>
  <c r="M298" i="1"/>
  <c r="N298" i="1"/>
  <c r="O298" i="1"/>
  <c r="P298" i="1"/>
  <c r="Q298" i="1"/>
  <c r="R298" i="1"/>
  <c r="S298" i="1"/>
  <c r="T298" i="1"/>
  <c r="U298" i="1"/>
  <c r="W297" i="1"/>
  <c r="X298" i="1"/>
  <c r="Y298" i="1"/>
  <c r="AB298" i="1"/>
  <c r="AA297" i="1"/>
  <c r="AC298" i="1"/>
  <c r="AF298" i="1"/>
  <c r="AD296" i="1"/>
  <c r="AE297" i="1"/>
  <c r="AG298" i="1"/>
  <c r="AH298" i="1"/>
  <c r="AI298" i="1"/>
  <c r="AK298" i="1"/>
  <c r="AL298" i="1"/>
  <c r="AM298" i="1"/>
  <c r="AN298" i="1"/>
  <c r="AR298" i="1"/>
  <c r="AT298" i="1"/>
  <c r="AU298" i="1"/>
  <c r="AV298" i="1"/>
  <c r="AW298" i="1"/>
  <c r="AY298" i="1"/>
  <c r="AZ298" i="1"/>
  <c r="BA298" i="1"/>
  <c r="BB298" i="1"/>
  <c r="BC297" i="1"/>
  <c r="BD298" i="1"/>
  <c r="BE298" i="1"/>
  <c r="BF298" i="1"/>
  <c r="BG298" i="1"/>
  <c r="BI298" i="1"/>
  <c r="BK298" i="1"/>
  <c r="BM298" i="1"/>
  <c r="BO298" i="1"/>
  <c r="BQ298" i="1"/>
  <c r="BS298" i="1"/>
  <c r="BU298" i="1"/>
  <c r="BW298" i="1"/>
  <c r="BY298" i="1"/>
  <c r="CA298" i="1"/>
  <c r="D5797" i="3"/>
  <c r="D5796" i="3"/>
  <c r="D5795" i="3"/>
  <c r="D5794" i="3"/>
  <c r="D5793" i="3"/>
  <c r="D5792" i="3"/>
  <c r="D5791" i="3"/>
  <c r="D5790" i="3"/>
  <c r="D5789" i="3"/>
  <c r="D5788" i="3"/>
  <c r="D5787" i="3"/>
  <c r="D5786" i="3"/>
  <c r="D5785" i="3"/>
  <c r="D5784" i="3"/>
  <c r="D5783" i="3"/>
  <c r="D5782" i="3"/>
  <c r="D5781" i="3"/>
  <c r="D5780" i="3"/>
  <c r="D5779" i="3"/>
  <c r="D5778" i="3"/>
  <c r="D5777" i="3"/>
  <c r="D5776" i="3"/>
  <c r="D5775" i="3"/>
  <c r="D5774" i="3"/>
  <c r="D5773" i="3"/>
  <c r="D5772" i="3"/>
  <c r="D5770" i="3"/>
  <c r="D5769" i="3"/>
  <c r="D5768" i="3"/>
  <c r="D5767" i="3"/>
  <c r="D5766" i="3"/>
  <c r="D5765" i="3"/>
  <c r="D5764" i="3"/>
  <c r="D5763" i="3"/>
  <c r="D5762" i="3"/>
  <c r="D5761" i="3"/>
  <c r="D5760" i="3"/>
  <c r="D5759" i="3"/>
  <c r="D5758" i="3"/>
  <c r="D5757" i="3"/>
  <c r="D5756" i="3"/>
  <c r="D5755" i="3"/>
  <c r="D5754" i="3"/>
  <c r="D5753" i="3"/>
  <c r="D5752" i="3"/>
  <c r="D5751" i="3"/>
  <c r="D5750" i="3"/>
  <c r="D5749" i="3"/>
  <c r="D5748" i="3"/>
  <c r="D5747" i="3"/>
  <c r="D5746" i="3"/>
  <c r="D5745" i="3"/>
  <c r="D5744" i="3"/>
  <c r="D5743" i="3"/>
  <c r="D5742" i="3"/>
  <c r="D5741" i="3"/>
  <c r="D5740" i="3"/>
  <c r="D5739" i="3"/>
  <c r="D5738" i="3"/>
  <c r="D5737" i="3"/>
  <c r="D5736" i="3"/>
  <c r="D5735" i="3"/>
  <c r="D5734" i="3"/>
  <c r="D5733" i="3"/>
  <c r="D5732" i="3"/>
  <c r="D5731" i="3"/>
  <c r="D5730" i="3"/>
  <c r="D5729" i="3"/>
  <c r="D5728" i="3"/>
  <c r="D5727" i="3"/>
  <c r="D5726" i="3"/>
  <c r="D5725" i="3"/>
  <c r="D5724" i="3"/>
  <c r="D5723" i="3"/>
  <c r="D5722" i="3"/>
  <c r="D5721" i="3"/>
  <c r="D5720" i="3"/>
  <c r="D5719" i="3"/>
  <c r="D5718" i="3"/>
  <c r="D5717" i="3"/>
  <c r="D5716" i="3"/>
  <c r="D5715" i="3"/>
  <c r="D5714" i="3"/>
  <c r="D5713" i="3"/>
  <c r="D5712" i="3"/>
  <c r="AQ297" i="1"/>
  <c r="AP297" i="1"/>
  <c r="I296" i="1"/>
  <c r="J297" i="1"/>
  <c r="H297" i="1"/>
  <c r="F297" i="1"/>
  <c r="D297" i="1"/>
  <c r="K297" i="1"/>
  <c r="L297" i="1"/>
  <c r="M297" i="1"/>
  <c r="N297" i="1"/>
  <c r="O297" i="1"/>
  <c r="P297" i="1"/>
  <c r="Q297" i="1"/>
  <c r="R297" i="1"/>
  <c r="S297" i="1"/>
  <c r="T297" i="1"/>
  <c r="U297" i="1"/>
  <c r="W296" i="1"/>
  <c r="X297" i="1"/>
  <c r="Y297" i="1"/>
  <c r="AB297" i="1"/>
  <c r="AA296" i="1"/>
  <c r="AC297" i="1"/>
  <c r="AF297" i="1"/>
  <c r="AD295" i="1"/>
  <c r="AE296" i="1"/>
  <c r="AG297" i="1"/>
  <c r="AH297" i="1"/>
  <c r="AI297" i="1"/>
  <c r="AK297" i="1"/>
  <c r="AL297" i="1"/>
  <c r="AM297" i="1"/>
  <c r="AN297" i="1"/>
  <c r="AR297" i="1"/>
  <c r="AT297" i="1"/>
  <c r="AU297" i="1"/>
  <c r="AV297" i="1"/>
  <c r="AW297" i="1"/>
  <c r="AY297" i="1"/>
  <c r="AZ297" i="1"/>
  <c r="BA297" i="1"/>
  <c r="BB297" i="1"/>
  <c r="BC296" i="1"/>
  <c r="BD297" i="1"/>
  <c r="BE297" i="1"/>
  <c r="BF297" i="1"/>
  <c r="BG297" i="1"/>
  <c r="BI297" i="1"/>
  <c r="BK297" i="1"/>
  <c r="BM297" i="1"/>
  <c r="BO297" i="1"/>
  <c r="BQ297" i="1"/>
  <c r="BS297" i="1"/>
  <c r="BU297" i="1"/>
  <c r="BW297" i="1"/>
  <c r="BY297" i="1"/>
  <c r="CA297" i="1"/>
  <c r="D5711" i="3"/>
  <c r="D5710" i="3"/>
  <c r="D5709" i="3"/>
  <c r="D5708" i="3"/>
  <c r="D5707" i="3"/>
  <c r="D5706" i="3"/>
  <c r="D5705" i="3"/>
  <c r="D5704" i="3"/>
  <c r="D5703" i="3"/>
  <c r="D5702" i="3"/>
  <c r="D5701" i="3"/>
  <c r="D5700" i="3"/>
  <c r="D5699" i="3"/>
  <c r="D5698" i="3"/>
  <c r="D5697" i="3"/>
  <c r="D5696" i="3"/>
  <c r="D5695" i="3"/>
  <c r="D5694" i="3"/>
  <c r="D5693" i="3"/>
  <c r="D5692" i="3"/>
  <c r="D5691" i="3"/>
  <c r="D5690" i="3"/>
  <c r="D5689" i="3"/>
  <c r="D5688" i="3"/>
  <c r="D5687" i="3"/>
  <c r="D5686" i="3"/>
  <c r="D5685" i="3"/>
  <c r="D5684" i="3"/>
  <c r="D5683" i="3"/>
  <c r="D5682" i="3"/>
  <c r="D5681" i="3"/>
  <c r="D5680" i="3"/>
  <c r="D5679" i="3"/>
  <c r="D5678" i="3"/>
  <c r="D5677" i="3"/>
  <c r="D5676" i="3"/>
  <c r="D5675" i="3"/>
  <c r="D5674" i="3"/>
  <c r="D5673" i="3"/>
  <c r="D5672" i="3"/>
  <c r="D5671" i="3"/>
  <c r="D5670" i="3"/>
  <c r="D5669" i="3"/>
  <c r="D5668" i="3"/>
  <c r="D5667" i="3"/>
  <c r="D5666" i="3"/>
  <c r="D5665" i="3"/>
  <c r="D5664" i="3"/>
  <c r="D5663" i="3"/>
  <c r="D5662" i="3"/>
  <c r="D5661" i="3"/>
  <c r="D5660" i="3"/>
  <c r="D5659" i="3"/>
  <c r="D5658" i="3"/>
  <c r="D5657" i="3"/>
  <c r="D5656" i="3"/>
  <c r="D5655" i="3"/>
  <c r="D5654" i="3"/>
  <c r="D5653" i="3"/>
  <c r="D5652" i="3"/>
  <c r="D5651" i="3"/>
  <c r="AQ296" i="1"/>
  <c r="AP296" i="1"/>
  <c r="I295" i="1"/>
  <c r="J296" i="1"/>
  <c r="H296" i="1"/>
  <c r="F296" i="1"/>
  <c r="D296" i="1"/>
  <c r="K296" i="1"/>
  <c r="L296" i="1"/>
  <c r="M296" i="1"/>
  <c r="N296" i="1"/>
  <c r="O296" i="1"/>
  <c r="P296" i="1"/>
  <c r="Q296" i="1"/>
  <c r="R296" i="1"/>
  <c r="S296" i="1"/>
  <c r="T296" i="1"/>
  <c r="U296" i="1"/>
  <c r="W295" i="1"/>
  <c r="X296" i="1"/>
  <c r="Y296" i="1"/>
  <c r="AB296" i="1"/>
  <c r="AA295" i="1"/>
  <c r="AC296" i="1"/>
  <c r="AF296" i="1"/>
  <c r="AD294" i="1"/>
  <c r="AE295" i="1"/>
  <c r="AG296" i="1"/>
  <c r="AH296" i="1"/>
  <c r="AI296" i="1"/>
  <c r="AK296" i="1"/>
  <c r="AL296" i="1"/>
  <c r="AM296" i="1"/>
  <c r="AN296" i="1"/>
  <c r="AR296" i="1"/>
  <c r="AT296" i="1"/>
  <c r="AU296" i="1"/>
  <c r="AV296" i="1"/>
  <c r="AW296" i="1"/>
  <c r="AY296" i="1"/>
  <c r="AZ296" i="1"/>
  <c r="BA296" i="1"/>
  <c r="BB296" i="1"/>
  <c r="BC295" i="1"/>
  <c r="BD296" i="1"/>
  <c r="BE296" i="1"/>
  <c r="BF296" i="1"/>
  <c r="BG296" i="1"/>
  <c r="BI296" i="1"/>
  <c r="BK296" i="1"/>
  <c r="BM296" i="1"/>
  <c r="BO296" i="1"/>
  <c r="BQ296" i="1"/>
  <c r="BS296" i="1"/>
  <c r="BU296" i="1"/>
  <c r="BW296" i="1"/>
  <c r="BY296" i="1"/>
  <c r="CA296" i="1"/>
  <c r="G5274" i="3"/>
  <c r="D5650" i="3"/>
  <c r="D5649" i="3"/>
  <c r="D5648" i="3"/>
  <c r="D5647" i="3"/>
  <c r="D5646" i="3"/>
  <c r="D5645" i="3"/>
  <c r="D5644" i="3"/>
  <c r="D5643" i="3"/>
  <c r="D5642" i="3"/>
  <c r="D5641" i="3"/>
  <c r="D5640" i="3"/>
  <c r="D5639" i="3"/>
  <c r="D5638" i="3"/>
  <c r="D5637" i="3"/>
  <c r="D5636" i="3"/>
  <c r="D5635" i="3"/>
  <c r="D5634" i="3"/>
  <c r="D5633" i="3"/>
  <c r="D5632" i="3"/>
  <c r="D5631" i="3"/>
  <c r="D5630" i="3"/>
  <c r="D5629" i="3"/>
  <c r="D5628" i="3"/>
  <c r="D5627" i="3"/>
  <c r="D5626" i="3"/>
  <c r="D5625" i="3"/>
  <c r="D5624" i="3"/>
  <c r="D5623" i="3"/>
  <c r="D5622" i="3"/>
  <c r="D5621" i="3"/>
  <c r="D5620" i="3"/>
  <c r="D5619" i="3"/>
  <c r="D5618" i="3"/>
  <c r="D5617" i="3"/>
  <c r="D5616" i="3"/>
  <c r="D5615" i="3"/>
  <c r="D5614" i="3"/>
  <c r="D5613" i="3"/>
  <c r="D5612" i="3"/>
  <c r="D5611" i="3"/>
  <c r="D5610" i="3"/>
  <c r="D5609" i="3"/>
  <c r="D5608" i="3"/>
  <c r="D5607" i="3"/>
  <c r="D5606" i="3"/>
  <c r="D5598" i="3"/>
  <c r="D5599" i="3"/>
  <c r="D5600" i="3"/>
  <c r="D5601" i="3"/>
  <c r="D5602" i="3"/>
  <c r="D5603" i="3"/>
  <c r="D5604" i="3"/>
  <c r="D5605" i="3"/>
  <c r="D5597" i="3"/>
  <c r="D5596" i="3"/>
  <c r="D5595" i="3"/>
  <c r="D5594" i="3"/>
  <c r="D5593" i="3"/>
  <c r="D5592" i="3"/>
  <c r="D5591" i="3"/>
  <c r="D5590" i="3"/>
  <c r="D5589" i="3"/>
  <c r="D5588" i="3"/>
  <c r="D5587" i="3"/>
  <c r="D5586" i="3"/>
  <c r="D5585" i="3"/>
  <c r="D5584" i="3"/>
  <c r="AQ295" i="1"/>
  <c r="AP295" i="1"/>
  <c r="I294" i="1"/>
  <c r="J295" i="1"/>
  <c r="H295" i="1"/>
  <c r="F295" i="1"/>
  <c r="D295" i="1"/>
  <c r="K295" i="1"/>
  <c r="L295" i="1"/>
  <c r="M295" i="1"/>
  <c r="N295" i="1"/>
  <c r="O295" i="1"/>
  <c r="P295" i="1"/>
  <c r="Q295" i="1"/>
  <c r="R295" i="1"/>
  <c r="S295" i="1"/>
  <c r="T295" i="1"/>
  <c r="U295" i="1"/>
  <c r="W294" i="1"/>
  <c r="X295" i="1"/>
  <c r="Y295" i="1"/>
  <c r="AB295" i="1"/>
  <c r="AA294" i="1"/>
  <c r="AC295" i="1"/>
  <c r="AF295" i="1"/>
  <c r="AD293" i="1"/>
  <c r="AE294" i="1"/>
  <c r="AG295" i="1"/>
  <c r="AH295" i="1"/>
  <c r="AI295" i="1"/>
  <c r="AK295" i="1"/>
  <c r="AL295" i="1"/>
  <c r="AM295" i="1"/>
  <c r="AN295" i="1"/>
  <c r="AR295" i="1"/>
  <c r="AT295" i="1"/>
  <c r="AU295" i="1"/>
  <c r="AV295" i="1"/>
  <c r="AW295" i="1"/>
  <c r="AY295" i="1"/>
  <c r="AZ295" i="1"/>
  <c r="BA295" i="1"/>
  <c r="BB295" i="1"/>
  <c r="BC294" i="1"/>
  <c r="BD295" i="1"/>
  <c r="BE295" i="1"/>
  <c r="BF295" i="1"/>
  <c r="BG295" i="1"/>
  <c r="BI295" i="1"/>
  <c r="BK295" i="1"/>
  <c r="BM295" i="1"/>
  <c r="BO295" i="1"/>
  <c r="BQ295" i="1"/>
  <c r="BS295" i="1"/>
  <c r="BU295" i="1"/>
  <c r="BW295" i="1"/>
  <c r="BY295" i="1"/>
  <c r="CA295" i="1"/>
  <c r="D5583" i="3"/>
  <c r="D5581" i="3"/>
  <c r="D5580" i="3"/>
  <c r="D5579" i="3"/>
  <c r="D5578" i="3"/>
  <c r="D5577" i="3"/>
  <c r="D5576" i="3"/>
  <c r="D5575" i="3"/>
  <c r="D5574" i="3"/>
  <c r="D5573" i="3"/>
  <c r="D5572" i="3"/>
  <c r="D5571" i="3"/>
  <c r="D5570" i="3"/>
  <c r="D5569" i="3"/>
  <c r="D5568" i="3"/>
  <c r="D5567" i="3"/>
  <c r="D5566" i="3"/>
  <c r="D5565" i="3"/>
  <c r="D5564" i="3"/>
  <c r="D5563" i="3"/>
  <c r="D5562" i="3"/>
  <c r="D5561" i="3"/>
  <c r="D5560" i="3"/>
  <c r="D5559" i="3"/>
  <c r="D5558" i="3"/>
  <c r="D5557" i="3"/>
  <c r="D5556" i="3"/>
  <c r="D5555" i="3"/>
  <c r="D5554" i="3"/>
  <c r="D5553" i="3"/>
  <c r="D5552" i="3"/>
  <c r="D5551" i="3"/>
  <c r="D5550" i="3"/>
  <c r="D5549" i="3"/>
  <c r="D5548" i="3"/>
  <c r="D5547" i="3"/>
  <c r="D5546" i="3"/>
  <c r="D5545" i="3"/>
  <c r="D5544" i="3"/>
  <c r="D5543" i="3"/>
  <c r="D5542" i="3"/>
  <c r="D5541" i="3"/>
  <c r="D5540" i="3"/>
  <c r="D5539" i="3"/>
  <c r="D5538" i="3"/>
  <c r="D5537" i="3"/>
  <c r="D5536" i="3"/>
  <c r="D5535" i="3"/>
  <c r="D5534" i="3"/>
  <c r="D5533" i="3"/>
  <c r="D5532" i="3"/>
  <c r="D5531" i="3"/>
  <c r="D5530" i="3"/>
  <c r="D5529" i="3"/>
  <c r="AQ294" i="1"/>
  <c r="AP294" i="1"/>
  <c r="I293" i="1"/>
  <c r="J294" i="1"/>
  <c r="H294" i="1"/>
  <c r="F294" i="1"/>
  <c r="D294" i="1"/>
  <c r="K294" i="1"/>
  <c r="L294" i="1"/>
  <c r="M294" i="1"/>
  <c r="N294" i="1"/>
  <c r="O294" i="1"/>
  <c r="P294" i="1"/>
  <c r="Q294" i="1"/>
  <c r="R294" i="1"/>
  <c r="S294" i="1"/>
  <c r="T294" i="1"/>
  <c r="U294" i="1"/>
  <c r="W293" i="1"/>
  <c r="X294" i="1"/>
  <c r="Y294" i="1"/>
  <c r="AB294" i="1"/>
  <c r="AA293" i="1"/>
  <c r="AC294" i="1"/>
  <c r="AF294" i="1"/>
  <c r="AD292" i="1"/>
  <c r="AE293" i="1"/>
  <c r="AG294" i="1"/>
  <c r="AH294" i="1"/>
  <c r="AI294" i="1"/>
  <c r="AK294" i="1"/>
  <c r="AL294" i="1"/>
  <c r="AM294" i="1"/>
  <c r="AN294" i="1"/>
  <c r="AR294" i="1"/>
  <c r="AT294" i="1"/>
  <c r="AU294" i="1"/>
  <c r="AV294" i="1"/>
  <c r="AW294" i="1"/>
  <c r="AY294" i="1"/>
  <c r="AZ294" i="1"/>
  <c r="BA294" i="1"/>
  <c r="BB294" i="1"/>
  <c r="BC293" i="1"/>
  <c r="BD294" i="1"/>
  <c r="BE294" i="1"/>
  <c r="BF294" i="1"/>
  <c r="BG294" i="1"/>
  <c r="BI294" i="1"/>
  <c r="BK294" i="1"/>
  <c r="BM294" i="1"/>
  <c r="BO294" i="1"/>
  <c r="BQ294" i="1"/>
  <c r="BS294" i="1"/>
  <c r="BU294" i="1"/>
  <c r="BW294" i="1"/>
  <c r="BY294" i="1"/>
  <c r="CA294" i="1"/>
  <c r="D5528" i="3"/>
  <c r="D5526" i="3"/>
  <c r="D5525" i="3"/>
  <c r="D5524" i="3"/>
  <c r="D5523" i="3"/>
  <c r="D5522" i="3"/>
  <c r="D5521" i="3"/>
  <c r="D5520" i="3"/>
  <c r="D5519" i="3"/>
  <c r="D5518" i="3"/>
  <c r="D5517" i="3"/>
  <c r="D5516" i="3"/>
  <c r="D5515" i="3"/>
  <c r="D5514" i="3"/>
  <c r="D5513" i="3"/>
  <c r="D5512" i="3"/>
  <c r="D5511" i="3"/>
  <c r="D5510" i="3"/>
  <c r="D5509" i="3"/>
  <c r="D5508" i="3"/>
  <c r="D5507" i="3"/>
  <c r="D5506" i="3"/>
  <c r="D5505" i="3"/>
  <c r="D5504" i="3"/>
  <c r="D5503" i="3"/>
  <c r="D5502" i="3"/>
  <c r="D5501" i="3"/>
  <c r="D5500" i="3"/>
  <c r="D5499" i="3"/>
  <c r="D5498" i="3"/>
  <c r="D5497" i="3"/>
  <c r="D5496" i="3"/>
  <c r="D5495" i="3"/>
  <c r="D5494" i="3"/>
  <c r="D5493" i="3"/>
  <c r="D5492" i="3"/>
  <c r="D5491" i="3"/>
  <c r="D5490" i="3"/>
  <c r="D5489" i="3"/>
  <c r="D5488" i="3"/>
  <c r="D5487" i="3"/>
  <c r="D5486" i="3"/>
  <c r="D5485" i="3"/>
  <c r="D5484" i="3"/>
  <c r="D5483" i="3"/>
  <c r="D5482" i="3"/>
  <c r="D5481" i="3"/>
  <c r="D5480" i="3"/>
  <c r="D5479" i="3"/>
  <c r="D5478" i="3"/>
  <c r="D5477" i="3"/>
  <c r="D5476" i="3"/>
  <c r="D5475" i="3"/>
  <c r="D5474" i="3"/>
  <c r="D5473" i="3"/>
  <c r="D5472" i="3"/>
  <c r="D5471" i="3"/>
  <c r="D5470" i="3"/>
  <c r="D5469" i="3"/>
  <c r="D5468" i="3"/>
  <c r="D5467" i="3"/>
  <c r="D5466" i="3"/>
  <c r="AQ293" i="1"/>
  <c r="AP293" i="1"/>
  <c r="AP292" i="1"/>
  <c r="I292" i="1"/>
  <c r="J293" i="1"/>
  <c r="H293" i="1"/>
  <c r="F293" i="1"/>
  <c r="D293" i="1"/>
  <c r="K293" i="1"/>
  <c r="L293" i="1"/>
  <c r="M293" i="1"/>
  <c r="N293" i="1"/>
  <c r="O293" i="1"/>
  <c r="P293" i="1"/>
  <c r="Q293" i="1"/>
  <c r="R293" i="1"/>
  <c r="S293" i="1"/>
  <c r="T293" i="1"/>
  <c r="U293" i="1"/>
  <c r="W292" i="1"/>
  <c r="X293" i="1"/>
  <c r="Y293" i="1"/>
  <c r="AB293" i="1"/>
  <c r="AA292" i="1"/>
  <c r="AC293" i="1"/>
  <c r="AF293" i="1"/>
  <c r="AD291" i="1"/>
  <c r="AE292" i="1"/>
  <c r="AG293" i="1"/>
  <c r="AH293" i="1"/>
  <c r="AI293" i="1"/>
  <c r="AK293" i="1"/>
  <c r="AL293" i="1"/>
  <c r="AM293" i="1"/>
  <c r="AN293" i="1"/>
  <c r="AR293" i="1"/>
  <c r="AT293" i="1"/>
  <c r="AU293" i="1"/>
  <c r="AV293" i="1"/>
  <c r="AW293" i="1"/>
  <c r="AY293" i="1"/>
  <c r="AZ293" i="1"/>
  <c r="BA293" i="1"/>
  <c r="BB293" i="1"/>
  <c r="BC292" i="1"/>
  <c r="BD293" i="1"/>
  <c r="BE293" i="1"/>
  <c r="BF293" i="1"/>
  <c r="BG293" i="1"/>
  <c r="BI293" i="1"/>
  <c r="BK293" i="1"/>
  <c r="BM293" i="1"/>
  <c r="BO293" i="1"/>
  <c r="BQ293" i="1"/>
  <c r="BS293" i="1"/>
  <c r="BU293" i="1"/>
  <c r="BW293" i="1"/>
  <c r="BY293" i="1"/>
  <c r="CA293" i="1"/>
  <c r="D5465" i="3"/>
  <c r="D5464" i="3"/>
  <c r="D5463" i="3"/>
  <c r="D5462" i="3"/>
  <c r="D5461" i="3"/>
  <c r="D5460" i="3"/>
  <c r="D5459" i="3"/>
  <c r="D5458" i="3"/>
  <c r="D5457" i="3"/>
  <c r="D5456" i="3"/>
  <c r="D5455" i="3"/>
  <c r="D5454" i="3"/>
  <c r="D5453" i="3"/>
  <c r="D5452" i="3"/>
  <c r="D5451" i="3"/>
  <c r="D5450" i="3"/>
  <c r="D5449" i="3"/>
  <c r="D5448" i="3"/>
  <c r="D5447" i="3"/>
  <c r="D5446" i="3"/>
  <c r="D5445" i="3"/>
  <c r="D5444" i="3"/>
  <c r="D5443" i="3"/>
  <c r="D5442" i="3"/>
  <c r="D5441" i="3"/>
  <c r="D5440" i="3"/>
  <c r="D5439" i="3"/>
  <c r="D5438" i="3"/>
  <c r="D5437" i="3"/>
  <c r="D5436" i="3"/>
  <c r="D5435" i="3"/>
  <c r="D5434" i="3"/>
  <c r="D5433" i="3"/>
  <c r="D5432" i="3"/>
  <c r="D5431" i="3"/>
  <c r="D5430" i="3"/>
  <c r="D5429" i="3"/>
  <c r="D5428" i="3"/>
  <c r="D5427" i="3"/>
  <c r="D5426" i="3"/>
  <c r="D5425" i="3"/>
  <c r="D5424" i="3"/>
  <c r="D5423" i="3"/>
  <c r="D5422" i="3"/>
  <c r="D5421" i="3"/>
  <c r="D5420" i="3"/>
  <c r="D5419" i="3"/>
  <c r="D5418" i="3"/>
  <c r="D5417" i="3"/>
  <c r="D5416" i="3"/>
  <c r="D5415" i="3"/>
  <c r="D5414" i="3"/>
  <c r="D5413" i="3"/>
  <c r="D5412" i="3"/>
  <c r="D5411" i="3"/>
  <c r="D5410" i="3"/>
  <c r="D5409" i="3"/>
  <c r="D5408" i="3"/>
  <c r="D5407" i="3"/>
  <c r="D5406" i="3"/>
  <c r="D5405" i="3"/>
  <c r="D5404" i="3"/>
  <c r="AQ292" i="1"/>
  <c r="I291" i="1"/>
  <c r="J292" i="1"/>
  <c r="H292" i="1"/>
  <c r="F292" i="1"/>
  <c r="D292" i="1"/>
  <c r="K292" i="1"/>
  <c r="L292" i="1"/>
  <c r="M292" i="1"/>
  <c r="N292" i="1"/>
  <c r="O292" i="1"/>
  <c r="P292" i="1"/>
  <c r="Q292" i="1"/>
  <c r="R292" i="1"/>
  <c r="S292" i="1"/>
  <c r="T292" i="1"/>
  <c r="U292" i="1"/>
  <c r="W291" i="1"/>
  <c r="X292" i="1"/>
  <c r="Y292" i="1"/>
  <c r="AB292" i="1"/>
  <c r="AA291" i="1"/>
  <c r="AC292" i="1"/>
  <c r="AF292" i="1"/>
  <c r="AD290" i="1"/>
  <c r="AE291" i="1"/>
  <c r="AG292" i="1"/>
  <c r="AH292" i="1"/>
  <c r="AI292" i="1"/>
  <c r="AK292" i="1"/>
  <c r="AL292" i="1"/>
  <c r="AM292" i="1"/>
  <c r="AN292" i="1"/>
  <c r="AR292" i="1"/>
  <c r="AT292" i="1"/>
  <c r="AU292" i="1"/>
  <c r="AV292" i="1"/>
  <c r="AW292" i="1"/>
  <c r="AY292" i="1"/>
  <c r="AZ292" i="1"/>
  <c r="BA292" i="1"/>
  <c r="BB292" i="1"/>
  <c r="BC291" i="1"/>
  <c r="BD292" i="1"/>
  <c r="BE292" i="1"/>
  <c r="BF292" i="1"/>
  <c r="BG292" i="1"/>
  <c r="BI292" i="1"/>
  <c r="BK292" i="1"/>
  <c r="BM292" i="1"/>
  <c r="BO292" i="1"/>
  <c r="BQ292" i="1"/>
  <c r="BS292" i="1"/>
  <c r="BU292" i="1"/>
  <c r="BW292" i="1"/>
  <c r="BY292" i="1"/>
  <c r="CA292" i="1"/>
  <c r="D5403" i="3"/>
  <c r="D5402" i="3"/>
  <c r="D5401" i="3"/>
  <c r="D5400" i="3"/>
  <c r="D5399" i="3"/>
  <c r="D5398" i="3"/>
  <c r="D5397" i="3"/>
  <c r="D5396" i="3"/>
  <c r="D5395" i="3"/>
  <c r="D5394" i="3"/>
  <c r="D5393" i="3"/>
  <c r="D5392" i="3"/>
  <c r="D5391" i="3"/>
  <c r="D5390" i="3"/>
  <c r="D5389" i="3"/>
  <c r="D5388" i="3"/>
  <c r="D5387" i="3"/>
  <c r="D5386" i="3"/>
  <c r="D5385" i="3"/>
  <c r="D5384" i="3"/>
  <c r="D5383" i="3"/>
  <c r="D5382" i="3"/>
  <c r="D5381" i="3"/>
  <c r="D5380" i="3"/>
  <c r="D5379" i="3"/>
  <c r="D5378" i="3"/>
  <c r="D5377" i="3"/>
  <c r="D5376" i="3"/>
  <c r="D5375" i="3"/>
  <c r="D5374" i="3"/>
  <c r="D5373" i="3"/>
  <c r="D5372" i="3"/>
  <c r="D5371" i="3"/>
  <c r="D5370" i="3"/>
  <c r="D5369" i="3"/>
  <c r="D5368" i="3"/>
  <c r="D5367" i="3"/>
  <c r="D5366" i="3"/>
  <c r="D5365" i="3"/>
  <c r="D5364" i="3"/>
  <c r="D5363" i="3"/>
  <c r="D5362" i="3"/>
  <c r="D5361" i="3"/>
  <c r="D5360" i="3"/>
  <c r="D5359" i="3"/>
  <c r="D5358" i="3"/>
  <c r="D5357" i="3"/>
  <c r="D5356" i="3"/>
  <c r="D5355" i="3"/>
  <c r="D5354" i="3"/>
  <c r="D5353" i="3"/>
  <c r="D5352" i="3"/>
  <c r="D5351" i="3"/>
  <c r="D5350" i="3"/>
  <c r="D5349" i="3"/>
  <c r="D5348" i="3"/>
  <c r="D5347" i="3"/>
  <c r="D5346" i="3"/>
  <c r="D5345" i="3"/>
  <c r="D5344" i="3"/>
  <c r="D5343" i="3"/>
  <c r="D5342" i="3"/>
  <c r="D5341" i="3"/>
  <c r="D5340" i="3"/>
  <c r="D5339" i="3"/>
  <c r="AQ291" i="1"/>
  <c r="AP291" i="1"/>
  <c r="I290" i="1"/>
  <c r="J291" i="1"/>
  <c r="H291" i="1"/>
  <c r="F291" i="1"/>
  <c r="D291" i="1"/>
  <c r="K291" i="1"/>
  <c r="L291" i="1"/>
  <c r="M291" i="1"/>
  <c r="N291" i="1"/>
  <c r="O291" i="1"/>
  <c r="P291" i="1"/>
  <c r="Q291" i="1"/>
  <c r="R291" i="1"/>
  <c r="S291" i="1"/>
  <c r="T291" i="1"/>
  <c r="U291" i="1"/>
  <c r="W290" i="1"/>
  <c r="X291" i="1"/>
  <c r="Y291" i="1"/>
  <c r="AB291" i="1"/>
  <c r="AA290" i="1"/>
  <c r="AC291" i="1"/>
  <c r="AF291" i="1"/>
  <c r="AD289" i="1"/>
  <c r="AE290" i="1"/>
  <c r="AG291" i="1"/>
  <c r="AH291" i="1"/>
  <c r="AI291" i="1"/>
  <c r="AK291" i="1"/>
  <c r="AL291" i="1"/>
  <c r="AM291" i="1"/>
  <c r="AN291" i="1"/>
  <c r="AR291" i="1"/>
  <c r="AT291" i="1"/>
  <c r="AU291" i="1"/>
  <c r="AV291" i="1"/>
  <c r="AW291" i="1"/>
  <c r="AY291" i="1"/>
  <c r="AZ291" i="1"/>
  <c r="BA291" i="1"/>
  <c r="BB291" i="1"/>
  <c r="BC290" i="1"/>
  <c r="BD291" i="1"/>
  <c r="BE291" i="1"/>
  <c r="BF291" i="1"/>
  <c r="BG291" i="1"/>
  <c r="BI291" i="1"/>
  <c r="BK291" i="1"/>
  <c r="BM291" i="1"/>
  <c r="BO291" i="1"/>
  <c r="BQ291" i="1"/>
  <c r="BS291" i="1"/>
  <c r="BU291" i="1"/>
  <c r="BW291" i="1"/>
  <c r="BY291" i="1"/>
  <c r="CA291" i="1"/>
  <c r="D5338" i="3"/>
  <c r="D5337" i="3"/>
  <c r="D5336" i="3"/>
  <c r="D5334" i="3"/>
  <c r="D5333" i="3"/>
  <c r="D5332" i="3"/>
  <c r="D5331" i="3"/>
  <c r="D5330" i="3"/>
  <c r="D5329" i="3"/>
  <c r="D5328" i="3"/>
  <c r="D5327" i="3"/>
  <c r="D5326" i="3"/>
  <c r="D5325" i="3"/>
  <c r="D5324" i="3"/>
  <c r="D5323" i="3"/>
  <c r="D5322" i="3"/>
  <c r="D5321" i="3"/>
  <c r="D5320" i="3"/>
  <c r="D5319" i="3"/>
  <c r="D5318" i="3"/>
  <c r="D5317" i="3"/>
  <c r="D5316" i="3"/>
  <c r="D5315" i="3"/>
  <c r="D5314" i="3"/>
  <c r="D5313" i="3"/>
  <c r="D5312" i="3"/>
  <c r="D5311" i="3"/>
  <c r="D5310" i="3"/>
  <c r="D5309" i="3"/>
  <c r="D5308" i="3"/>
  <c r="D5307" i="3"/>
  <c r="D5306" i="3"/>
  <c r="D5305" i="3"/>
  <c r="D5304" i="3"/>
  <c r="D5303" i="3"/>
  <c r="D5302" i="3"/>
  <c r="D5301" i="3"/>
  <c r="D5300" i="3"/>
  <c r="D5299" i="3"/>
  <c r="D5298" i="3"/>
  <c r="D5297" i="3"/>
  <c r="D5296" i="3"/>
  <c r="D5295" i="3"/>
  <c r="D5294" i="3"/>
  <c r="D5293" i="3"/>
  <c r="D5292" i="3"/>
  <c r="D5291" i="3"/>
  <c r="D5290" i="3"/>
  <c r="D5289" i="3"/>
  <c r="D5288" i="3"/>
  <c r="D5287" i="3"/>
  <c r="D5286" i="3"/>
  <c r="D5285" i="3"/>
  <c r="D5284" i="3"/>
  <c r="D5283" i="3"/>
  <c r="D5282" i="3"/>
  <c r="D5281" i="3"/>
  <c r="D5280" i="3"/>
  <c r="D5279" i="3"/>
  <c r="D5278" i="3"/>
  <c r="D5277" i="3"/>
  <c r="D5276" i="3"/>
  <c r="D5275" i="3"/>
  <c r="AQ290" i="1"/>
  <c r="AP290" i="1"/>
  <c r="I289" i="1"/>
  <c r="J290" i="1"/>
  <c r="H290" i="1"/>
  <c r="F290" i="1"/>
  <c r="D290" i="1"/>
  <c r="K290" i="1"/>
  <c r="L290" i="1"/>
  <c r="M290" i="1"/>
  <c r="N290" i="1"/>
  <c r="O290" i="1"/>
  <c r="P290" i="1"/>
  <c r="Q290" i="1"/>
  <c r="R290" i="1"/>
  <c r="S290" i="1"/>
  <c r="T290" i="1"/>
  <c r="U290" i="1"/>
  <c r="W289" i="1"/>
  <c r="X290" i="1"/>
  <c r="Y290" i="1"/>
  <c r="AB290" i="1"/>
  <c r="AA289" i="1"/>
  <c r="AC290" i="1"/>
  <c r="AF290" i="1"/>
  <c r="AD288" i="1"/>
  <c r="AE289" i="1"/>
  <c r="AG290" i="1"/>
  <c r="AH290" i="1"/>
  <c r="AI290" i="1"/>
  <c r="AK290" i="1"/>
  <c r="AL290" i="1"/>
  <c r="AM290" i="1"/>
  <c r="AN290" i="1"/>
  <c r="AR290" i="1"/>
  <c r="AT290" i="1"/>
  <c r="AU290" i="1"/>
  <c r="AV290" i="1"/>
  <c r="AW290" i="1"/>
  <c r="AY290" i="1"/>
  <c r="AZ290" i="1"/>
  <c r="BA290" i="1"/>
  <c r="BB290" i="1"/>
  <c r="BC289" i="1"/>
  <c r="BD290" i="1"/>
  <c r="BE290" i="1"/>
  <c r="BF290" i="1"/>
  <c r="BG290" i="1"/>
  <c r="BI290" i="1"/>
  <c r="BK290" i="1"/>
  <c r="BM290" i="1"/>
  <c r="BO290" i="1"/>
  <c r="BQ290" i="1"/>
  <c r="BS290" i="1"/>
  <c r="BU290" i="1"/>
  <c r="BW290" i="1"/>
  <c r="BY290" i="1"/>
  <c r="CA290" i="1"/>
  <c r="G5227" i="3"/>
  <c r="G5165" i="3"/>
  <c r="G5103" i="3"/>
  <c r="G5041" i="3"/>
  <c r="G4974" i="3"/>
  <c r="G4916" i="3"/>
  <c r="G4867" i="3"/>
  <c r="D5274" i="3"/>
  <c r="D5273" i="3"/>
  <c r="D5272" i="3"/>
  <c r="D5271" i="3"/>
  <c r="D5270" i="3"/>
  <c r="D5269" i="3"/>
  <c r="D5268" i="3"/>
  <c r="D5267" i="3"/>
  <c r="D5266" i="3"/>
  <c r="D5265" i="3"/>
  <c r="D5264" i="3"/>
  <c r="D5263" i="3"/>
  <c r="D5262" i="3"/>
  <c r="D5261" i="3"/>
  <c r="D5260" i="3"/>
  <c r="D5259" i="3"/>
  <c r="D5258" i="3"/>
  <c r="D5257" i="3"/>
  <c r="D5256" i="3"/>
  <c r="D5255" i="3"/>
  <c r="D5254" i="3"/>
  <c r="D5253" i="3"/>
  <c r="D5252" i="3"/>
  <c r="D5251" i="3"/>
  <c r="D5250" i="3"/>
  <c r="D5249" i="3"/>
  <c r="D5248" i="3"/>
  <c r="D5247" i="3"/>
  <c r="D5246" i="3"/>
  <c r="D5245" i="3"/>
  <c r="D5244" i="3"/>
  <c r="D5243" i="3"/>
  <c r="D5242" i="3"/>
  <c r="D5241" i="3"/>
  <c r="D5240" i="3"/>
  <c r="D5239" i="3"/>
  <c r="D5238" i="3"/>
  <c r="D5237" i="3"/>
  <c r="D5236" i="3"/>
  <c r="D5235" i="3"/>
  <c r="D5234" i="3"/>
  <c r="D5233" i="3"/>
  <c r="D5232" i="3"/>
  <c r="D5231" i="3"/>
  <c r="D5230" i="3"/>
  <c r="D5229" i="3"/>
  <c r="D5228" i="3"/>
  <c r="D5227" i="3"/>
  <c r="AQ289" i="1"/>
  <c r="AP289" i="1"/>
  <c r="I288" i="1"/>
  <c r="J289" i="1"/>
  <c r="H289" i="1"/>
  <c r="F289" i="1"/>
  <c r="D289" i="1"/>
  <c r="K289" i="1"/>
  <c r="L289" i="1"/>
  <c r="M289" i="1"/>
  <c r="N289" i="1"/>
  <c r="O289" i="1"/>
  <c r="P289" i="1"/>
  <c r="Q289" i="1"/>
  <c r="R289" i="1"/>
  <c r="S289" i="1"/>
  <c r="T289" i="1"/>
  <c r="U289" i="1"/>
  <c r="W288" i="1"/>
  <c r="X289" i="1"/>
  <c r="Y289" i="1"/>
  <c r="AB289" i="1"/>
  <c r="AA288" i="1"/>
  <c r="AC289" i="1"/>
  <c r="AF289" i="1"/>
  <c r="AD287" i="1"/>
  <c r="AE288" i="1"/>
  <c r="AG289" i="1"/>
  <c r="AH289" i="1"/>
  <c r="AI289" i="1"/>
  <c r="AK289" i="1"/>
  <c r="AL289" i="1"/>
  <c r="AM289" i="1"/>
  <c r="AN289" i="1"/>
  <c r="AR289" i="1"/>
  <c r="AT289" i="1"/>
  <c r="AU289" i="1"/>
  <c r="AV289" i="1"/>
  <c r="AW289" i="1"/>
  <c r="AY289" i="1"/>
  <c r="AZ289" i="1"/>
  <c r="BA289" i="1"/>
  <c r="BB289" i="1"/>
  <c r="BC288" i="1"/>
  <c r="BD289" i="1"/>
  <c r="BE289" i="1"/>
  <c r="BF289" i="1"/>
  <c r="BG289" i="1"/>
  <c r="BI289" i="1"/>
  <c r="BK289" i="1"/>
  <c r="BM289" i="1"/>
  <c r="BO289" i="1"/>
  <c r="BQ289" i="1"/>
  <c r="BS289" i="1"/>
  <c r="BU289" i="1"/>
  <c r="BW289" i="1"/>
  <c r="BY289" i="1"/>
  <c r="CA289" i="1"/>
  <c r="D5226" i="3"/>
  <c r="D5225" i="3"/>
  <c r="D5224" i="3"/>
  <c r="D5223" i="3"/>
  <c r="D5222" i="3"/>
  <c r="D5221" i="3"/>
  <c r="D5220" i="3"/>
  <c r="D5219" i="3"/>
  <c r="D5218" i="3"/>
  <c r="D5217" i="3"/>
  <c r="D5216" i="3"/>
  <c r="D5215" i="3"/>
  <c r="D5214" i="3"/>
  <c r="D5213" i="3"/>
  <c r="D5212" i="3"/>
  <c r="D5211" i="3"/>
  <c r="D5210" i="3"/>
  <c r="D5209" i="3"/>
  <c r="D5208" i="3"/>
  <c r="D5206" i="3"/>
  <c r="D5205" i="3"/>
  <c r="D5204" i="3"/>
  <c r="D5203" i="3"/>
  <c r="D5202" i="3"/>
  <c r="D5201" i="3"/>
  <c r="D5200" i="3"/>
  <c r="D5199" i="3"/>
  <c r="D5198" i="3"/>
  <c r="D5197" i="3"/>
  <c r="D5196" i="3"/>
  <c r="D5195" i="3"/>
  <c r="D5194" i="3"/>
  <c r="D5193" i="3"/>
  <c r="D5192" i="3"/>
  <c r="D5191" i="3"/>
  <c r="D5190" i="3"/>
  <c r="D5189" i="3"/>
  <c r="D5188" i="3"/>
  <c r="D5187" i="3"/>
  <c r="D5186" i="3"/>
  <c r="D5185" i="3"/>
  <c r="D5184" i="3"/>
  <c r="D5183" i="3"/>
  <c r="D5182" i="3"/>
  <c r="D5181" i="3"/>
  <c r="D5180" i="3"/>
  <c r="D5179" i="3"/>
  <c r="D5178" i="3"/>
  <c r="D5177" i="3"/>
  <c r="D5176" i="3"/>
  <c r="D5175" i="3"/>
  <c r="D5174" i="3"/>
  <c r="D5173" i="3"/>
  <c r="D5172" i="3"/>
  <c r="D5171" i="3"/>
  <c r="D5170" i="3"/>
  <c r="D5169" i="3"/>
  <c r="D5168" i="3"/>
  <c r="D5167" i="3"/>
  <c r="D5166" i="3"/>
  <c r="D5165" i="3"/>
  <c r="AQ288" i="1"/>
  <c r="AP288" i="1"/>
  <c r="I287" i="1"/>
  <c r="J288" i="1"/>
  <c r="H288" i="1"/>
  <c r="F288" i="1"/>
  <c r="D288" i="1"/>
  <c r="K288" i="1"/>
  <c r="L288" i="1"/>
  <c r="M288" i="1"/>
  <c r="N288" i="1"/>
  <c r="O288" i="1"/>
  <c r="P288" i="1"/>
  <c r="Q288" i="1"/>
  <c r="R288" i="1"/>
  <c r="S288" i="1"/>
  <c r="T288" i="1"/>
  <c r="U288" i="1"/>
  <c r="W287" i="1"/>
  <c r="X288" i="1"/>
  <c r="Y288" i="1"/>
  <c r="AB288" i="1"/>
  <c r="AA287" i="1"/>
  <c r="AC288" i="1"/>
  <c r="AF288" i="1"/>
  <c r="AD286" i="1"/>
  <c r="AE287" i="1"/>
  <c r="AG288" i="1"/>
  <c r="AH288" i="1"/>
  <c r="AI288" i="1"/>
  <c r="AK288" i="1"/>
  <c r="AL288" i="1"/>
  <c r="AM288" i="1"/>
  <c r="AN288" i="1"/>
  <c r="AR288" i="1"/>
  <c r="AT288" i="1"/>
  <c r="AU288" i="1"/>
  <c r="AV288" i="1"/>
  <c r="AW288" i="1"/>
  <c r="AY288" i="1"/>
  <c r="AZ288" i="1"/>
  <c r="BA288" i="1"/>
  <c r="BB288" i="1"/>
  <c r="BC287" i="1"/>
  <c r="BD288" i="1"/>
  <c r="BE288" i="1"/>
  <c r="BF288" i="1"/>
  <c r="BG288" i="1"/>
  <c r="BI288" i="1"/>
  <c r="BK288" i="1"/>
  <c r="BM288" i="1"/>
  <c r="BO288" i="1"/>
  <c r="BQ288" i="1"/>
  <c r="BS288" i="1"/>
  <c r="BU288" i="1"/>
  <c r="BW288" i="1"/>
  <c r="BY288" i="1"/>
  <c r="CA288" i="1"/>
  <c r="AQ287" i="1"/>
  <c r="AP287" i="1"/>
  <c r="I286" i="1"/>
  <c r="J287" i="1"/>
  <c r="H287" i="1"/>
  <c r="F287" i="1"/>
  <c r="D287" i="1"/>
  <c r="D286" i="1"/>
  <c r="K287" i="1"/>
  <c r="L287" i="1"/>
  <c r="M287" i="1"/>
  <c r="N287" i="1"/>
  <c r="O287" i="1"/>
  <c r="P287" i="1"/>
  <c r="Q287" i="1"/>
  <c r="R287" i="1"/>
  <c r="S287" i="1"/>
  <c r="T287" i="1"/>
  <c r="U287" i="1"/>
  <c r="W286" i="1"/>
  <c r="X287" i="1"/>
  <c r="Y287" i="1"/>
  <c r="AB287" i="1"/>
  <c r="AA286" i="1"/>
  <c r="AC287" i="1"/>
  <c r="AF287" i="1"/>
  <c r="AD285" i="1"/>
  <c r="AE286" i="1"/>
  <c r="AG287" i="1"/>
  <c r="AH287" i="1"/>
  <c r="AI287" i="1"/>
  <c r="AK287" i="1"/>
  <c r="AL287" i="1"/>
  <c r="AM287" i="1"/>
  <c r="AN287" i="1"/>
  <c r="AR287" i="1"/>
  <c r="AT287" i="1"/>
  <c r="AU287" i="1"/>
  <c r="AV287" i="1"/>
  <c r="AW287" i="1"/>
  <c r="AY287" i="1"/>
  <c r="AZ287" i="1"/>
  <c r="BA287" i="1"/>
  <c r="BB287" i="1"/>
  <c r="BC286" i="1"/>
  <c r="BD287" i="1"/>
  <c r="BE287" i="1"/>
  <c r="BF287" i="1"/>
  <c r="BG287" i="1"/>
  <c r="BI287" i="1"/>
  <c r="BK287" i="1"/>
  <c r="BM287" i="1"/>
  <c r="BO287" i="1"/>
  <c r="BQ287" i="1"/>
  <c r="BS287" i="1"/>
  <c r="BU287" i="1"/>
  <c r="BW287" i="1"/>
  <c r="BY287" i="1"/>
  <c r="CA287" i="1"/>
  <c r="D5164" i="3"/>
  <c r="D5163" i="3"/>
  <c r="D5162" i="3"/>
  <c r="D5161" i="3"/>
  <c r="D5160" i="3"/>
  <c r="D5159" i="3"/>
  <c r="D5158" i="3"/>
  <c r="D5157" i="3"/>
  <c r="D5156" i="3"/>
  <c r="D5155" i="3"/>
  <c r="D5154" i="3"/>
  <c r="D5153" i="3"/>
  <c r="D5152" i="3"/>
  <c r="D5151" i="3"/>
  <c r="D5150" i="3"/>
  <c r="D5149" i="3"/>
  <c r="D5148" i="3"/>
  <c r="D5147" i="3"/>
  <c r="D5146" i="3"/>
  <c r="D5145" i="3"/>
  <c r="D5144" i="3"/>
  <c r="D5143" i="3"/>
  <c r="D5142" i="3"/>
  <c r="D5141" i="3"/>
  <c r="D5140" i="3"/>
  <c r="D5139" i="3"/>
  <c r="D5138" i="3"/>
  <c r="D5137" i="3"/>
  <c r="D5136" i="3"/>
  <c r="D5135" i="3"/>
  <c r="D5134" i="3"/>
  <c r="D5133" i="3"/>
  <c r="D5132" i="3"/>
  <c r="D5131" i="3"/>
  <c r="D5130" i="3"/>
  <c r="D5129" i="3"/>
  <c r="D5128" i="3"/>
  <c r="D5127" i="3"/>
  <c r="D5126" i="3"/>
  <c r="D5125" i="3"/>
  <c r="D5124" i="3"/>
  <c r="D5123" i="3"/>
  <c r="D5122" i="3"/>
  <c r="D5121" i="3"/>
  <c r="D5120" i="3"/>
  <c r="D5119" i="3"/>
  <c r="D5118" i="3"/>
  <c r="D5117" i="3"/>
  <c r="D5116" i="3"/>
  <c r="D5115" i="3"/>
  <c r="D5114" i="3"/>
  <c r="D5113" i="3"/>
  <c r="D5112" i="3"/>
  <c r="D5111" i="3"/>
  <c r="D5110" i="3"/>
  <c r="D5109" i="3"/>
  <c r="D5108" i="3"/>
  <c r="D5107" i="3"/>
  <c r="D5106" i="3"/>
  <c r="D5105" i="3"/>
  <c r="D5104" i="3"/>
  <c r="D5103" i="3"/>
  <c r="D5102" i="3"/>
  <c r="D5101" i="3"/>
  <c r="D5100" i="3"/>
  <c r="D5099" i="3"/>
  <c r="D5098" i="3"/>
  <c r="D5097" i="3"/>
  <c r="D5096" i="3"/>
  <c r="D5095" i="3"/>
  <c r="D5094" i="3"/>
  <c r="D5093" i="3"/>
  <c r="D5091" i="3"/>
  <c r="D5090" i="3"/>
  <c r="D5089" i="3"/>
  <c r="D5088" i="3"/>
  <c r="D5087" i="3"/>
  <c r="D5086" i="3"/>
  <c r="D5085" i="3"/>
  <c r="D5084" i="3"/>
  <c r="D5083" i="3"/>
  <c r="D5082" i="3"/>
  <c r="D5081" i="3"/>
  <c r="D5080" i="3"/>
  <c r="D5079" i="3"/>
  <c r="D5078" i="3"/>
  <c r="D5077" i="3"/>
  <c r="D5076" i="3"/>
  <c r="D5075" i="3"/>
  <c r="D5074" i="3"/>
  <c r="D5073" i="3"/>
  <c r="D5072" i="3"/>
  <c r="D5071" i="3"/>
  <c r="D5070" i="3"/>
  <c r="D5069" i="3"/>
  <c r="D5068" i="3"/>
  <c r="D5067" i="3"/>
  <c r="D5066" i="3"/>
  <c r="D5065" i="3"/>
  <c r="D5064" i="3"/>
  <c r="D5063" i="3"/>
  <c r="D5062" i="3"/>
  <c r="D5061" i="3"/>
  <c r="D5060" i="3"/>
  <c r="D5059" i="3"/>
  <c r="D5058" i="3"/>
  <c r="D5057" i="3"/>
  <c r="D5056" i="3"/>
  <c r="D5055" i="3"/>
  <c r="D5054" i="3"/>
  <c r="D5053" i="3"/>
  <c r="D5052" i="3"/>
  <c r="D5051" i="3"/>
  <c r="D5050" i="3"/>
  <c r="D5049" i="3"/>
  <c r="D5048" i="3"/>
  <c r="D5047" i="3"/>
  <c r="D5046" i="3"/>
  <c r="D5045" i="3"/>
  <c r="D5044" i="3"/>
  <c r="D5043" i="3"/>
  <c r="D5042" i="3"/>
  <c r="D5041" i="3"/>
  <c r="AQ286" i="1"/>
  <c r="AP286" i="1"/>
  <c r="I285" i="1"/>
  <c r="J286" i="1"/>
  <c r="H286" i="1"/>
  <c r="F286" i="1"/>
  <c r="K286" i="1"/>
  <c r="L286" i="1"/>
  <c r="M286" i="1"/>
  <c r="N286" i="1"/>
  <c r="O286" i="1"/>
  <c r="P286" i="1"/>
  <c r="Q286" i="1"/>
  <c r="R286" i="1"/>
  <c r="S286" i="1"/>
  <c r="T286" i="1"/>
  <c r="U286" i="1"/>
  <c r="W285" i="1"/>
  <c r="X286" i="1"/>
  <c r="Y286" i="1"/>
  <c r="AB286" i="1"/>
  <c r="AA285" i="1"/>
  <c r="AC286" i="1"/>
  <c r="AF286" i="1"/>
  <c r="AD284" i="1"/>
  <c r="AE285" i="1"/>
  <c r="AG286" i="1"/>
  <c r="AH286" i="1"/>
  <c r="AI286" i="1"/>
  <c r="AK286" i="1"/>
  <c r="AL286" i="1"/>
  <c r="AM286" i="1"/>
  <c r="AN286" i="1"/>
  <c r="AR286" i="1"/>
  <c r="AT286" i="1"/>
  <c r="AU286" i="1"/>
  <c r="AV286" i="1"/>
  <c r="AW286" i="1"/>
  <c r="AY286" i="1"/>
  <c r="AZ286" i="1"/>
  <c r="BA286" i="1"/>
  <c r="BB286" i="1"/>
  <c r="BC285" i="1"/>
  <c r="BD286" i="1"/>
  <c r="BE286" i="1"/>
  <c r="BF286" i="1"/>
  <c r="BG286" i="1"/>
  <c r="BI286" i="1"/>
  <c r="BK286" i="1"/>
  <c r="BM286" i="1"/>
  <c r="BO286" i="1"/>
  <c r="BQ286" i="1"/>
  <c r="BS286" i="1"/>
  <c r="BU286" i="1"/>
  <c r="BW286" i="1"/>
  <c r="BY286" i="1"/>
  <c r="CA286" i="1"/>
  <c r="D4980" i="3"/>
  <c r="D4981" i="3"/>
  <c r="D4982" i="3"/>
  <c r="D4983" i="3"/>
  <c r="D4984" i="3"/>
  <c r="D4985" i="3"/>
  <c r="D4986" i="3"/>
  <c r="D4987" i="3"/>
  <c r="D4988" i="3"/>
  <c r="D4989" i="3"/>
  <c r="D4990" i="3"/>
  <c r="D4991" i="3"/>
  <c r="D4992" i="3"/>
  <c r="D4993" i="3"/>
  <c r="D4994" i="3"/>
  <c r="D4995" i="3"/>
  <c r="D4996" i="3"/>
  <c r="D4997" i="3"/>
  <c r="D4998" i="3"/>
  <c r="D4999" i="3"/>
  <c r="D5000" i="3"/>
  <c r="D5001" i="3"/>
  <c r="D5002" i="3"/>
  <c r="D5003" i="3"/>
  <c r="D5004" i="3"/>
  <c r="D5005" i="3"/>
  <c r="D5006" i="3"/>
  <c r="D5007" i="3"/>
  <c r="D5008" i="3"/>
  <c r="D5009" i="3"/>
  <c r="D5010" i="3"/>
  <c r="D5011" i="3"/>
  <c r="D5012" i="3"/>
  <c r="D5013" i="3"/>
  <c r="D5014" i="3"/>
  <c r="D5015" i="3"/>
  <c r="D5016" i="3"/>
  <c r="D5017" i="3"/>
  <c r="D5018" i="3"/>
  <c r="D5019" i="3"/>
  <c r="D5020" i="3"/>
  <c r="D5021" i="3"/>
  <c r="D5022" i="3"/>
  <c r="D5023" i="3"/>
  <c r="D5024" i="3"/>
  <c r="D5025" i="3"/>
  <c r="D5026" i="3"/>
  <c r="D5027" i="3"/>
  <c r="D5028" i="3"/>
  <c r="D5029" i="3"/>
  <c r="D5030" i="3"/>
  <c r="D5031" i="3"/>
  <c r="D5032" i="3"/>
  <c r="D5033" i="3"/>
  <c r="D5034" i="3"/>
  <c r="D5035" i="3"/>
  <c r="D5036" i="3"/>
  <c r="D5037" i="3"/>
  <c r="D5038" i="3"/>
  <c r="D5039" i="3"/>
  <c r="D5040" i="3"/>
  <c r="D4979" i="3"/>
  <c r="D4978" i="3"/>
  <c r="D4977" i="3"/>
  <c r="D4976" i="3"/>
  <c r="D4975" i="3"/>
  <c r="D4974" i="3"/>
  <c r="AQ285" i="1"/>
  <c r="AP285" i="1"/>
  <c r="I284" i="1"/>
  <c r="J285" i="1"/>
  <c r="H285" i="1"/>
  <c r="F285" i="1"/>
  <c r="D285" i="1"/>
  <c r="K285" i="1"/>
  <c r="L285" i="1"/>
  <c r="M285" i="1"/>
  <c r="N285" i="1"/>
  <c r="O285" i="1"/>
  <c r="P285" i="1"/>
  <c r="Q285" i="1"/>
  <c r="R285" i="1"/>
  <c r="S285" i="1"/>
  <c r="T285" i="1"/>
  <c r="U285" i="1"/>
  <c r="W284" i="1"/>
  <c r="X285" i="1"/>
  <c r="Y285" i="1"/>
  <c r="AB285" i="1"/>
  <c r="AA284" i="1"/>
  <c r="AC285" i="1"/>
  <c r="AF285" i="1"/>
  <c r="AD283" i="1"/>
  <c r="AE284" i="1"/>
  <c r="AG285" i="1"/>
  <c r="AH285" i="1"/>
  <c r="AI285" i="1"/>
  <c r="AK285" i="1"/>
  <c r="AL285" i="1"/>
  <c r="AM285" i="1"/>
  <c r="AN285" i="1"/>
  <c r="AR285" i="1"/>
  <c r="AT285" i="1"/>
  <c r="AU285" i="1"/>
  <c r="AV285" i="1"/>
  <c r="AW285" i="1"/>
  <c r="AY285" i="1"/>
  <c r="AZ285" i="1"/>
  <c r="BA285" i="1"/>
  <c r="BB285" i="1"/>
  <c r="BC284" i="1"/>
  <c r="BD285" i="1"/>
  <c r="BE285" i="1"/>
  <c r="BF285" i="1"/>
  <c r="BG285" i="1"/>
  <c r="BI285" i="1"/>
  <c r="BK285" i="1"/>
  <c r="BM285" i="1"/>
  <c r="BO285" i="1"/>
  <c r="BQ285" i="1"/>
  <c r="BS285" i="1"/>
  <c r="BU285" i="1"/>
  <c r="BW285" i="1"/>
  <c r="BY285" i="1"/>
  <c r="CA285" i="1"/>
  <c r="D4973" i="3"/>
  <c r="D4972" i="3"/>
  <c r="D4971" i="3"/>
  <c r="D4970" i="3"/>
  <c r="D4969" i="3"/>
  <c r="D4968" i="3"/>
  <c r="D4967" i="3"/>
  <c r="D4966" i="3"/>
  <c r="D4965" i="3"/>
  <c r="D4964" i="3"/>
  <c r="D4963" i="3"/>
  <c r="D4962" i="3"/>
  <c r="D4961" i="3"/>
  <c r="D4960" i="3"/>
  <c r="D4959" i="3"/>
  <c r="D4958" i="3"/>
  <c r="D4957" i="3"/>
  <c r="D4956" i="3"/>
  <c r="D4955" i="3"/>
  <c r="D4954" i="3"/>
  <c r="D4953" i="3"/>
  <c r="D4952" i="3"/>
  <c r="D4951" i="3"/>
  <c r="D4950" i="3"/>
  <c r="D4949" i="3"/>
  <c r="D4948" i="3"/>
  <c r="D4947" i="3"/>
  <c r="D4946" i="3"/>
  <c r="D4945" i="3"/>
  <c r="D4944" i="3"/>
  <c r="D4943" i="3"/>
  <c r="D4942" i="3"/>
  <c r="D4941" i="3"/>
  <c r="D4940" i="3"/>
  <c r="D4939" i="3"/>
  <c r="D4938" i="3"/>
  <c r="D4937" i="3"/>
  <c r="D4936" i="3"/>
  <c r="D4935" i="3"/>
  <c r="D4934" i="3"/>
  <c r="D4933" i="3"/>
  <c r="D4932" i="3"/>
  <c r="D4931" i="3"/>
  <c r="D4930" i="3"/>
  <c r="D4929" i="3"/>
  <c r="D4928" i="3"/>
  <c r="D4927" i="3"/>
  <c r="D4926" i="3"/>
  <c r="D4925" i="3"/>
  <c r="D4924" i="3"/>
  <c r="D4923" i="3"/>
  <c r="D4922" i="3"/>
  <c r="D4921" i="3"/>
  <c r="D4920" i="3"/>
  <c r="D4919" i="3"/>
  <c r="D4918" i="3"/>
  <c r="D4917" i="3"/>
  <c r="D4916" i="3"/>
  <c r="AQ284" i="1"/>
  <c r="AP284" i="1"/>
  <c r="I283" i="1"/>
  <c r="J284" i="1"/>
  <c r="H284" i="1"/>
  <c r="F284" i="1"/>
  <c r="D284" i="1"/>
  <c r="K284" i="1"/>
  <c r="L284" i="1"/>
  <c r="M284" i="1"/>
  <c r="N284" i="1"/>
  <c r="O284" i="1"/>
  <c r="P284" i="1"/>
  <c r="Q284" i="1"/>
  <c r="R284" i="1"/>
  <c r="S284" i="1"/>
  <c r="T284" i="1"/>
  <c r="U284" i="1"/>
  <c r="W283" i="1"/>
  <c r="X284" i="1"/>
  <c r="Y284" i="1"/>
  <c r="AB284" i="1"/>
  <c r="AA283" i="1"/>
  <c r="AC284" i="1"/>
  <c r="AF284" i="1"/>
  <c r="AD282" i="1"/>
  <c r="AE283" i="1"/>
  <c r="AG284" i="1"/>
  <c r="AH284" i="1"/>
  <c r="AI284" i="1"/>
  <c r="AK284" i="1"/>
  <c r="AL284" i="1"/>
  <c r="AM284" i="1"/>
  <c r="AN284" i="1"/>
  <c r="AR284" i="1"/>
  <c r="AT284" i="1"/>
  <c r="AU284" i="1"/>
  <c r="AV284" i="1"/>
  <c r="AW284" i="1"/>
  <c r="AY284" i="1"/>
  <c r="AZ284" i="1"/>
  <c r="BA284" i="1"/>
  <c r="BB284" i="1"/>
  <c r="BC283" i="1"/>
  <c r="BD284" i="1"/>
  <c r="BE284" i="1"/>
  <c r="BF284" i="1"/>
  <c r="BG284" i="1"/>
  <c r="BI284" i="1"/>
  <c r="BK284" i="1"/>
  <c r="BM284" i="1"/>
  <c r="BO284" i="1"/>
  <c r="BQ284" i="1"/>
  <c r="BS284" i="1"/>
  <c r="BU284" i="1"/>
  <c r="BW284" i="1"/>
  <c r="BY284" i="1"/>
  <c r="CA284" i="1"/>
  <c r="G4818" i="3"/>
  <c r="G4765" i="3"/>
  <c r="G4500" i="3"/>
  <c r="G4451" i="3"/>
  <c r="G4404" i="3"/>
  <c r="G4348" i="3"/>
  <c r="G4289" i="3"/>
  <c r="G4241" i="3"/>
  <c r="G4196" i="3"/>
  <c r="G4149" i="3"/>
  <c r="D4915" i="3"/>
  <c r="D4914" i="3"/>
  <c r="D4913" i="3"/>
  <c r="D4909" i="3"/>
  <c r="D4910" i="3"/>
  <c r="D4911" i="3"/>
  <c r="D4912" i="3"/>
  <c r="D4908" i="3"/>
  <c r="D4907" i="3"/>
  <c r="D4906" i="3"/>
  <c r="D4905" i="3"/>
  <c r="D4904" i="3"/>
  <c r="D4903" i="3"/>
  <c r="D4902" i="3"/>
  <c r="D4901" i="3"/>
  <c r="D4900" i="3"/>
  <c r="D4899" i="3"/>
  <c r="D4898" i="3"/>
  <c r="D4897" i="3"/>
  <c r="D4896" i="3"/>
  <c r="D4895" i="3"/>
  <c r="D4894" i="3"/>
  <c r="D4893" i="3"/>
  <c r="D4892" i="3"/>
  <c r="D4891" i="3"/>
  <c r="D4890" i="3"/>
  <c r="D4889" i="3"/>
  <c r="D4888" i="3"/>
  <c r="D4887" i="3"/>
  <c r="D4886" i="3"/>
  <c r="D4885" i="3"/>
  <c r="D4884" i="3"/>
  <c r="D4883" i="3"/>
  <c r="D4882" i="3"/>
  <c r="D4881" i="3"/>
  <c r="D4880" i="3"/>
  <c r="D4879" i="3"/>
  <c r="D4878" i="3"/>
  <c r="D4877" i="3"/>
  <c r="D4876" i="3"/>
  <c r="D4875" i="3"/>
  <c r="D4874" i="3"/>
  <c r="D4873" i="3"/>
  <c r="D4872" i="3"/>
  <c r="D4871" i="3"/>
  <c r="D4870" i="3"/>
  <c r="D4869" i="3"/>
  <c r="D4868" i="3"/>
  <c r="D4867" i="3"/>
  <c r="AQ283" i="1"/>
  <c r="AQ282" i="1"/>
  <c r="AP282" i="1"/>
  <c r="D4866" i="3"/>
  <c r="D4865" i="3"/>
  <c r="D4864" i="3"/>
  <c r="D4863" i="3"/>
  <c r="D4862" i="3"/>
  <c r="D4861" i="3"/>
  <c r="D4860" i="3"/>
  <c r="D4859" i="3"/>
  <c r="D4858" i="3"/>
  <c r="D4857" i="3"/>
  <c r="D4856" i="3"/>
  <c r="D4855" i="3"/>
  <c r="D4854" i="3"/>
  <c r="D4853" i="3"/>
  <c r="D4852" i="3"/>
  <c r="D4851" i="3"/>
  <c r="D4850" i="3"/>
  <c r="D4849" i="3"/>
  <c r="D4848" i="3"/>
  <c r="D4847" i="3"/>
  <c r="D4846" i="3"/>
  <c r="D4845" i="3"/>
  <c r="D4844" i="3"/>
  <c r="D4843" i="3"/>
  <c r="D4842" i="3"/>
  <c r="D4841" i="3"/>
  <c r="D4840" i="3"/>
  <c r="D4839" i="3"/>
  <c r="D4838" i="3"/>
  <c r="D4837" i="3"/>
  <c r="D4836" i="3"/>
  <c r="D4835" i="3"/>
  <c r="D4834" i="3"/>
  <c r="D4833" i="3"/>
  <c r="D4832" i="3"/>
  <c r="D4831" i="3"/>
  <c r="D4830" i="3"/>
  <c r="D4829" i="3"/>
  <c r="D4828" i="3"/>
  <c r="D4827" i="3"/>
  <c r="D4826" i="3"/>
  <c r="D4825" i="3"/>
  <c r="D4824" i="3"/>
  <c r="D4823" i="3"/>
  <c r="D4822" i="3"/>
  <c r="D4821" i="3"/>
  <c r="D4820" i="3"/>
  <c r="D4819" i="3"/>
  <c r="D4818" i="3"/>
  <c r="AP283" i="1"/>
  <c r="I282" i="1"/>
  <c r="J283" i="1"/>
  <c r="H283" i="1"/>
  <c r="F283" i="1"/>
  <c r="D283" i="1"/>
  <c r="K283" i="1"/>
  <c r="L283" i="1"/>
  <c r="M283" i="1"/>
  <c r="N283" i="1"/>
  <c r="O283" i="1"/>
  <c r="P283" i="1"/>
  <c r="Q283" i="1"/>
  <c r="R283" i="1"/>
  <c r="S283" i="1"/>
  <c r="T283" i="1"/>
  <c r="U283" i="1"/>
  <c r="W282" i="1"/>
  <c r="X283" i="1"/>
  <c r="Y283" i="1"/>
  <c r="AB283" i="1"/>
  <c r="AA282" i="1"/>
  <c r="AC283" i="1"/>
  <c r="AF283" i="1"/>
  <c r="AD281" i="1"/>
  <c r="AE282" i="1"/>
  <c r="AG283" i="1"/>
  <c r="AH283" i="1"/>
  <c r="AI283" i="1"/>
  <c r="AK283" i="1"/>
  <c r="AL283" i="1"/>
  <c r="AM283" i="1"/>
  <c r="AN283" i="1"/>
  <c r="AR283" i="1"/>
  <c r="AT283" i="1"/>
  <c r="AU283" i="1"/>
  <c r="AV283" i="1"/>
  <c r="AW283" i="1"/>
  <c r="AY283" i="1"/>
  <c r="AZ283" i="1"/>
  <c r="BA283" i="1"/>
  <c r="BB283" i="1"/>
  <c r="BC282" i="1"/>
  <c r="BD283" i="1"/>
  <c r="BE283" i="1"/>
  <c r="BF283" i="1"/>
  <c r="BG283" i="1"/>
  <c r="BI283" i="1"/>
  <c r="BK283" i="1"/>
  <c r="BM283" i="1"/>
  <c r="BO283" i="1"/>
  <c r="BQ283" i="1"/>
  <c r="BS283" i="1"/>
  <c r="BU283" i="1"/>
  <c r="BW283" i="1"/>
  <c r="BY283" i="1"/>
  <c r="CA283" i="1"/>
  <c r="I281" i="1"/>
  <c r="J282" i="1"/>
  <c r="I280" i="1"/>
  <c r="J281" i="1"/>
  <c r="H282" i="1"/>
  <c r="F282" i="1"/>
  <c r="D282" i="1"/>
  <c r="K282" i="1"/>
  <c r="L282" i="1"/>
  <c r="M282" i="1"/>
  <c r="N282" i="1"/>
  <c r="O282" i="1"/>
  <c r="P282" i="1"/>
  <c r="Q282" i="1"/>
  <c r="R282" i="1"/>
  <c r="S282" i="1"/>
  <c r="T282" i="1"/>
  <c r="U282" i="1"/>
  <c r="W281" i="1"/>
  <c r="X282" i="1"/>
  <c r="Y282" i="1"/>
  <c r="AB282" i="1"/>
  <c r="AA281" i="1"/>
  <c r="AC282" i="1"/>
  <c r="AF282" i="1"/>
  <c r="AD280" i="1"/>
  <c r="AE281" i="1"/>
  <c r="AG282" i="1"/>
  <c r="AH282" i="1"/>
  <c r="AI282" i="1"/>
  <c r="AK282" i="1"/>
  <c r="AL282" i="1"/>
  <c r="AM282" i="1"/>
  <c r="AN282" i="1"/>
  <c r="AR282" i="1"/>
  <c r="AT282" i="1"/>
  <c r="AU282" i="1"/>
  <c r="AV282" i="1"/>
  <c r="AW282" i="1"/>
  <c r="AY282" i="1"/>
  <c r="AZ282" i="1"/>
  <c r="BA282" i="1"/>
  <c r="BB282" i="1"/>
  <c r="BC281" i="1"/>
  <c r="BD282" i="1"/>
  <c r="BE282" i="1"/>
  <c r="BF282" i="1"/>
  <c r="BG282" i="1"/>
  <c r="BI282" i="1"/>
  <c r="BK282" i="1"/>
  <c r="BM282" i="1"/>
  <c r="BO282" i="1"/>
  <c r="BQ282" i="1"/>
  <c r="BS282" i="1"/>
  <c r="BU282" i="1"/>
  <c r="BW282" i="1"/>
  <c r="BY282" i="1"/>
  <c r="CA282" i="1"/>
  <c r="AQ281" i="1"/>
  <c r="AP281" i="1"/>
  <c r="H281" i="1"/>
  <c r="F281" i="1"/>
  <c r="D281" i="1"/>
  <c r="K281" i="1"/>
  <c r="L281" i="1"/>
  <c r="M281" i="1"/>
  <c r="N281" i="1"/>
  <c r="O281" i="1"/>
  <c r="P281" i="1"/>
  <c r="Q281" i="1"/>
  <c r="R281" i="1"/>
  <c r="S281" i="1"/>
  <c r="T281" i="1"/>
  <c r="U281" i="1"/>
  <c r="W280" i="1"/>
  <c r="X281" i="1"/>
  <c r="Y281" i="1"/>
  <c r="AB281" i="1"/>
  <c r="AA280" i="1"/>
  <c r="AC281" i="1"/>
  <c r="AF281" i="1"/>
  <c r="AD279" i="1"/>
  <c r="AE280" i="1"/>
  <c r="AG281" i="1"/>
  <c r="AH281" i="1"/>
  <c r="AI281" i="1"/>
  <c r="AK281" i="1"/>
  <c r="AL281" i="1"/>
  <c r="AM281" i="1"/>
  <c r="AN281" i="1"/>
  <c r="AR281" i="1"/>
  <c r="AT281" i="1"/>
  <c r="AU281" i="1"/>
  <c r="AV281" i="1"/>
  <c r="AW281" i="1"/>
  <c r="AY281" i="1"/>
  <c r="AZ281" i="1"/>
  <c r="BA281" i="1"/>
  <c r="BB281" i="1"/>
  <c r="BC280" i="1"/>
  <c r="BD281" i="1"/>
  <c r="BE281" i="1"/>
  <c r="BF281" i="1"/>
  <c r="BG281" i="1"/>
  <c r="BI281" i="1"/>
  <c r="BK281" i="1"/>
  <c r="BM281" i="1"/>
  <c r="BO281" i="1"/>
  <c r="BQ281" i="1"/>
  <c r="BS281" i="1"/>
  <c r="BU281" i="1"/>
  <c r="BW281" i="1"/>
  <c r="BY281" i="1"/>
  <c r="CA281" i="1"/>
  <c r="D4817" i="3"/>
  <c r="D4816" i="3"/>
  <c r="D4815" i="3"/>
  <c r="D4814" i="3"/>
  <c r="D4813" i="3"/>
  <c r="D4812" i="3"/>
  <c r="D4811" i="3"/>
  <c r="D4810" i="3"/>
  <c r="D4809" i="3"/>
  <c r="D4808" i="3"/>
  <c r="D4807" i="3"/>
  <c r="D4806" i="3"/>
  <c r="D4805" i="3"/>
  <c r="D4804" i="3"/>
  <c r="D4803" i="3"/>
  <c r="D4802" i="3"/>
  <c r="D4801" i="3"/>
  <c r="D4800" i="3"/>
  <c r="D4799" i="3"/>
  <c r="D4798" i="3"/>
  <c r="D4797" i="3"/>
  <c r="D4796" i="3"/>
  <c r="D4795" i="3"/>
  <c r="D4794" i="3"/>
  <c r="D4793" i="3"/>
  <c r="D4792" i="3"/>
  <c r="D4791" i="3"/>
  <c r="D4790" i="3"/>
  <c r="D4789" i="3"/>
  <c r="D4788" i="3"/>
  <c r="D4787" i="3"/>
  <c r="D4786" i="3"/>
  <c r="D4785" i="3"/>
  <c r="D4784" i="3"/>
  <c r="D4783" i="3"/>
  <c r="D4782" i="3"/>
  <c r="D4781" i="3"/>
  <c r="D4780" i="3"/>
  <c r="D4779" i="3"/>
  <c r="D4778" i="3"/>
  <c r="D4777" i="3"/>
  <c r="D4776" i="3"/>
  <c r="D4775" i="3"/>
  <c r="D4774" i="3"/>
  <c r="D4773" i="3"/>
  <c r="D4772" i="3"/>
  <c r="D4771" i="3"/>
  <c r="D4770" i="3"/>
  <c r="D4769" i="3"/>
  <c r="D4768" i="3"/>
  <c r="D4767" i="3"/>
  <c r="D4766" i="3"/>
  <c r="D4765" i="3"/>
  <c r="D4764" i="3"/>
  <c r="D4763" i="3"/>
  <c r="D4762" i="3"/>
  <c r="D4761" i="3"/>
  <c r="D4760" i="3"/>
  <c r="D4759" i="3"/>
  <c r="D4758" i="3"/>
  <c r="D4757" i="3"/>
  <c r="D4756" i="3"/>
  <c r="D4755" i="3"/>
  <c r="D4754" i="3"/>
  <c r="D4753" i="3"/>
  <c r="D4752" i="3"/>
  <c r="D4751" i="3"/>
  <c r="D4750" i="3"/>
  <c r="D4749" i="3"/>
  <c r="D4748" i="3"/>
  <c r="D4747" i="3"/>
  <c r="D4746" i="3"/>
  <c r="D4745" i="3"/>
  <c r="D4744" i="3"/>
  <c r="D4743" i="3"/>
  <c r="D4742" i="3"/>
  <c r="D4741" i="3"/>
  <c r="D4740" i="3"/>
  <c r="D4739" i="3"/>
  <c r="D4738" i="3"/>
  <c r="D4737" i="3"/>
  <c r="D4736" i="3"/>
  <c r="D4735" i="3"/>
  <c r="D4734" i="3"/>
  <c r="D4733" i="3"/>
  <c r="D4732" i="3"/>
  <c r="D4731" i="3"/>
  <c r="D4730" i="3"/>
  <c r="D4729" i="3"/>
  <c r="D4728" i="3"/>
  <c r="D4727" i="3"/>
  <c r="D4726" i="3"/>
  <c r="D4725" i="3"/>
  <c r="D4724" i="3"/>
  <c r="D4723" i="3"/>
  <c r="D4722" i="3"/>
  <c r="D4721" i="3"/>
  <c r="D4720" i="3"/>
  <c r="D4719" i="3"/>
  <c r="D4718" i="3"/>
  <c r="D4717" i="3"/>
  <c r="D4716" i="3"/>
  <c r="D4715" i="3"/>
  <c r="D4714" i="3"/>
  <c r="D4713" i="3"/>
  <c r="D4712" i="3"/>
  <c r="D4711" i="3"/>
  <c r="D4710" i="3"/>
  <c r="D4709" i="3"/>
  <c r="D4708" i="3"/>
  <c r="AQ280" i="1"/>
  <c r="AP280" i="1"/>
  <c r="I279" i="1"/>
  <c r="J280" i="1"/>
  <c r="H280" i="1"/>
  <c r="F280" i="1"/>
  <c r="D280" i="1"/>
  <c r="K280" i="1"/>
  <c r="L280" i="1"/>
  <c r="M280" i="1"/>
  <c r="N280" i="1"/>
  <c r="O280" i="1"/>
  <c r="P280" i="1"/>
  <c r="Q280" i="1"/>
  <c r="R280" i="1"/>
  <c r="S280" i="1"/>
  <c r="T280" i="1"/>
  <c r="U280" i="1"/>
  <c r="W279" i="1"/>
  <c r="X280" i="1"/>
  <c r="Y280" i="1"/>
  <c r="AB280" i="1"/>
  <c r="AA279" i="1"/>
  <c r="AC280" i="1"/>
  <c r="AF280" i="1"/>
  <c r="AD278" i="1"/>
  <c r="AE279" i="1"/>
  <c r="AG280" i="1"/>
  <c r="AH280" i="1"/>
  <c r="AI280" i="1"/>
  <c r="AK280" i="1"/>
  <c r="AL280" i="1"/>
  <c r="AM280" i="1"/>
  <c r="AN280" i="1"/>
  <c r="AR280" i="1"/>
  <c r="AT280" i="1"/>
  <c r="AU280" i="1"/>
  <c r="AV280" i="1"/>
  <c r="AW280" i="1"/>
  <c r="AY280" i="1"/>
  <c r="AZ280" i="1"/>
  <c r="BA280" i="1"/>
  <c r="BB280" i="1"/>
  <c r="BC279" i="1"/>
  <c r="BD280" i="1"/>
  <c r="BE280" i="1"/>
  <c r="BF280" i="1"/>
  <c r="BG280" i="1"/>
  <c r="BI280" i="1"/>
  <c r="BK280" i="1"/>
  <c r="BM280" i="1"/>
  <c r="BO280" i="1"/>
  <c r="BQ280" i="1"/>
  <c r="BS280" i="1"/>
  <c r="BU280" i="1"/>
  <c r="BW280" i="1"/>
  <c r="BY280" i="1"/>
  <c r="CA280" i="1"/>
  <c r="AQ279" i="1"/>
  <c r="AP279" i="1"/>
  <c r="I278" i="1"/>
  <c r="J279" i="1"/>
  <c r="H279" i="1"/>
  <c r="F279" i="1"/>
  <c r="D279" i="1"/>
  <c r="K279" i="1"/>
  <c r="L279" i="1"/>
  <c r="M279" i="1"/>
  <c r="N279" i="1"/>
  <c r="O279" i="1"/>
  <c r="P279" i="1"/>
  <c r="Q279" i="1"/>
  <c r="R279" i="1"/>
  <c r="S279" i="1"/>
  <c r="T279" i="1"/>
  <c r="U279" i="1"/>
  <c r="W278" i="1"/>
  <c r="X279" i="1"/>
  <c r="Y279" i="1"/>
  <c r="AB279" i="1"/>
  <c r="AA278" i="1"/>
  <c r="AC279" i="1"/>
  <c r="AF279" i="1"/>
  <c r="AD277" i="1"/>
  <c r="AE278" i="1"/>
  <c r="AG279" i="1"/>
  <c r="AH279" i="1"/>
  <c r="AI279" i="1"/>
  <c r="AK279" i="1"/>
  <c r="AL279" i="1"/>
  <c r="AM279" i="1"/>
  <c r="AN279" i="1"/>
  <c r="AR279" i="1"/>
  <c r="AT279" i="1"/>
  <c r="AU279" i="1"/>
  <c r="AV279" i="1"/>
  <c r="AW279" i="1"/>
  <c r="AY279" i="1"/>
  <c r="AZ279" i="1"/>
  <c r="BA279" i="1"/>
  <c r="BB279" i="1"/>
  <c r="BC278" i="1"/>
  <c r="BD279" i="1"/>
  <c r="BE279" i="1"/>
  <c r="BF279" i="1"/>
  <c r="BG279" i="1"/>
  <c r="BI279" i="1"/>
  <c r="BK279" i="1"/>
  <c r="BM279" i="1"/>
  <c r="BO279" i="1"/>
  <c r="BQ279" i="1"/>
  <c r="BS279" i="1"/>
  <c r="BU279" i="1"/>
  <c r="BW279" i="1"/>
  <c r="BY279" i="1"/>
  <c r="CA279" i="1"/>
  <c r="D4707" i="3"/>
  <c r="D4706" i="3"/>
  <c r="D4705" i="3"/>
  <c r="D4704" i="3"/>
  <c r="D4703" i="3"/>
  <c r="D4702" i="3"/>
  <c r="D4701" i="3"/>
  <c r="D4700" i="3"/>
  <c r="D4699" i="3"/>
  <c r="D4698" i="3"/>
  <c r="D4697" i="3"/>
  <c r="D4696" i="3"/>
  <c r="D4695" i="3"/>
  <c r="D4694" i="3"/>
  <c r="D4693" i="3"/>
  <c r="D4692" i="3"/>
  <c r="D4691" i="3"/>
  <c r="D4690" i="3"/>
  <c r="D4689" i="3"/>
  <c r="D4688" i="3"/>
  <c r="D4687" i="3"/>
  <c r="D4686" i="3"/>
  <c r="D4685" i="3"/>
  <c r="D4684" i="3"/>
  <c r="D4683" i="3"/>
  <c r="D4682" i="3"/>
  <c r="D4681" i="3"/>
  <c r="D4680" i="3"/>
  <c r="D4679" i="3"/>
  <c r="D4678" i="3"/>
  <c r="D4677" i="3"/>
  <c r="D4676" i="3"/>
  <c r="D4675" i="3"/>
  <c r="D4674" i="3"/>
  <c r="D4673" i="3"/>
  <c r="D4672" i="3"/>
  <c r="D4671" i="3"/>
  <c r="D4670" i="3"/>
  <c r="D4669" i="3"/>
  <c r="D4668" i="3"/>
  <c r="D4667" i="3"/>
  <c r="D4666" i="3"/>
  <c r="D4665" i="3"/>
  <c r="D4664" i="3"/>
  <c r="D4663" i="3"/>
  <c r="D4662" i="3"/>
  <c r="D4661" i="3"/>
  <c r="D4660" i="3"/>
  <c r="D4659" i="3"/>
  <c r="D4658" i="3"/>
  <c r="D4657" i="3"/>
  <c r="D4656" i="3"/>
  <c r="D4655" i="3"/>
  <c r="D4654" i="3"/>
  <c r="D4653" i="3"/>
  <c r="D4652" i="3"/>
  <c r="D4651" i="3"/>
  <c r="D4650" i="3"/>
  <c r="D4649" i="3"/>
  <c r="D4648" i="3"/>
  <c r="D4647" i="3"/>
  <c r="D4646" i="3"/>
  <c r="D4645" i="3"/>
  <c r="D4644" i="3"/>
  <c r="D4643" i="3"/>
  <c r="D4642" i="3"/>
  <c r="D4641" i="3"/>
  <c r="D4640" i="3"/>
  <c r="D4639" i="3"/>
  <c r="D4638" i="3"/>
  <c r="D4637" i="3"/>
  <c r="D4636" i="3"/>
  <c r="D4635" i="3"/>
  <c r="D4634" i="3"/>
  <c r="D4633" i="3"/>
  <c r="D4632" i="3"/>
  <c r="D4631" i="3"/>
  <c r="D4630" i="3"/>
  <c r="D4629" i="3"/>
  <c r="D4628" i="3"/>
  <c r="D4627" i="3"/>
  <c r="D4626" i="3"/>
  <c r="D4625" i="3"/>
  <c r="D4624" i="3"/>
  <c r="D4623" i="3"/>
  <c r="D4622" i="3"/>
  <c r="D4621" i="3"/>
  <c r="D4620" i="3"/>
  <c r="D4619" i="3"/>
  <c r="D4618" i="3"/>
  <c r="D4617" i="3"/>
  <c r="D4616" i="3"/>
  <c r="D4615" i="3"/>
  <c r="D4614" i="3"/>
  <c r="D4613" i="3"/>
  <c r="D4612" i="3"/>
  <c r="D4611" i="3"/>
  <c r="D4610" i="3"/>
  <c r="D4609" i="3"/>
  <c r="D4608" i="3"/>
  <c r="D4607" i="3"/>
  <c r="D4606" i="3"/>
  <c r="D4605" i="3"/>
  <c r="D4604" i="3"/>
  <c r="D4603" i="3"/>
  <c r="D4602" i="3"/>
  <c r="D4601" i="3"/>
  <c r="D4600" i="3"/>
  <c r="D4599" i="3"/>
  <c r="D4598" i="3"/>
  <c r="AQ278" i="1"/>
  <c r="AP278" i="1"/>
  <c r="I277" i="1"/>
  <c r="J278" i="1"/>
  <c r="H278" i="1"/>
  <c r="F278" i="1"/>
  <c r="D278" i="1"/>
  <c r="K278" i="1"/>
  <c r="L278" i="1"/>
  <c r="M278" i="1"/>
  <c r="N278" i="1"/>
  <c r="O278" i="1"/>
  <c r="P278" i="1"/>
  <c r="Q278" i="1"/>
  <c r="R278" i="1"/>
  <c r="S278" i="1"/>
  <c r="T278" i="1"/>
  <c r="U278" i="1"/>
  <c r="W277" i="1"/>
  <c r="X278" i="1"/>
  <c r="Y278" i="1"/>
  <c r="AB278" i="1"/>
  <c r="AA277" i="1"/>
  <c r="AC278" i="1"/>
  <c r="AF278" i="1"/>
  <c r="AD276" i="1"/>
  <c r="AE277" i="1"/>
  <c r="AG278" i="1"/>
  <c r="AH278" i="1"/>
  <c r="AI278" i="1"/>
  <c r="AK278" i="1"/>
  <c r="AL278" i="1"/>
  <c r="AM278" i="1"/>
  <c r="AN278" i="1"/>
  <c r="AR278" i="1"/>
  <c r="AT278" i="1"/>
  <c r="AU278" i="1"/>
  <c r="AV278" i="1"/>
  <c r="AW278" i="1"/>
  <c r="AY278" i="1"/>
  <c r="AZ278" i="1"/>
  <c r="BA278" i="1"/>
  <c r="BB278" i="1"/>
  <c r="BC277" i="1"/>
  <c r="BD278" i="1"/>
  <c r="BE278" i="1"/>
  <c r="BF278" i="1"/>
  <c r="BG278" i="1"/>
  <c r="BI278" i="1"/>
  <c r="BK278" i="1"/>
  <c r="BM278" i="1"/>
  <c r="BO278" i="1"/>
  <c r="BQ278" i="1"/>
  <c r="BS278" i="1"/>
  <c r="BU278" i="1"/>
  <c r="BW278" i="1"/>
  <c r="BY278" i="1"/>
  <c r="CA278" i="1"/>
  <c r="D4597" i="3"/>
  <c r="D4596" i="3"/>
  <c r="D4595" i="3"/>
  <c r="D4594" i="3"/>
  <c r="D4593" i="3"/>
  <c r="D4592" i="3"/>
  <c r="D4591" i="3"/>
  <c r="D4590" i="3"/>
  <c r="D4589" i="3"/>
  <c r="D4588" i="3"/>
  <c r="D4587" i="3"/>
  <c r="D4586" i="3"/>
  <c r="D4585" i="3"/>
  <c r="D4584" i="3"/>
  <c r="D4583" i="3"/>
  <c r="D4582" i="3"/>
  <c r="D4581" i="3"/>
  <c r="D4580" i="3"/>
  <c r="D4579" i="3"/>
  <c r="D4578" i="3"/>
  <c r="D4577" i="3"/>
  <c r="D4576" i="3"/>
  <c r="D4575" i="3"/>
  <c r="D4574" i="3"/>
  <c r="D4573" i="3"/>
  <c r="D4572" i="3"/>
  <c r="D4571" i="3"/>
  <c r="D4570" i="3"/>
  <c r="D4569" i="3"/>
  <c r="D4568" i="3"/>
  <c r="D4567" i="3"/>
  <c r="D4566" i="3"/>
  <c r="D4565" i="3"/>
  <c r="D4564" i="3"/>
  <c r="D4563" i="3"/>
  <c r="D4562" i="3"/>
  <c r="D4561" i="3"/>
  <c r="D4560" i="3"/>
  <c r="D4559" i="3"/>
  <c r="D4558" i="3"/>
  <c r="D4557" i="3"/>
  <c r="D4556" i="3"/>
  <c r="D4555" i="3"/>
  <c r="D4554" i="3"/>
  <c r="D4553" i="3"/>
  <c r="D4552" i="3"/>
  <c r="D4551" i="3"/>
  <c r="AQ277" i="1"/>
  <c r="AP277" i="1"/>
  <c r="I276" i="1"/>
  <c r="J277" i="1"/>
  <c r="H277" i="1"/>
  <c r="F277" i="1"/>
  <c r="D277" i="1"/>
  <c r="K277" i="1"/>
  <c r="L277" i="1"/>
  <c r="M277" i="1"/>
  <c r="N277" i="1"/>
  <c r="O277" i="1"/>
  <c r="P277" i="1"/>
  <c r="Q277" i="1"/>
  <c r="R277" i="1"/>
  <c r="S277" i="1"/>
  <c r="T277" i="1"/>
  <c r="U277" i="1"/>
  <c r="W276" i="1"/>
  <c r="X277" i="1"/>
  <c r="Y277" i="1"/>
  <c r="AB277" i="1"/>
  <c r="AA276" i="1"/>
  <c r="AC277" i="1"/>
  <c r="AF277" i="1"/>
  <c r="AD275" i="1"/>
  <c r="AE276" i="1"/>
  <c r="AG277" i="1"/>
  <c r="AH277" i="1"/>
  <c r="AI277" i="1"/>
  <c r="AK277" i="1"/>
  <c r="AL277" i="1"/>
  <c r="AM277" i="1"/>
  <c r="AN277" i="1"/>
  <c r="AR277" i="1"/>
  <c r="AT277" i="1"/>
  <c r="AU277" i="1"/>
  <c r="AV277" i="1"/>
  <c r="AW277" i="1"/>
  <c r="AY277" i="1"/>
  <c r="AZ277" i="1"/>
  <c r="BA277" i="1"/>
  <c r="BB277" i="1"/>
  <c r="BC276" i="1"/>
  <c r="BD277" i="1"/>
  <c r="BE277" i="1"/>
  <c r="BF277" i="1"/>
  <c r="BG277" i="1"/>
  <c r="BI277" i="1"/>
  <c r="BK277" i="1"/>
  <c r="BM277" i="1"/>
  <c r="BO277" i="1"/>
  <c r="BQ277" i="1"/>
  <c r="BS277" i="1"/>
  <c r="BU277" i="1"/>
  <c r="BW277" i="1"/>
  <c r="BY277" i="1"/>
  <c r="CA277" i="1"/>
  <c r="G4076" i="3"/>
  <c r="G4032" i="3"/>
  <c r="G3990" i="3"/>
  <c r="G3943" i="3"/>
  <c r="G3899" i="3"/>
  <c r="G3863" i="3"/>
  <c r="D4550" i="3"/>
  <c r="D4549" i="3"/>
  <c r="D4548" i="3"/>
  <c r="D4547" i="3"/>
  <c r="D4546" i="3"/>
  <c r="D4545" i="3"/>
  <c r="D4544" i="3"/>
  <c r="D4543" i="3"/>
  <c r="D4542" i="3"/>
  <c r="D4541" i="3"/>
  <c r="D4540" i="3"/>
  <c r="D4539" i="3"/>
  <c r="D4538" i="3"/>
  <c r="D4537" i="3"/>
  <c r="D4536" i="3"/>
  <c r="D4535" i="3"/>
  <c r="D4534" i="3"/>
  <c r="D4533" i="3"/>
  <c r="D4532" i="3"/>
  <c r="D4531" i="3"/>
  <c r="D4530" i="3"/>
  <c r="D4529" i="3"/>
  <c r="D4528" i="3"/>
  <c r="D4527" i="3"/>
  <c r="D4526" i="3"/>
  <c r="D4525" i="3"/>
  <c r="D4524" i="3"/>
  <c r="D4523" i="3"/>
  <c r="D4522" i="3"/>
  <c r="D4521" i="3"/>
  <c r="D4520" i="3"/>
  <c r="D4519" i="3"/>
  <c r="D4518" i="3"/>
  <c r="D4517" i="3"/>
  <c r="D4516" i="3"/>
  <c r="D4515" i="3"/>
  <c r="D4514" i="3"/>
  <c r="D4513" i="3"/>
  <c r="D4512" i="3"/>
  <c r="D4511" i="3"/>
  <c r="D4510" i="3"/>
  <c r="D4509" i="3"/>
  <c r="D4508" i="3"/>
  <c r="D4507" i="3"/>
  <c r="D4506" i="3"/>
  <c r="D4505" i="3"/>
  <c r="D4504" i="3"/>
  <c r="D4503" i="3"/>
  <c r="D4502" i="3"/>
  <c r="D4501" i="3"/>
  <c r="D4500" i="3"/>
  <c r="AQ276" i="1"/>
  <c r="AP276" i="1"/>
  <c r="I275" i="1"/>
  <c r="J276" i="1"/>
  <c r="H276" i="1"/>
  <c r="F276" i="1"/>
  <c r="D276" i="1"/>
  <c r="K276" i="1"/>
  <c r="L276" i="1"/>
  <c r="M276" i="1"/>
  <c r="N276" i="1"/>
  <c r="O276" i="1"/>
  <c r="P276" i="1"/>
  <c r="Q276" i="1"/>
  <c r="R276" i="1"/>
  <c r="S276" i="1"/>
  <c r="T276" i="1"/>
  <c r="U276" i="1"/>
  <c r="W275" i="1"/>
  <c r="X276" i="1"/>
  <c r="Y276" i="1"/>
  <c r="AB276" i="1"/>
  <c r="AA275" i="1"/>
  <c r="AC276" i="1"/>
  <c r="AF276" i="1"/>
  <c r="AD274" i="1"/>
  <c r="AE275" i="1"/>
  <c r="AG276" i="1"/>
  <c r="AH276" i="1"/>
  <c r="AI276" i="1"/>
  <c r="AK276" i="1"/>
  <c r="AL276" i="1"/>
  <c r="AM276" i="1"/>
  <c r="AN276" i="1"/>
  <c r="AR276" i="1"/>
  <c r="AT276" i="1"/>
  <c r="AU276" i="1"/>
  <c r="AV276" i="1"/>
  <c r="AW276" i="1"/>
  <c r="AY276" i="1"/>
  <c r="AZ276" i="1"/>
  <c r="BA276" i="1"/>
  <c r="BB276" i="1"/>
  <c r="BC275" i="1"/>
  <c r="BD276" i="1"/>
  <c r="BE276" i="1"/>
  <c r="BF276" i="1"/>
  <c r="BG276" i="1"/>
  <c r="BI276" i="1"/>
  <c r="BK276" i="1"/>
  <c r="BM276" i="1"/>
  <c r="BO276" i="1"/>
  <c r="BQ276" i="1"/>
  <c r="BS276" i="1"/>
  <c r="BU276" i="1"/>
  <c r="BW276" i="1"/>
  <c r="BY276" i="1"/>
  <c r="CA276" i="1"/>
  <c r="D4499" i="3"/>
  <c r="D4498" i="3"/>
  <c r="D4497" i="3"/>
  <c r="D4496" i="3"/>
  <c r="D4495" i="3"/>
  <c r="D4494" i="3"/>
  <c r="D4493" i="3"/>
  <c r="D4492" i="3"/>
  <c r="D4491" i="3"/>
  <c r="D4490" i="3"/>
  <c r="D4489" i="3"/>
  <c r="D4488" i="3"/>
  <c r="D4487" i="3"/>
  <c r="D4486" i="3"/>
  <c r="D4485" i="3"/>
  <c r="D4484" i="3"/>
  <c r="D4483" i="3"/>
  <c r="D4482" i="3"/>
  <c r="D4481" i="3"/>
  <c r="D4480" i="3"/>
  <c r="D4479" i="3"/>
  <c r="D4478" i="3"/>
  <c r="D4477" i="3"/>
  <c r="D4476" i="3"/>
  <c r="D4475" i="3"/>
  <c r="D4474" i="3"/>
  <c r="D4473" i="3"/>
  <c r="D4472" i="3"/>
  <c r="D4471" i="3"/>
  <c r="D4470" i="3"/>
  <c r="D4469" i="3"/>
  <c r="D4468" i="3"/>
  <c r="D4467" i="3"/>
  <c r="D4466" i="3"/>
  <c r="D4465" i="3"/>
  <c r="D4464" i="3"/>
  <c r="D4463" i="3"/>
  <c r="D4462" i="3"/>
  <c r="D4461" i="3"/>
  <c r="D4460" i="3"/>
  <c r="D4459" i="3"/>
  <c r="D4458" i="3"/>
  <c r="D4457" i="3"/>
  <c r="D4456" i="3"/>
  <c r="D4455" i="3"/>
  <c r="D4454" i="3"/>
  <c r="D4453" i="3"/>
  <c r="D4452" i="3"/>
  <c r="D4451" i="3"/>
  <c r="AQ275" i="1"/>
  <c r="AP275" i="1"/>
  <c r="I274" i="1"/>
  <c r="J275" i="1"/>
  <c r="H275" i="1"/>
  <c r="F275" i="1"/>
  <c r="D275" i="1"/>
  <c r="K275" i="1"/>
  <c r="L275" i="1"/>
  <c r="M275" i="1"/>
  <c r="N275" i="1"/>
  <c r="O275" i="1"/>
  <c r="P275" i="1"/>
  <c r="Q275" i="1"/>
  <c r="R275" i="1"/>
  <c r="S275" i="1"/>
  <c r="T275" i="1"/>
  <c r="U275" i="1"/>
  <c r="W274" i="1"/>
  <c r="X275" i="1"/>
  <c r="Y275" i="1"/>
  <c r="AB275" i="1"/>
  <c r="AA274" i="1"/>
  <c r="AC275" i="1"/>
  <c r="AF275" i="1"/>
  <c r="AD273" i="1"/>
  <c r="AE274" i="1"/>
  <c r="AG275" i="1"/>
  <c r="AH275" i="1"/>
  <c r="AI275" i="1"/>
  <c r="AK275" i="1"/>
  <c r="AL275" i="1"/>
  <c r="AM275" i="1"/>
  <c r="AN275" i="1"/>
  <c r="AR275" i="1"/>
  <c r="AT275" i="1"/>
  <c r="AU275" i="1"/>
  <c r="AV275" i="1"/>
  <c r="AW275" i="1"/>
  <c r="AY275" i="1"/>
  <c r="AZ275" i="1"/>
  <c r="BA275" i="1"/>
  <c r="BB275" i="1"/>
  <c r="BC274" i="1"/>
  <c r="BD275" i="1"/>
  <c r="BE275" i="1"/>
  <c r="BF275" i="1"/>
  <c r="BG275" i="1"/>
  <c r="BI275" i="1"/>
  <c r="BK275" i="1"/>
  <c r="BM275" i="1"/>
  <c r="BO275" i="1"/>
  <c r="BQ275" i="1"/>
  <c r="BS275" i="1"/>
  <c r="BU275" i="1"/>
  <c r="BW275" i="1"/>
  <c r="BY275" i="1"/>
  <c r="CA275" i="1"/>
  <c r="D4450" i="3"/>
  <c r="D4449" i="3"/>
  <c r="D4448" i="3"/>
  <c r="D4447" i="3"/>
  <c r="D4446" i="3"/>
  <c r="D4445" i="3"/>
  <c r="D4444" i="3"/>
  <c r="D4443" i="3"/>
  <c r="D4442" i="3"/>
  <c r="D4441" i="3"/>
  <c r="D4440" i="3"/>
  <c r="D4439" i="3"/>
  <c r="D4438" i="3"/>
  <c r="D4437" i="3"/>
  <c r="D4436" i="3"/>
  <c r="D4435" i="3"/>
  <c r="D4434" i="3"/>
  <c r="D4433" i="3"/>
  <c r="D4432" i="3"/>
  <c r="D4431" i="3"/>
  <c r="D4430" i="3"/>
  <c r="D4429" i="3"/>
  <c r="D4428" i="3"/>
  <c r="D4427" i="3"/>
  <c r="D4426" i="3"/>
  <c r="D4425" i="3"/>
  <c r="D4424" i="3"/>
  <c r="D4423" i="3"/>
  <c r="D4422" i="3"/>
  <c r="D4421" i="3"/>
  <c r="D4420" i="3"/>
  <c r="D4419" i="3"/>
  <c r="D4418" i="3"/>
  <c r="D4417" i="3"/>
  <c r="D4416" i="3"/>
  <c r="D4415" i="3"/>
  <c r="D4414" i="3"/>
  <c r="D4413" i="3"/>
  <c r="D4412" i="3"/>
  <c r="D4411" i="3"/>
  <c r="D4410" i="3"/>
  <c r="D4409" i="3"/>
  <c r="D4408" i="3"/>
  <c r="D4407" i="3"/>
  <c r="D4406" i="3"/>
  <c r="D4405" i="3"/>
  <c r="D4404" i="3"/>
  <c r="AQ274" i="1"/>
  <c r="AP274" i="1"/>
  <c r="I273" i="1"/>
  <c r="J274" i="1"/>
  <c r="H274" i="1"/>
  <c r="F274" i="1"/>
  <c r="D274" i="1"/>
  <c r="K274" i="1"/>
  <c r="L274" i="1"/>
  <c r="M274" i="1"/>
  <c r="N274" i="1"/>
  <c r="O274" i="1"/>
  <c r="P274" i="1"/>
  <c r="Q274" i="1"/>
  <c r="R274" i="1"/>
  <c r="S274" i="1"/>
  <c r="T274" i="1"/>
  <c r="U274" i="1"/>
  <c r="W273" i="1"/>
  <c r="X274" i="1"/>
  <c r="Y274" i="1"/>
  <c r="AB274" i="1"/>
  <c r="AA273" i="1"/>
  <c r="AC274" i="1"/>
  <c r="AF274" i="1"/>
  <c r="AD272" i="1"/>
  <c r="AE273" i="1"/>
  <c r="AG274" i="1"/>
  <c r="AH274" i="1"/>
  <c r="AI274" i="1"/>
  <c r="AK274" i="1"/>
  <c r="AL274" i="1"/>
  <c r="AM274" i="1"/>
  <c r="AN274" i="1"/>
  <c r="AR274" i="1"/>
  <c r="AT274" i="1"/>
  <c r="AU274" i="1"/>
  <c r="AV274" i="1"/>
  <c r="AW274" i="1"/>
  <c r="AY274" i="1"/>
  <c r="AZ274" i="1"/>
  <c r="BA274" i="1"/>
  <c r="BB274" i="1"/>
  <c r="BC273" i="1"/>
  <c r="BD274" i="1"/>
  <c r="BE274" i="1"/>
  <c r="BF274" i="1"/>
  <c r="BG274" i="1"/>
  <c r="BI274" i="1"/>
  <c r="BK274" i="1"/>
  <c r="BM274" i="1"/>
  <c r="BO274" i="1"/>
  <c r="BQ274" i="1"/>
  <c r="BS274" i="1"/>
  <c r="BU274" i="1"/>
  <c r="BW274" i="1"/>
  <c r="BY274" i="1"/>
  <c r="CA274" i="1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AQ273" i="1"/>
  <c r="AP273" i="1"/>
  <c r="I272" i="1"/>
  <c r="J273" i="1"/>
  <c r="H273" i="1"/>
  <c r="F273" i="1"/>
  <c r="D273" i="1"/>
  <c r="K273" i="1"/>
  <c r="L273" i="1"/>
  <c r="M273" i="1"/>
  <c r="N273" i="1"/>
  <c r="O273" i="1"/>
  <c r="P273" i="1"/>
  <c r="Q273" i="1"/>
  <c r="R273" i="1"/>
  <c r="S273" i="1"/>
  <c r="T273" i="1"/>
  <c r="U273" i="1"/>
  <c r="W272" i="1"/>
  <c r="X273" i="1"/>
  <c r="Y273" i="1"/>
  <c r="AB273" i="1"/>
  <c r="AA272" i="1"/>
  <c r="AC273" i="1"/>
  <c r="AF273" i="1"/>
  <c r="AD271" i="1"/>
  <c r="AE272" i="1"/>
  <c r="AG273" i="1"/>
  <c r="AH273" i="1"/>
  <c r="AI273" i="1"/>
  <c r="AK273" i="1"/>
  <c r="AL273" i="1"/>
  <c r="AM273" i="1"/>
  <c r="AN273" i="1"/>
  <c r="AR273" i="1"/>
  <c r="AT273" i="1"/>
  <c r="AU273" i="1"/>
  <c r="AV273" i="1"/>
  <c r="AW273" i="1"/>
  <c r="AY273" i="1"/>
  <c r="AZ273" i="1"/>
  <c r="BA273" i="1"/>
  <c r="BB273" i="1"/>
  <c r="BC272" i="1"/>
  <c r="BD273" i="1"/>
  <c r="BE273" i="1"/>
  <c r="BF273" i="1"/>
  <c r="BG273" i="1"/>
  <c r="BI273" i="1"/>
  <c r="BK273" i="1"/>
  <c r="BM273" i="1"/>
  <c r="BO273" i="1"/>
  <c r="BQ273" i="1"/>
  <c r="BS273" i="1"/>
  <c r="BU273" i="1"/>
  <c r="BW273" i="1"/>
  <c r="BY273" i="1"/>
  <c r="CA273" i="1"/>
  <c r="AQ272" i="1"/>
  <c r="AP272" i="1"/>
  <c r="I271" i="1"/>
  <c r="J272" i="1"/>
  <c r="H272" i="1"/>
  <c r="F272" i="1"/>
  <c r="D272" i="1"/>
  <c r="K272" i="1"/>
  <c r="L272" i="1"/>
  <c r="M272" i="1"/>
  <c r="N272" i="1"/>
  <c r="O272" i="1"/>
  <c r="P272" i="1"/>
  <c r="Q272" i="1"/>
  <c r="R272" i="1"/>
  <c r="S272" i="1"/>
  <c r="T272" i="1"/>
  <c r="U272" i="1"/>
  <c r="W271" i="1"/>
  <c r="X272" i="1"/>
  <c r="Y272" i="1"/>
  <c r="AB272" i="1"/>
  <c r="AA271" i="1"/>
  <c r="AC272" i="1"/>
  <c r="AF272" i="1"/>
  <c r="AD270" i="1"/>
  <c r="AE271" i="1"/>
  <c r="AG272" i="1"/>
  <c r="AH272" i="1"/>
  <c r="AI272" i="1"/>
  <c r="AK272" i="1"/>
  <c r="AL272" i="1"/>
  <c r="AM272" i="1"/>
  <c r="AN272" i="1"/>
  <c r="AR272" i="1"/>
  <c r="AT272" i="1"/>
  <c r="AU272" i="1"/>
  <c r="AV272" i="1"/>
  <c r="AW272" i="1"/>
  <c r="AY272" i="1"/>
  <c r="AZ272" i="1"/>
  <c r="BA272" i="1"/>
  <c r="BB272" i="1"/>
  <c r="BC271" i="1"/>
  <c r="BD272" i="1"/>
  <c r="BE272" i="1"/>
  <c r="BF272" i="1"/>
  <c r="BG272" i="1"/>
  <c r="BI272" i="1"/>
  <c r="BK272" i="1"/>
  <c r="BM272" i="1"/>
  <c r="BO272" i="1"/>
  <c r="BQ272" i="1"/>
  <c r="BS272" i="1"/>
  <c r="BU272" i="1"/>
  <c r="BW272" i="1"/>
  <c r="BY272" i="1"/>
  <c r="CA272" i="1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AQ271" i="1"/>
  <c r="AP271" i="1"/>
  <c r="I270" i="1"/>
  <c r="J271" i="1"/>
  <c r="H271" i="1"/>
  <c r="F271" i="1"/>
  <c r="D271" i="1"/>
  <c r="K271" i="1"/>
  <c r="L271" i="1"/>
  <c r="M271" i="1"/>
  <c r="N271" i="1"/>
  <c r="O271" i="1"/>
  <c r="P271" i="1"/>
  <c r="Q271" i="1"/>
  <c r="R271" i="1"/>
  <c r="S271" i="1"/>
  <c r="T271" i="1"/>
  <c r="U271" i="1"/>
  <c r="W270" i="1"/>
  <c r="X271" i="1"/>
  <c r="Y271" i="1"/>
  <c r="AB271" i="1"/>
  <c r="AA270" i="1"/>
  <c r="AC271" i="1"/>
  <c r="AF271" i="1"/>
  <c r="AD269" i="1"/>
  <c r="AE270" i="1"/>
  <c r="AG271" i="1"/>
  <c r="AH271" i="1"/>
  <c r="AI271" i="1"/>
  <c r="AK271" i="1"/>
  <c r="AL271" i="1"/>
  <c r="AM271" i="1"/>
  <c r="AN271" i="1"/>
  <c r="AR271" i="1"/>
  <c r="AT271" i="1"/>
  <c r="AU271" i="1"/>
  <c r="AV271" i="1"/>
  <c r="AW271" i="1"/>
  <c r="AY271" i="1"/>
  <c r="AZ271" i="1"/>
  <c r="BA271" i="1"/>
  <c r="BB271" i="1"/>
  <c r="BC270" i="1"/>
  <c r="BD271" i="1"/>
  <c r="BE271" i="1"/>
  <c r="BF271" i="1"/>
  <c r="BG271" i="1"/>
  <c r="BI271" i="1"/>
  <c r="BK271" i="1"/>
  <c r="BM271" i="1"/>
  <c r="BO271" i="1"/>
  <c r="BQ271" i="1"/>
  <c r="BS271" i="1"/>
  <c r="BU271" i="1"/>
  <c r="BW271" i="1"/>
  <c r="BY271" i="1"/>
  <c r="CA271" i="1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AQ270" i="1"/>
  <c r="AP270" i="1"/>
  <c r="I269" i="1"/>
  <c r="J270" i="1"/>
  <c r="H270" i="1"/>
  <c r="F270" i="1"/>
  <c r="D270" i="1"/>
  <c r="K270" i="1"/>
  <c r="L270" i="1"/>
  <c r="M270" i="1"/>
  <c r="N270" i="1"/>
  <c r="O270" i="1"/>
  <c r="P270" i="1"/>
  <c r="Q270" i="1"/>
  <c r="R270" i="1"/>
  <c r="S270" i="1"/>
  <c r="T270" i="1"/>
  <c r="U270" i="1"/>
  <c r="W269" i="1"/>
  <c r="X270" i="1"/>
  <c r="Y270" i="1"/>
  <c r="AB270" i="1"/>
  <c r="AA269" i="1"/>
  <c r="AC270" i="1"/>
  <c r="AF270" i="1"/>
  <c r="AD268" i="1"/>
  <c r="AE269" i="1"/>
  <c r="AG270" i="1"/>
  <c r="AH270" i="1"/>
  <c r="AI270" i="1"/>
  <c r="AK270" i="1"/>
  <c r="AL270" i="1"/>
  <c r="AM270" i="1"/>
  <c r="AN270" i="1"/>
  <c r="AR270" i="1"/>
  <c r="AT270" i="1"/>
  <c r="AU270" i="1"/>
  <c r="AV270" i="1"/>
  <c r="AW270" i="1"/>
  <c r="AY270" i="1"/>
  <c r="AZ270" i="1"/>
  <c r="BA270" i="1"/>
  <c r="BB270" i="1"/>
  <c r="BC269" i="1"/>
  <c r="BD270" i="1"/>
  <c r="BE270" i="1"/>
  <c r="BF270" i="1"/>
  <c r="BG270" i="1"/>
  <c r="BI270" i="1"/>
  <c r="BK270" i="1"/>
  <c r="BM270" i="1"/>
  <c r="BO270" i="1"/>
  <c r="BQ270" i="1"/>
  <c r="BS270" i="1"/>
  <c r="BU270" i="1"/>
  <c r="BW270" i="1"/>
  <c r="BY270" i="1"/>
  <c r="CA270" i="1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AQ269" i="1"/>
  <c r="AP269" i="1"/>
  <c r="I268" i="1"/>
  <c r="J269" i="1"/>
  <c r="H269" i="1"/>
  <c r="F269" i="1"/>
  <c r="D269" i="1"/>
  <c r="K269" i="1"/>
  <c r="L269" i="1"/>
  <c r="M269" i="1"/>
  <c r="N269" i="1"/>
  <c r="O269" i="1"/>
  <c r="P269" i="1"/>
  <c r="Q269" i="1"/>
  <c r="R269" i="1"/>
  <c r="S269" i="1"/>
  <c r="T269" i="1"/>
  <c r="U269" i="1"/>
  <c r="W268" i="1"/>
  <c r="X269" i="1"/>
  <c r="Y269" i="1"/>
  <c r="AB269" i="1"/>
  <c r="AA268" i="1"/>
  <c r="AC269" i="1"/>
  <c r="AF269" i="1"/>
  <c r="AD267" i="1"/>
  <c r="AE268" i="1"/>
  <c r="AG269" i="1"/>
  <c r="AH269" i="1"/>
  <c r="AI269" i="1"/>
  <c r="AK269" i="1"/>
  <c r="AL269" i="1"/>
  <c r="AM269" i="1"/>
  <c r="AN269" i="1"/>
  <c r="AR269" i="1"/>
  <c r="AT269" i="1"/>
  <c r="AU269" i="1"/>
  <c r="AV269" i="1"/>
  <c r="AW269" i="1"/>
  <c r="AY269" i="1"/>
  <c r="AZ269" i="1"/>
  <c r="BA269" i="1"/>
  <c r="BB269" i="1"/>
  <c r="BC268" i="1"/>
  <c r="BD269" i="1"/>
  <c r="BE269" i="1"/>
  <c r="BF269" i="1"/>
  <c r="BG269" i="1"/>
  <c r="BI269" i="1"/>
  <c r="BK269" i="1"/>
  <c r="BM269" i="1"/>
  <c r="BO269" i="1"/>
  <c r="BQ269" i="1"/>
  <c r="BS269" i="1"/>
  <c r="BU269" i="1"/>
  <c r="BW269" i="1"/>
  <c r="BY269" i="1"/>
  <c r="CA269" i="1"/>
  <c r="G4111" i="3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AQ268" i="1"/>
  <c r="AP268" i="1"/>
  <c r="I267" i="1"/>
  <c r="J268" i="1"/>
  <c r="H268" i="1"/>
  <c r="F268" i="1"/>
  <c r="D268" i="1"/>
  <c r="CA268" i="1"/>
  <c r="BY268" i="1"/>
  <c r="BW268" i="1"/>
  <c r="BU268" i="1"/>
  <c r="BS268" i="1"/>
  <c r="BQ268" i="1"/>
  <c r="BO268" i="1"/>
  <c r="BM268" i="1"/>
  <c r="BK268" i="1"/>
  <c r="BI268" i="1"/>
  <c r="BG268" i="1"/>
  <c r="BF268" i="1"/>
  <c r="BC267" i="1"/>
  <c r="BE268" i="1"/>
  <c r="BD268" i="1"/>
  <c r="BB268" i="1"/>
  <c r="BA268" i="1"/>
  <c r="AZ268" i="1"/>
  <c r="AY268" i="1"/>
  <c r="AW268" i="1"/>
  <c r="AV268" i="1"/>
  <c r="AU268" i="1"/>
  <c r="AT268" i="1"/>
  <c r="AR268" i="1"/>
  <c r="AN268" i="1"/>
  <c r="AM268" i="1"/>
  <c r="AL268" i="1"/>
  <c r="AK268" i="1"/>
  <c r="AI268" i="1"/>
  <c r="AH268" i="1"/>
  <c r="AD266" i="1"/>
  <c r="AE267" i="1"/>
  <c r="AG268" i="1"/>
  <c r="AF268" i="1"/>
  <c r="AA267" i="1"/>
  <c r="AC268" i="1"/>
  <c r="AB268" i="1"/>
  <c r="Y268" i="1"/>
  <c r="W267" i="1"/>
  <c r="X268" i="1"/>
  <c r="U268" i="1"/>
  <c r="T268" i="1"/>
  <c r="S268" i="1"/>
  <c r="R268" i="1"/>
  <c r="Q268" i="1"/>
  <c r="P268" i="1"/>
  <c r="O268" i="1"/>
  <c r="N268" i="1"/>
  <c r="M268" i="1"/>
  <c r="L268" i="1"/>
  <c r="K268" i="1"/>
  <c r="AQ267" i="1"/>
  <c r="AP267" i="1"/>
  <c r="AP266" i="1"/>
  <c r="I266" i="1"/>
  <c r="J267" i="1"/>
  <c r="H267" i="1"/>
  <c r="F267" i="1"/>
  <c r="D267" i="1"/>
  <c r="K267" i="1"/>
  <c r="L267" i="1"/>
  <c r="M267" i="1"/>
  <c r="N267" i="1"/>
  <c r="O267" i="1"/>
  <c r="P267" i="1"/>
  <c r="Q267" i="1"/>
  <c r="R267" i="1"/>
  <c r="S267" i="1"/>
  <c r="T267" i="1"/>
  <c r="U267" i="1"/>
  <c r="W266" i="1"/>
  <c r="X267" i="1"/>
  <c r="Y267" i="1"/>
  <c r="AB267" i="1"/>
  <c r="AA266" i="1"/>
  <c r="AC267" i="1"/>
  <c r="AF267" i="1"/>
  <c r="AD265" i="1"/>
  <c r="AE266" i="1"/>
  <c r="AG267" i="1"/>
  <c r="AH267" i="1"/>
  <c r="AI267" i="1"/>
  <c r="AK267" i="1"/>
  <c r="AL267" i="1"/>
  <c r="AM267" i="1"/>
  <c r="AN267" i="1"/>
  <c r="AR267" i="1"/>
  <c r="AT267" i="1"/>
  <c r="AU267" i="1"/>
  <c r="AV267" i="1"/>
  <c r="AW267" i="1"/>
  <c r="AY267" i="1"/>
  <c r="AZ267" i="1"/>
  <c r="BA267" i="1"/>
  <c r="BB267" i="1"/>
  <c r="BC266" i="1"/>
  <c r="BD267" i="1"/>
  <c r="BE267" i="1"/>
  <c r="BF267" i="1"/>
  <c r="BG267" i="1"/>
  <c r="BI267" i="1"/>
  <c r="BK267" i="1"/>
  <c r="BM267" i="1"/>
  <c r="BO267" i="1"/>
  <c r="BQ267" i="1"/>
  <c r="BS267" i="1"/>
  <c r="BU267" i="1"/>
  <c r="BW267" i="1"/>
  <c r="BY267" i="1"/>
  <c r="CA267" i="1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AQ266" i="1"/>
  <c r="I265" i="1"/>
  <c r="J266" i="1"/>
  <c r="H266" i="1"/>
  <c r="F266" i="1"/>
  <c r="D266" i="1"/>
  <c r="K266" i="1"/>
  <c r="L266" i="1"/>
  <c r="M266" i="1"/>
  <c r="N266" i="1"/>
  <c r="O266" i="1"/>
  <c r="P266" i="1"/>
  <c r="Q266" i="1"/>
  <c r="R266" i="1"/>
  <c r="S266" i="1"/>
  <c r="T266" i="1"/>
  <c r="U266" i="1"/>
  <c r="W265" i="1"/>
  <c r="X266" i="1"/>
  <c r="Y266" i="1"/>
  <c r="AB266" i="1"/>
  <c r="AA265" i="1"/>
  <c r="AC266" i="1"/>
  <c r="AF266" i="1"/>
  <c r="AD264" i="1"/>
  <c r="AE265" i="1"/>
  <c r="AG266" i="1"/>
  <c r="AH266" i="1"/>
  <c r="AI266" i="1"/>
  <c r="AK266" i="1"/>
  <c r="AL266" i="1"/>
  <c r="AM266" i="1"/>
  <c r="AN266" i="1"/>
  <c r="AR266" i="1"/>
  <c r="AT266" i="1"/>
  <c r="AU266" i="1"/>
  <c r="AV266" i="1"/>
  <c r="AW266" i="1"/>
  <c r="AY266" i="1"/>
  <c r="AZ266" i="1"/>
  <c r="BA266" i="1"/>
  <c r="BB266" i="1"/>
  <c r="BC265" i="1"/>
  <c r="BD266" i="1"/>
  <c r="BE266" i="1"/>
  <c r="BF266" i="1"/>
  <c r="BG266" i="1"/>
  <c r="BI266" i="1"/>
  <c r="BK266" i="1"/>
  <c r="BM266" i="1"/>
  <c r="BO266" i="1"/>
  <c r="BQ266" i="1"/>
  <c r="BS266" i="1"/>
  <c r="BU266" i="1"/>
  <c r="BW266" i="1"/>
  <c r="BY266" i="1"/>
  <c r="CA266" i="1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AQ265" i="1"/>
  <c r="AP265" i="1"/>
  <c r="I264" i="1"/>
  <c r="J265" i="1"/>
  <c r="H265" i="1"/>
  <c r="F265" i="1"/>
  <c r="D265" i="1"/>
  <c r="K265" i="1"/>
  <c r="L265" i="1"/>
  <c r="M265" i="1"/>
  <c r="N265" i="1"/>
  <c r="O265" i="1"/>
  <c r="P265" i="1"/>
  <c r="Q265" i="1"/>
  <c r="R265" i="1"/>
  <c r="S265" i="1"/>
  <c r="T265" i="1"/>
  <c r="U265" i="1"/>
  <c r="W264" i="1"/>
  <c r="X265" i="1"/>
  <c r="Y265" i="1"/>
  <c r="AB265" i="1"/>
  <c r="AA264" i="1"/>
  <c r="AC265" i="1"/>
  <c r="AF265" i="1"/>
  <c r="AD263" i="1"/>
  <c r="AE264" i="1"/>
  <c r="AG265" i="1"/>
  <c r="AH265" i="1"/>
  <c r="AI265" i="1"/>
  <c r="AK265" i="1"/>
  <c r="AL265" i="1"/>
  <c r="AM265" i="1"/>
  <c r="AN265" i="1"/>
  <c r="AR265" i="1"/>
  <c r="AT265" i="1"/>
  <c r="AU265" i="1"/>
  <c r="AV265" i="1"/>
  <c r="AW265" i="1"/>
  <c r="AY265" i="1"/>
  <c r="AZ265" i="1"/>
  <c r="BA265" i="1"/>
  <c r="BB265" i="1"/>
  <c r="BC264" i="1"/>
  <c r="BD265" i="1"/>
  <c r="BE265" i="1"/>
  <c r="BF265" i="1"/>
  <c r="BG265" i="1"/>
  <c r="BI265" i="1"/>
  <c r="BK265" i="1"/>
  <c r="BM265" i="1"/>
  <c r="BO265" i="1"/>
  <c r="BQ265" i="1"/>
  <c r="BS265" i="1"/>
  <c r="BU265" i="1"/>
  <c r="BW265" i="1"/>
  <c r="BY265" i="1"/>
  <c r="CA265" i="1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AQ264" i="1"/>
  <c r="AP264" i="1"/>
  <c r="I263" i="1"/>
  <c r="J264" i="1"/>
  <c r="H264" i="1"/>
  <c r="F264" i="1"/>
  <c r="D264" i="1"/>
  <c r="K264" i="1"/>
  <c r="L264" i="1"/>
  <c r="M264" i="1"/>
  <c r="N264" i="1"/>
  <c r="O264" i="1"/>
  <c r="P264" i="1"/>
  <c r="Q264" i="1"/>
  <c r="R264" i="1"/>
  <c r="S264" i="1"/>
  <c r="T264" i="1"/>
  <c r="U264" i="1"/>
  <c r="W263" i="1"/>
  <c r="X264" i="1"/>
  <c r="Y264" i="1"/>
  <c r="AB264" i="1"/>
  <c r="AA263" i="1"/>
  <c r="AC264" i="1"/>
  <c r="AF264" i="1"/>
  <c r="AD262" i="1"/>
  <c r="AE263" i="1"/>
  <c r="AG264" i="1"/>
  <c r="AH264" i="1"/>
  <c r="AI264" i="1"/>
  <c r="AK264" i="1"/>
  <c r="AL264" i="1"/>
  <c r="AM264" i="1"/>
  <c r="AN264" i="1"/>
  <c r="AR264" i="1"/>
  <c r="AT264" i="1"/>
  <c r="AU264" i="1"/>
  <c r="AV264" i="1"/>
  <c r="AW264" i="1"/>
  <c r="AY264" i="1"/>
  <c r="AZ264" i="1"/>
  <c r="BA264" i="1"/>
  <c r="BB264" i="1"/>
  <c r="BC263" i="1"/>
  <c r="BD264" i="1"/>
  <c r="BE264" i="1"/>
  <c r="BF264" i="1"/>
  <c r="BG264" i="1"/>
  <c r="BI264" i="1"/>
  <c r="BK264" i="1"/>
  <c r="BM264" i="1"/>
  <c r="BO264" i="1"/>
  <c r="BQ264" i="1"/>
  <c r="BS264" i="1"/>
  <c r="BU264" i="1"/>
  <c r="BW264" i="1"/>
  <c r="BY264" i="1"/>
  <c r="CA264" i="1"/>
  <c r="D3942" i="3"/>
  <c r="D3941" i="3"/>
  <c r="D3940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AQ263" i="1"/>
  <c r="AP263" i="1"/>
  <c r="I262" i="1"/>
  <c r="J263" i="1"/>
  <c r="H263" i="1"/>
  <c r="F263" i="1"/>
  <c r="D263" i="1"/>
  <c r="K263" i="1"/>
  <c r="L263" i="1"/>
  <c r="M263" i="1"/>
  <c r="N263" i="1"/>
  <c r="O263" i="1"/>
  <c r="P263" i="1"/>
  <c r="Q263" i="1"/>
  <c r="R263" i="1"/>
  <c r="S263" i="1"/>
  <c r="T263" i="1"/>
  <c r="U263" i="1"/>
  <c r="W262" i="1"/>
  <c r="X263" i="1"/>
  <c r="Y263" i="1"/>
  <c r="AB263" i="1"/>
  <c r="AA262" i="1"/>
  <c r="AC263" i="1"/>
  <c r="AF263" i="1"/>
  <c r="AD261" i="1"/>
  <c r="AE262" i="1"/>
  <c r="AG263" i="1"/>
  <c r="AH263" i="1"/>
  <c r="AI263" i="1"/>
  <c r="AK263" i="1"/>
  <c r="AL263" i="1"/>
  <c r="AM263" i="1"/>
  <c r="AN263" i="1"/>
  <c r="AR263" i="1"/>
  <c r="AT263" i="1"/>
  <c r="AU263" i="1"/>
  <c r="AV263" i="1"/>
  <c r="AW263" i="1"/>
  <c r="AY263" i="1"/>
  <c r="AZ263" i="1"/>
  <c r="BA263" i="1"/>
  <c r="BB263" i="1"/>
  <c r="BC262" i="1"/>
  <c r="BD263" i="1"/>
  <c r="BE263" i="1"/>
  <c r="BF263" i="1"/>
  <c r="BG263" i="1"/>
  <c r="BI263" i="1"/>
  <c r="BK263" i="1"/>
  <c r="BM263" i="1"/>
  <c r="BO263" i="1"/>
  <c r="BQ263" i="1"/>
  <c r="BS263" i="1"/>
  <c r="BU263" i="1"/>
  <c r="BW263" i="1"/>
  <c r="BY263" i="1"/>
  <c r="CA263" i="1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AQ262" i="1"/>
  <c r="AP262" i="1"/>
  <c r="I261" i="1"/>
  <c r="J262" i="1"/>
  <c r="H262" i="1"/>
  <c r="F262" i="1"/>
  <c r="D262" i="1"/>
  <c r="K262" i="1"/>
  <c r="L262" i="1"/>
  <c r="M262" i="1"/>
  <c r="N262" i="1"/>
  <c r="O262" i="1"/>
  <c r="P262" i="1"/>
  <c r="Q262" i="1"/>
  <c r="R262" i="1"/>
  <c r="S262" i="1"/>
  <c r="T262" i="1"/>
  <c r="U262" i="1"/>
  <c r="W261" i="1"/>
  <c r="X262" i="1"/>
  <c r="Y262" i="1"/>
  <c r="AB262" i="1"/>
  <c r="AA261" i="1"/>
  <c r="AC262" i="1"/>
  <c r="AF262" i="1"/>
  <c r="AD260" i="1"/>
  <c r="AE261" i="1"/>
  <c r="AG262" i="1"/>
  <c r="AH262" i="1"/>
  <c r="AI262" i="1"/>
  <c r="AK262" i="1"/>
  <c r="AL262" i="1"/>
  <c r="AM262" i="1"/>
  <c r="AN262" i="1"/>
  <c r="AR262" i="1"/>
  <c r="AT262" i="1"/>
  <c r="AU262" i="1"/>
  <c r="AV262" i="1"/>
  <c r="AW262" i="1"/>
  <c r="AY262" i="1"/>
  <c r="AZ262" i="1"/>
  <c r="BA262" i="1"/>
  <c r="BB262" i="1"/>
  <c r="BC261" i="1"/>
  <c r="BD262" i="1"/>
  <c r="BE262" i="1"/>
  <c r="BF262" i="1"/>
  <c r="BG262" i="1"/>
  <c r="BI262" i="1"/>
  <c r="BK262" i="1"/>
  <c r="BM262" i="1"/>
  <c r="BO262" i="1"/>
  <c r="BQ262" i="1"/>
  <c r="BS262" i="1"/>
  <c r="BU262" i="1"/>
  <c r="BW262" i="1"/>
  <c r="BY262" i="1"/>
  <c r="CA262" i="1"/>
  <c r="G3835" i="3"/>
  <c r="G3797" i="3"/>
  <c r="G3758" i="3"/>
  <c r="G3721" i="3"/>
  <c r="G3684" i="3"/>
  <c r="G3653" i="3"/>
  <c r="G3623" i="3"/>
  <c r="D3863" i="3"/>
  <c r="AY261" i="1"/>
  <c r="AI261" i="1"/>
  <c r="W260" i="1"/>
  <c r="X261" i="1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AQ261" i="1"/>
  <c r="AP261" i="1"/>
  <c r="I260" i="1"/>
  <c r="J261" i="1"/>
  <c r="I259" i="1"/>
  <c r="J260" i="1"/>
  <c r="H261" i="1"/>
  <c r="F261" i="1"/>
  <c r="D261" i="1"/>
  <c r="K261" i="1"/>
  <c r="L261" i="1"/>
  <c r="M261" i="1"/>
  <c r="N261" i="1"/>
  <c r="O261" i="1"/>
  <c r="P261" i="1"/>
  <c r="Q261" i="1"/>
  <c r="R261" i="1"/>
  <c r="S261" i="1"/>
  <c r="T261" i="1"/>
  <c r="U261" i="1"/>
  <c r="Y261" i="1"/>
  <c r="AB261" i="1"/>
  <c r="AA260" i="1"/>
  <c r="AC261" i="1"/>
  <c r="AF261" i="1"/>
  <c r="AD259" i="1"/>
  <c r="AE260" i="1"/>
  <c r="AG261" i="1"/>
  <c r="AH261" i="1"/>
  <c r="AK261" i="1"/>
  <c r="AL261" i="1"/>
  <c r="AM261" i="1"/>
  <c r="AN261" i="1"/>
  <c r="AR261" i="1"/>
  <c r="AT261" i="1"/>
  <c r="AU261" i="1"/>
  <c r="AV261" i="1"/>
  <c r="AW261" i="1"/>
  <c r="AZ261" i="1"/>
  <c r="BA261" i="1"/>
  <c r="BB261" i="1"/>
  <c r="BC260" i="1"/>
  <c r="BD261" i="1"/>
  <c r="BE261" i="1"/>
  <c r="BF261" i="1"/>
  <c r="BG261" i="1"/>
  <c r="BI261" i="1"/>
  <c r="BK261" i="1"/>
  <c r="BM261" i="1"/>
  <c r="BO261" i="1"/>
  <c r="BQ261" i="1"/>
  <c r="BS261" i="1"/>
  <c r="BU261" i="1"/>
  <c r="BW261" i="1"/>
  <c r="BY261" i="1"/>
  <c r="CA261" i="1"/>
  <c r="AQ260" i="1"/>
  <c r="AP260" i="1"/>
  <c r="H260" i="1"/>
  <c r="F260" i="1"/>
  <c r="D260" i="1"/>
  <c r="K260" i="1"/>
  <c r="L260" i="1"/>
  <c r="M260" i="1"/>
  <c r="N260" i="1"/>
  <c r="O260" i="1"/>
  <c r="P260" i="1"/>
  <c r="Q260" i="1"/>
  <c r="R260" i="1"/>
  <c r="S260" i="1"/>
  <c r="T260" i="1"/>
  <c r="U260" i="1"/>
  <c r="W259" i="1"/>
  <c r="X260" i="1"/>
  <c r="Y260" i="1"/>
  <c r="AB260" i="1"/>
  <c r="AA259" i="1"/>
  <c r="AC260" i="1"/>
  <c r="AF260" i="1"/>
  <c r="AD258" i="1"/>
  <c r="AE259" i="1"/>
  <c r="AG260" i="1"/>
  <c r="AH260" i="1"/>
  <c r="AI260" i="1"/>
  <c r="AK260" i="1"/>
  <c r="AL260" i="1"/>
  <c r="AM260" i="1"/>
  <c r="AN260" i="1"/>
  <c r="AR260" i="1"/>
  <c r="AT260" i="1"/>
  <c r="AU260" i="1"/>
  <c r="AV260" i="1"/>
  <c r="AW260" i="1"/>
  <c r="AY260" i="1"/>
  <c r="AZ260" i="1"/>
  <c r="BA260" i="1"/>
  <c r="BB260" i="1"/>
  <c r="BC259" i="1"/>
  <c r="BD260" i="1"/>
  <c r="BE260" i="1"/>
  <c r="BF260" i="1"/>
  <c r="BG260" i="1"/>
  <c r="BI260" i="1"/>
  <c r="BK260" i="1"/>
  <c r="BM260" i="1"/>
  <c r="BO260" i="1"/>
  <c r="BQ260" i="1"/>
  <c r="BS260" i="1"/>
  <c r="BU260" i="1"/>
  <c r="BW260" i="1"/>
  <c r="BY260" i="1"/>
  <c r="CA260" i="1"/>
  <c r="D3833" i="3"/>
  <c r="D3834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AQ259" i="1"/>
  <c r="AP259" i="1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I258" i="1"/>
  <c r="J259" i="1"/>
  <c r="H259" i="1"/>
  <c r="F259" i="1"/>
  <c r="D3758" i="3"/>
  <c r="D259" i="1"/>
  <c r="K259" i="1"/>
  <c r="L259" i="1"/>
  <c r="M259" i="1"/>
  <c r="N259" i="1"/>
  <c r="O259" i="1"/>
  <c r="P259" i="1"/>
  <c r="Q259" i="1"/>
  <c r="R259" i="1"/>
  <c r="S259" i="1"/>
  <c r="T259" i="1"/>
  <c r="U259" i="1"/>
  <c r="W258" i="1"/>
  <c r="X259" i="1"/>
  <c r="Y259" i="1"/>
  <c r="AB259" i="1"/>
  <c r="AA258" i="1"/>
  <c r="AC259" i="1"/>
  <c r="AF259" i="1"/>
  <c r="AD257" i="1"/>
  <c r="AE258" i="1"/>
  <c r="AG259" i="1"/>
  <c r="AH259" i="1"/>
  <c r="AI259" i="1"/>
  <c r="AK259" i="1"/>
  <c r="AL259" i="1"/>
  <c r="AM259" i="1"/>
  <c r="AN259" i="1"/>
  <c r="AR259" i="1"/>
  <c r="AT259" i="1"/>
  <c r="AU259" i="1"/>
  <c r="AV259" i="1"/>
  <c r="AW259" i="1"/>
  <c r="AY259" i="1"/>
  <c r="AZ259" i="1"/>
  <c r="BA259" i="1"/>
  <c r="BB259" i="1"/>
  <c r="BC258" i="1"/>
  <c r="BD259" i="1"/>
  <c r="BE259" i="1"/>
  <c r="BF259" i="1"/>
  <c r="BG259" i="1"/>
  <c r="BI259" i="1"/>
  <c r="BK259" i="1"/>
  <c r="BM259" i="1"/>
  <c r="BO259" i="1"/>
  <c r="BQ259" i="1"/>
  <c r="BS259" i="1"/>
  <c r="BU259" i="1"/>
  <c r="BW259" i="1"/>
  <c r="BY259" i="1"/>
  <c r="CA259" i="1"/>
  <c r="D3734" i="3"/>
  <c r="D3748" i="3"/>
  <c r="D3749" i="3"/>
  <c r="D3750" i="3"/>
  <c r="D3751" i="3"/>
  <c r="D3752" i="3"/>
  <c r="D3753" i="3"/>
  <c r="D3754" i="3"/>
  <c r="D3755" i="3"/>
  <c r="D3756" i="3"/>
  <c r="D3757" i="3"/>
  <c r="D3738" i="3"/>
  <c r="D3739" i="3"/>
  <c r="D3740" i="3"/>
  <c r="D3741" i="3"/>
  <c r="D3742" i="3"/>
  <c r="D3743" i="3"/>
  <c r="D3744" i="3"/>
  <c r="D3745" i="3"/>
  <c r="D3746" i="3"/>
  <c r="D3747" i="3"/>
  <c r="D3728" i="3"/>
  <c r="D3729" i="3"/>
  <c r="D3730" i="3"/>
  <c r="D3731" i="3"/>
  <c r="D3732" i="3"/>
  <c r="D3733" i="3"/>
  <c r="D3735" i="3"/>
  <c r="D3736" i="3"/>
  <c r="D3737" i="3"/>
  <c r="D3722" i="3"/>
  <c r="D3723" i="3"/>
  <c r="D3724" i="3"/>
  <c r="D3725" i="3"/>
  <c r="D3726" i="3"/>
  <c r="D3727" i="3"/>
  <c r="D3721" i="3"/>
  <c r="AQ258" i="1"/>
  <c r="AP258" i="1"/>
  <c r="I257" i="1"/>
  <c r="J258" i="1"/>
  <c r="H258" i="1"/>
  <c r="F258" i="1"/>
  <c r="D258" i="1"/>
  <c r="K258" i="1"/>
  <c r="L258" i="1"/>
  <c r="M258" i="1"/>
  <c r="N258" i="1"/>
  <c r="O258" i="1"/>
  <c r="P258" i="1"/>
  <c r="Q258" i="1"/>
  <c r="R258" i="1"/>
  <c r="S258" i="1"/>
  <c r="T258" i="1"/>
  <c r="U258" i="1"/>
  <c r="W257" i="1"/>
  <c r="X258" i="1"/>
  <c r="Y258" i="1"/>
  <c r="AB258" i="1"/>
  <c r="AA257" i="1"/>
  <c r="AC258" i="1"/>
  <c r="AF258" i="1"/>
  <c r="AD256" i="1"/>
  <c r="AE257" i="1"/>
  <c r="AG258" i="1"/>
  <c r="AH258" i="1"/>
  <c r="AI258" i="1"/>
  <c r="AK258" i="1"/>
  <c r="AL258" i="1"/>
  <c r="AM258" i="1"/>
  <c r="AN258" i="1"/>
  <c r="AR258" i="1"/>
  <c r="AT258" i="1"/>
  <c r="AU258" i="1"/>
  <c r="AV258" i="1"/>
  <c r="AW258" i="1"/>
  <c r="AY258" i="1"/>
  <c r="AZ258" i="1"/>
  <c r="BA258" i="1"/>
  <c r="BB258" i="1"/>
  <c r="BC257" i="1"/>
  <c r="BD258" i="1"/>
  <c r="BE258" i="1"/>
  <c r="BF258" i="1"/>
  <c r="BG258" i="1"/>
  <c r="BI258" i="1"/>
  <c r="BK258" i="1"/>
  <c r="BM258" i="1"/>
  <c r="BO258" i="1"/>
  <c r="BQ258" i="1"/>
  <c r="BS258" i="1"/>
  <c r="BU258" i="1"/>
  <c r="BW258" i="1"/>
  <c r="BY258" i="1"/>
  <c r="CA258" i="1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AQ257" i="1"/>
  <c r="AP257" i="1"/>
  <c r="I256" i="1"/>
  <c r="J257" i="1"/>
  <c r="H257" i="1"/>
  <c r="F257" i="1"/>
  <c r="D257" i="1"/>
  <c r="K257" i="1"/>
  <c r="L257" i="1"/>
  <c r="M257" i="1"/>
  <c r="N257" i="1"/>
  <c r="O257" i="1"/>
  <c r="P257" i="1"/>
  <c r="Q257" i="1"/>
  <c r="R257" i="1"/>
  <c r="S257" i="1"/>
  <c r="T257" i="1"/>
  <c r="U257" i="1"/>
  <c r="W256" i="1"/>
  <c r="X257" i="1"/>
  <c r="Y257" i="1"/>
  <c r="AB257" i="1"/>
  <c r="AA256" i="1"/>
  <c r="AC257" i="1"/>
  <c r="AF257" i="1"/>
  <c r="AD255" i="1"/>
  <c r="AE256" i="1"/>
  <c r="AG257" i="1"/>
  <c r="AH257" i="1"/>
  <c r="AI257" i="1"/>
  <c r="AK257" i="1"/>
  <c r="AL257" i="1"/>
  <c r="AM257" i="1"/>
  <c r="AN257" i="1"/>
  <c r="AR257" i="1"/>
  <c r="AT257" i="1"/>
  <c r="AU257" i="1"/>
  <c r="AV257" i="1"/>
  <c r="AW257" i="1"/>
  <c r="AY257" i="1"/>
  <c r="AZ257" i="1"/>
  <c r="BA257" i="1"/>
  <c r="BB257" i="1"/>
  <c r="BC256" i="1"/>
  <c r="BD257" i="1"/>
  <c r="BE257" i="1"/>
  <c r="BF257" i="1"/>
  <c r="BG257" i="1"/>
  <c r="BI257" i="1"/>
  <c r="BK257" i="1"/>
  <c r="BM257" i="1"/>
  <c r="BO257" i="1"/>
  <c r="BQ257" i="1"/>
  <c r="BS257" i="1"/>
  <c r="BU257" i="1"/>
  <c r="BW257" i="1"/>
  <c r="BY257" i="1"/>
  <c r="CA257" i="1"/>
  <c r="AQ256" i="1"/>
  <c r="AP256" i="1"/>
  <c r="I255" i="1"/>
  <c r="J256" i="1"/>
  <c r="H256" i="1"/>
  <c r="F256" i="1"/>
  <c r="D256" i="1"/>
  <c r="K256" i="1"/>
  <c r="L256" i="1"/>
  <c r="M256" i="1"/>
  <c r="N256" i="1"/>
  <c r="O256" i="1"/>
  <c r="P256" i="1"/>
  <c r="Q256" i="1"/>
  <c r="R256" i="1"/>
  <c r="S256" i="1"/>
  <c r="T256" i="1"/>
  <c r="U256" i="1"/>
  <c r="W255" i="1"/>
  <c r="X256" i="1"/>
  <c r="Y256" i="1"/>
  <c r="AB256" i="1"/>
  <c r="AA255" i="1"/>
  <c r="AC256" i="1"/>
  <c r="AF256" i="1"/>
  <c r="AD254" i="1"/>
  <c r="AE255" i="1"/>
  <c r="AG256" i="1"/>
  <c r="AH256" i="1"/>
  <c r="AI256" i="1"/>
  <c r="AK256" i="1"/>
  <c r="AL256" i="1"/>
  <c r="AM256" i="1"/>
  <c r="AN256" i="1"/>
  <c r="AR256" i="1"/>
  <c r="AT256" i="1"/>
  <c r="AU256" i="1"/>
  <c r="AV256" i="1"/>
  <c r="AW256" i="1"/>
  <c r="AY256" i="1"/>
  <c r="AZ256" i="1"/>
  <c r="BA256" i="1"/>
  <c r="BB256" i="1"/>
  <c r="BC255" i="1"/>
  <c r="BD256" i="1"/>
  <c r="BE256" i="1"/>
  <c r="BF256" i="1"/>
  <c r="BG256" i="1"/>
  <c r="BI256" i="1"/>
  <c r="BK256" i="1"/>
  <c r="BM256" i="1"/>
  <c r="BO256" i="1"/>
  <c r="BQ256" i="1"/>
  <c r="BS256" i="1"/>
  <c r="BU256" i="1"/>
  <c r="BW256" i="1"/>
  <c r="BY256" i="1"/>
  <c r="CA256" i="1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AQ255" i="1"/>
  <c r="AP255" i="1"/>
  <c r="AP254" i="1"/>
  <c r="I254" i="1"/>
  <c r="J255" i="1"/>
  <c r="G3399" i="3"/>
  <c r="G3425" i="3"/>
  <c r="G3462" i="3"/>
  <c r="G3486" i="3"/>
  <c r="G3522" i="3"/>
  <c r="G3549" i="3"/>
  <c r="G3588" i="3"/>
  <c r="H255" i="1"/>
  <c r="F255" i="1"/>
  <c r="D255" i="1"/>
  <c r="K255" i="1"/>
  <c r="L255" i="1"/>
  <c r="M255" i="1"/>
  <c r="N255" i="1"/>
  <c r="O255" i="1"/>
  <c r="P255" i="1"/>
  <c r="Q255" i="1"/>
  <c r="R255" i="1"/>
  <c r="S255" i="1"/>
  <c r="T255" i="1"/>
  <c r="U255" i="1"/>
  <c r="W254" i="1"/>
  <c r="X255" i="1"/>
  <c r="Y255" i="1"/>
  <c r="AB255" i="1"/>
  <c r="AA254" i="1"/>
  <c r="AC255" i="1"/>
  <c r="AF255" i="1"/>
  <c r="AD253" i="1"/>
  <c r="AE254" i="1"/>
  <c r="AG255" i="1"/>
  <c r="AH255" i="1"/>
  <c r="AI255" i="1"/>
  <c r="AK255" i="1"/>
  <c r="AL255" i="1"/>
  <c r="AM255" i="1"/>
  <c r="AN255" i="1"/>
  <c r="AR255" i="1"/>
  <c r="AT255" i="1"/>
  <c r="AU255" i="1"/>
  <c r="AV255" i="1"/>
  <c r="AW255" i="1"/>
  <c r="AY255" i="1"/>
  <c r="AZ255" i="1"/>
  <c r="BA255" i="1"/>
  <c r="BB255" i="1"/>
  <c r="BC254" i="1"/>
  <c r="BD255" i="1"/>
  <c r="BE255" i="1"/>
  <c r="BF255" i="1"/>
  <c r="BG255" i="1"/>
  <c r="BI255" i="1"/>
  <c r="BK255" i="1"/>
  <c r="BM255" i="1"/>
  <c r="BO255" i="1"/>
  <c r="BQ255" i="1"/>
  <c r="BS255" i="1"/>
  <c r="BU255" i="1"/>
  <c r="BW255" i="1"/>
  <c r="BY255" i="1"/>
  <c r="CA255" i="1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AQ254" i="1"/>
  <c r="I253" i="1"/>
  <c r="J254" i="1"/>
  <c r="H254" i="1"/>
  <c r="F254" i="1"/>
  <c r="D254" i="1"/>
  <c r="K254" i="1"/>
  <c r="L254" i="1"/>
  <c r="M254" i="1"/>
  <c r="N254" i="1"/>
  <c r="O254" i="1"/>
  <c r="P254" i="1"/>
  <c r="Q254" i="1"/>
  <c r="R254" i="1"/>
  <c r="S254" i="1"/>
  <c r="T254" i="1"/>
  <c r="U254" i="1"/>
  <c r="W253" i="1"/>
  <c r="X254" i="1"/>
  <c r="Y254" i="1"/>
  <c r="AB254" i="1"/>
  <c r="AA253" i="1"/>
  <c r="AC254" i="1"/>
  <c r="AF254" i="1"/>
  <c r="AD252" i="1"/>
  <c r="AE253" i="1"/>
  <c r="AG254" i="1"/>
  <c r="AH254" i="1"/>
  <c r="AI254" i="1"/>
  <c r="AK254" i="1"/>
  <c r="AL254" i="1"/>
  <c r="AM254" i="1"/>
  <c r="AN254" i="1"/>
  <c r="AR254" i="1"/>
  <c r="AT254" i="1"/>
  <c r="AU254" i="1"/>
  <c r="AV254" i="1"/>
  <c r="AW254" i="1"/>
  <c r="AY254" i="1"/>
  <c r="AZ254" i="1"/>
  <c r="BA254" i="1"/>
  <c r="BB254" i="1"/>
  <c r="BC253" i="1"/>
  <c r="BD254" i="1"/>
  <c r="BE254" i="1"/>
  <c r="BF254" i="1"/>
  <c r="BG254" i="1"/>
  <c r="BI254" i="1"/>
  <c r="BK254" i="1"/>
  <c r="BM254" i="1"/>
  <c r="BO254" i="1"/>
  <c r="BQ254" i="1"/>
  <c r="BS254" i="1"/>
  <c r="BU254" i="1"/>
  <c r="BW254" i="1"/>
  <c r="BY254" i="1"/>
  <c r="CA254" i="1"/>
  <c r="AQ253" i="1"/>
  <c r="AQ252" i="1"/>
  <c r="AP253" i="1"/>
  <c r="I252" i="1"/>
  <c r="J253" i="1"/>
  <c r="H253" i="1"/>
  <c r="F253" i="1"/>
  <c r="D253" i="1"/>
  <c r="K253" i="1"/>
  <c r="L253" i="1"/>
  <c r="M253" i="1"/>
  <c r="N253" i="1"/>
  <c r="O253" i="1"/>
  <c r="P253" i="1"/>
  <c r="Q253" i="1"/>
  <c r="R253" i="1"/>
  <c r="S253" i="1"/>
  <c r="T253" i="1"/>
  <c r="U253" i="1"/>
  <c r="W252" i="1"/>
  <c r="X253" i="1"/>
  <c r="Y253" i="1"/>
  <c r="AB253" i="1"/>
  <c r="AA252" i="1"/>
  <c r="AC253" i="1"/>
  <c r="AF253" i="1"/>
  <c r="AD251" i="1"/>
  <c r="AE252" i="1"/>
  <c r="AG253" i="1"/>
  <c r="AH253" i="1"/>
  <c r="AI253" i="1"/>
  <c r="AK253" i="1"/>
  <c r="AL253" i="1"/>
  <c r="AM253" i="1"/>
  <c r="AN253" i="1"/>
  <c r="AR253" i="1"/>
  <c r="AT253" i="1"/>
  <c r="AU253" i="1"/>
  <c r="AV253" i="1"/>
  <c r="AW253" i="1"/>
  <c r="AY253" i="1"/>
  <c r="AZ253" i="1"/>
  <c r="BA253" i="1"/>
  <c r="BB253" i="1"/>
  <c r="BC252" i="1"/>
  <c r="BD253" i="1"/>
  <c r="BE253" i="1"/>
  <c r="BF253" i="1"/>
  <c r="BG253" i="1"/>
  <c r="BI253" i="1"/>
  <c r="BK253" i="1"/>
  <c r="BM253" i="1"/>
  <c r="BO253" i="1"/>
  <c r="BQ253" i="1"/>
  <c r="BS253" i="1"/>
  <c r="BU253" i="1"/>
  <c r="BW253" i="1"/>
  <c r="BY253" i="1"/>
  <c r="CA253" i="1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24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3" i="3"/>
  <c r="D3522" i="3"/>
  <c r="AP252" i="1"/>
  <c r="I251" i="1"/>
  <c r="J252" i="1"/>
  <c r="H252" i="1"/>
  <c r="H251" i="1"/>
  <c r="F252" i="1"/>
  <c r="D252" i="1"/>
  <c r="K252" i="1"/>
  <c r="L252" i="1"/>
  <c r="M252" i="1"/>
  <c r="N252" i="1"/>
  <c r="O252" i="1"/>
  <c r="P252" i="1"/>
  <c r="Q252" i="1"/>
  <c r="R252" i="1"/>
  <c r="S252" i="1"/>
  <c r="T252" i="1"/>
  <c r="U252" i="1"/>
  <c r="W251" i="1"/>
  <c r="X252" i="1"/>
  <c r="Y252" i="1"/>
  <c r="AB252" i="1"/>
  <c r="AA251" i="1"/>
  <c r="AC252" i="1"/>
  <c r="AF252" i="1"/>
  <c r="AD250" i="1"/>
  <c r="AE251" i="1"/>
  <c r="AG252" i="1"/>
  <c r="AH252" i="1"/>
  <c r="AI252" i="1"/>
  <c r="AK252" i="1"/>
  <c r="AL252" i="1"/>
  <c r="AM252" i="1"/>
  <c r="AN252" i="1"/>
  <c r="AR252" i="1"/>
  <c r="AT252" i="1"/>
  <c r="AU252" i="1"/>
  <c r="AV252" i="1"/>
  <c r="AW252" i="1"/>
  <c r="AY252" i="1"/>
  <c r="AZ252" i="1"/>
  <c r="BA252" i="1"/>
  <c r="BB252" i="1"/>
  <c r="BC251" i="1"/>
  <c r="BD252" i="1"/>
  <c r="BE252" i="1"/>
  <c r="BF252" i="1"/>
  <c r="BG252" i="1"/>
  <c r="BI252" i="1"/>
  <c r="BK252" i="1"/>
  <c r="BM252" i="1"/>
  <c r="BO252" i="1"/>
  <c r="BQ252" i="1"/>
  <c r="BS252" i="1"/>
  <c r="BU252" i="1"/>
  <c r="BW252" i="1"/>
  <c r="BY252" i="1"/>
  <c r="CA252" i="1"/>
  <c r="D3498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AQ251" i="1"/>
  <c r="AP251" i="1"/>
  <c r="I250" i="1"/>
  <c r="J251" i="1"/>
  <c r="F251" i="1"/>
  <c r="D251" i="1"/>
  <c r="K251" i="1"/>
  <c r="L251" i="1"/>
  <c r="M251" i="1"/>
  <c r="N251" i="1"/>
  <c r="O251" i="1"/>
  <c r="P251" i="1"/>
  <c r="Q251" i="1"/>
  <c r="R251" i="1"/>
  <c r="S251" i="1"/>
  <c r="T251" i="1"/>
  <c r="U251" i="1"/>
  <c r="W250" i="1"/>
  <c r="X251" i="1"/>
  <c r="Y251" i="1"/>
  <c r="AB251" i="1"/>
  <c r="AA250" i="1"/>
  <c r="AC251" i="1"/>
  <c r="AF251" i="1"/>
  <c r="AD249" i="1"/>
  <c r="AE250" i="1"/>
  <c r="AG251" i="1"/>
  <c r="AH251" i="1"/>
  <c r="AI251" i="1"/>
  <c r="AK251" i="1"/>
  <c r="AL251" i="1"/>
  <c r="AM251" i="1"/>
  <c r="AN251" i="1"/>
  <c r="AR251" i="1"/>
  <c r="AT251" i="1"/>
  <c r="AU251" i="1"/>
  <c r="AV251" i="1"/>
  <c r="AW251" i="1"/>
  <c r="AY251" i="1"/>
  <c r="AZ251" i="1"/>
  <c r="BA251" i="1"/>
  <c r="BB251" i="1"/>
  <c r="BC250" i="1"/>
  <c r="BD251" i="1"/>
  <c r="BE251" i="1"/>
  <c r="BF251" i="1"/>
  <c r="BG251" i="1"/>
  <c r="BI251" i="1"/>
  <c r="BK251" i="1"/>
  <c r="BM251" i="1"/>
  <c r="BO251" i="1"/>
  <c r="BQ251" i="1"/>
  <c r="BS251" i="1"/>
  <c r="BU251" i="1"/>
  <c r="BW251" i="1"/>
  <c r="BY251" i="1"/>
  <c r="CA251" i="1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AQ250" i="1"/>
  <c r="AP250" i="1"/>
  <c r="I249" i="1"/>
  <c r="J250" i="1"/>
  <c r="H250" i="1"/>
  <c r="F250" i="1"/>
  <c r="D250" i="1"/>
  <c r="K250" i="1"/>
  <c r="L250" i="1"/>
  <c r="M250" i="1"/>
  <c r="N250" i="1"/>
  <c r="O250" i="1"/>
  <c r="P250" i="1"/>
  <c r="Q250" i="1"/>
  <c r="R250" i="1"/>
  <c r="S250" i="1"/>
  <c r="T250" i="1"/>
  <c r="U250" i="1"/>
  <c r="W249" i="1"/>
  <c r="X250" i="1"/>
  <c r="Y250" i="1"/>
  <c r="AB250" i="1"/>
  <c r="AA249" i="1"/>
  <c r="AC250" i="1"/>
  <c r="AF250" i="1"/>
  <c r="AD248" i="1"/>
  <c r="AE249" i="1"/>
  <c r="AG250" i="1"/>
  <c r="AH250" i="1"/>
  <c r="AI250" i="1"/>
  <c r="AK250" i="1"/>
  <c r="AL250" i="1"/>
  <c r="AM250" i="1"/>
  <c r="AN250" i="1"/>
  <c r="AR250" i="1"/>
  <c r="AT250" i="1"/>
  <c r="AU250" i="1"/>
  <c r="AV250" i="1"/>
  <c r="AW250" i="1"/>
  <c r="AY250" i="1"/>
  <c r="AZ250" i="1"/>
  <c r="BA250" i="1"/>
  <c r="BB250" i="1"/>
  <c r="BC249" i="1"/>
  <c r="BD250" i="1"/>
  <c r="BE250" i="1"/>
  <c r="BF250" i="1"/>
  <c r="BG250" i="1"/>
  <c r="BI250" i="1"/>
  <c r="BK250" i="1"/>
  <c r="BM250" i="1"/>
  <c r="BO250" i="1"/>
  <c r="BQ250" i="1"/>
  <c r="BS250" i="1"/>
  <c r="BU250" i="1"/>
  <c r="BW250" i="1"/>
  <c r="BY250" i="1"/>
  <c r="CA250" i="1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AQ249" i="1"/>
  <c r="AP249" i="1"/>
  <c r="I248" i="1"/>
  <c r="J249" i="1"/>
  <c r="H249" i="1"/>
  <c r="F249" i="1"/>
  <c r="D249" i="1"/>
  <c r="K249" i="1"/>
  <c r="L249" i="1"/>
  <c r="M249" i="1"/>
  <c r="N249" i="1"/>
  <c r="O249" i="1"/>
  <c r="P249" i="1"/>
  <c r="Q249" i="1"/>
  <c r="R249" i="1"/>
  <c r="S249" i="1"/>
  <c r="T249" i="1"/>
  <c r="U249" i="1"/>
  <c r="W248" i="1"/>
  <c r="X249" i="1"/>
  <c r="Y249" i="1"/>
  <c r="AB249" i="1"/>
  <c r="AA248" i="1"/>
  <c r="AC249" i="1"/>
  <c r="AF249" i="1"/>
  <c r="AD247" i="1"/>
  <c r="AE248" i="1"/>
  <c r="AG249" i="1"/>
  <c r="AH249" i="1"/>
  <c r="AI249" i="1"/>
  <c r="AK249" i="1"/>
  <c r="AL249" i="1"/>
  <c r="AM249" i="1"/>
  <c r="AN249" i="1"/>
  <c r="AR249" i="1"/>
  <c r="AT249" i="1"/>
  <c r="AU249" i="1"/>
  <c r="AV249" i="1"/>
  <c r="AW249" i="1"/>
  <c r="AY249" i="1"/>
  <c r="AZ249" i="1"/>
  <c r="BA249" i="1"/>
  <c r="BB249" i="1"/>
  <c r="BC248" i="1"/>
  <c r="BD249" i="1"/>
  <c r="BE249" i="1"/>
  <c r="BF249" i="1"/>
  <c r="BG249" i="1"/>
  <c r="BI249" i="1"/>
  <c r="BK249" i="1"/>
  <c r="BM249" i="1"/>
  <c r="BO249" i="1"/>
  <c r="BQ249" i="1"/>
  <c r="BS249" i="1"/>
  <c r="BU249" i="1"/>
  <c r="BW249" i="1"/>
  <c r="BY249" i="1"/>
  <c r="CA249" i="1"/>
  <c r="G3377" i="3"/>
  <c r="G3345" i="3"/>
  <c r="G3326" i="3"/>
  <c r="G3289" i="3"/>
  <c r="G3280" i="3"/>
  <c r="G3272" i="3"/>
  <c r="G3256" i="3"/>
  <c r="G3245" i="3"/>
  <c r="G3225" i="3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AQ248" i="1"/>
  <c r="AP248" i="1"/>
  <c r="I247" i="1"/>
  <c r="J248" i="1"/>
  <c r="H248" i="1"/>
  <c r="F248" i="1"/>
  <c r="D248" i="1"/>
  <c r="K248" i="1"/>
  <c r="L248" i="1"/>
  <c r="M248" i="1"/>
  <c r="N248" i="1"/>
  <c r="O248" i="1"/>
  <c r="P248" i="1"/>
  <c r="Q248" i="1"/>
  <c r="R248" i="1"/>
  <c r="S248" i="1"/>
  <c r="T248" i="1"/>
  <c r="U248" i="1"/>
  <c r="W247" i="1"/>
  <c r="X248" i="1"/>
  <c r="Y248" i="1"/>
  <c r="AB248" i="1"/>
  <c r="AA247" i="1"/>
  <c r="AC248" i="1"/>
  <c r="AF248" i="1"/>
  <c r="AD246" i="1"/>
  <c r="AE247" i="1"/>
  <c r="AG248" i="1"/>
  <c r="AH248" i="1"/>
  <c r="AI248" i="1"/>
  <c r="AK248" i="1"/>
  <c r="AL248" i="1"/>
  <c r="AM248" i="1"/>
  <c r="AN248" i="1"/>
  <c r="AR248" i="1"/>
  <c r="AT248" i="1"/>
  <c r="AU248" i="1"/>
  <c r="AV248" i="1"/>
  <c r="AW248" i="1"/>
  <c r="AY248" i="1"/>
  <c r="AZ248" i="1"/>
  <c r="BA248" i="1"/>
  <c r="BB248" i="1"/>
  <c r="BC247" i="1"/>
  <c r="BD248" i="1"/>
  <c r="BE248" i="1"/>
  <c r="BF248" i="1"/>
  <c r="BG248" i="1"/>
  <c r="BI248" i="1"/>
  <c r="BK248" i="1"/>
  <c r="BM248" i="1"/>
  <c r="BO248" i="1"/>
  <c r="BQ248" i="1"/>
  <c r="BS248" i="1"/>
  <c r="BU248" i="1"/>
  <c r="BW248" i="1"/>
  <c r="BY248" i="1"/>
  <c r="CA248" i="1"/>
  <c r="AQ247" i="1"/>
  <c r="AP247" i="1"/>
  <c r="I246" i="1"/>
  <c r="J247" i="1"/>
  <c r="H247" i="1"/>
  <c r="F247" i="1"/>
  <c r="D247" i="1"/>
  <c r="K247" i="1"/>
  <c r="L247" i="1"/>
  <c r="M247" i="1"/>
  <c r="N247" i="1"/>
  <c r="O247" i="1"/>
  <c r="P247" i="1"/>
  <c r="Q247" i="1"/>
  <c r="R247" i="1"/>
  <c r="S247" i="1"/>
  <c r="T247" i="1"/>
  <c r="U247" i="1"/>
  <c r="W246" i="1"/>
  <c r="X247" i="1"/>
  <c r="Y247" i="1"/>
  <c r="AB247" i="1"/>
  <c r="AA246" i="1"/>
  <c r="AC247" i="1"/>
  <c r="AF247" i="1"/>
  <c r="AD245" i="1"/>
  <c r="AE246" i="1"/>
  <c r="AG247" i="1"/>
  <c r="AH247" i="1"/>
  <c r="AI247" i="1"/>
  <c r="AK247" i="1"/>
  <c r="AL247" i="1"/>
  <c r="AM247" i="1"/>
  <c r="AN247" i="1"/>
  <c r="AR247" i="1"/>
  <c r="AT247" i="1"/>
  <c r="AU247" i="1"/>
  <c r="AV247" i="1"/>
  <c r="AW247" i="1"/>
  <c r="AY247" i="1"/>
  <c r="AZ247" i="1"/>
  <c r="BA247" i="1"/>
  <c r="BB247" i="1"/>
  <c r="BC246" i="1"/>
  <c r="BD247" i="1"/>
  <c r="BE247" i="1"/>
  <c r="BF247" i="1"/>
  <c r="BG247" i="1"/>
  <c r="BI247" i="1"/>
  <c r="BK247" i="1"/>
  <c r="BM247" i="1"/>
  <c r="BO247" i="1"/>
  <c r="BQ247" i="1"/>
  <c r="BS247" i="1"/>
  <c r="BU247" i="1"/>
  <c r="BW247" i="1"/>
  <c r="BY247" i="1"/>
  <c r="CA247" i="1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AQ246" i="1"/>
  <c r="AP246" i="1"/>
  <c r="I245" i="1"/>
  <c r="J246" i="1"/>
  <c r="H246" i="1"/>
  <c r="F246" i="1"/>
  <c r="D246" i="1"/>
  <c r="K246" i="1"/>
  <c r="L246" i="1"/>
  <c r="M246" i="1"/>
  <c r="N246" i="1"/>
  <c r="O246" i="1"/>
  <c r="P246" i="1"/>
  <c r="Q246" i="1"/>
  <c r="R246" i="1"/>
  <c r="S246" i="1"/>
  <c r="T246" i="1"/>
  <c r="U246" i="1"/>
  <c r="W245" i="1"/>
  <c r="X246" i="1"/>
  <c r="Y246" i="1"/>
  <c r="AB246" i="1"/>
  <c r="AA245" i="1"/>
  <c r="AC246" i="1"/>
  <c r="AF246" i="1"/>
  <c r="AD244" i="1"/>
  <c r="AE245" i="1"/>
  <c r="AG246" i="1"/>
  <c r="AH246" i="1"/>
  <c r="AI246" i="1"/>
  <c r="AK246" i="1"/>
  <c r="AL246" i="1"/>
  <c r="AM246" i="1"/>
  <c r="AN246" i="1"/>
  <c r="AR246" i="1"/>
  <c r="AT246" i="1"/>
  <c r="AU246" i="1"/>
  <c r="AV246" i="1"/>
  <c r="AW246" i="1"/>
  <c r="AY246" i="1"/>
  <c r="AZ246" i="1"/>
  <c r="BA246" i="1"/>
  <c r="BB246" i="1"/>
  <c r="BC245" i="1"/>
  <c r="BD246" i="1"/>
  <c r="BE246" i="1"/>
  <c r="BF246" i="1"/>
  <c r="BG246" i="1"/>
  <c r="BI246" i="1"/>
  <c r="BK246" i="1"/>
  <c r="BM246" i="1"/>
  <c r="BO246" i="1"/>
  <c r="BQ246" i="1"/>
  <c r="BS246" i="1"/>
  <c r="BU246" i="1"/>
  <c r="BW246" i="1"/>
  <c r="BY246" i="1"/>
  <c r="CA246" i="1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AQ245" i="1"/>
  <c r="AP245" i="1"/>
  <c r="I244" i="1"/>
  <c r="J245" i="1"/>
  <c r="H245" i="1"/>
  <c r="H244" i="1"/>
  <c r="F245" i="1"/>
  <c r="D245" i="1"/>
  <c r="K245" i="1"/>
  <c r="L245" i="1"/>
  <c r="M245" i="1"/>
  <c r="N245" i="1"/>
  <c r="O245" i="1"/>
  <c r="P245" i="1"/>
  <c r="Q245" i="1"/>
  <c r="R245" i="1"/>
  <c r="S245" i="1"/>
  <c r="T245" i="1"/>
  <c r="U245" i="1"/>
  <c r="W244" i="1"/>
  <c r="X245" i="1"/>
  <c r="Y245" i="1"/>
  <c r="AB245" i="1"/>
  <c r="AA244" i="1"/>
  <c r="AC245" i="1"/>
  <c r="AF245" i="1"/>
  <c r="AD243" i="1"/>
  <c r="AE244" i="1"/>
  <c r="AG245" i="1"/>
  <c r="AH245" i="1"/>
  <c r="AI245" i="1"/>
  <c r="AK245" i="1"/>
  <c r="AL245" i="1"/>
  <c r="AM245" i="1"/>
  <c r="AN245" i="1"/>
  <c r="AR245" i="1"/>
  <c r="AT245" i="1"/>
  <c r="AU245" i="1"/>
  <c r="AV245" i="1"/>
  <c r="AW245" i="1"/>
  <c r="AY245" i="1"/>
  <c r="AZ245" i="1"/>
  <c r="BA245" i="1"/>
  <c r="BB245" i="1"/>
  <c r="BC244" i="1"/>
  <c r="BD245" i="1"/>
  <c r="BE245" i="1"/>
  <c r="BF245" i="1"/>
  <c r="BG245" i="1"/>
  <c r="BI245" i="1"/>
  <c r="BK245" i="1"/>
  <c r="BM245" i="1"/>
  <c r="BO245" i="1"/>
  <c r="BQ245" i="1"/>
  <c r="BS245" i="1"/>
  <c r="BU245" i="1"/>
  <c r="BW245" i="1"/>
  <c r="BY245" i="1"/>
  <c r="CA245" i="1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AQ244" i="1"/>
  <c r="AP244" i="1"/>
  <c r="I243" i="1"/>
  <c r="J244" i="1"/>
  <c r="F244" i="1"/>
  <c r="D244" i="1"/>
  <c r="K244" i="1"/>
  <c r="L244" i="1"/>
  <c r="M244" i="1"/>
  <c r="N244" i="1"/>
  <c r="O244" i="1"/>
  <c r="P244" i="1"/>
  <c r="Q244" i="1"/>
  <c r="R244" i="1"/>
  <c r="S244" i="1"/>
  <c r="T244" i="1"/>
  <c r="U244" i="1"/>
  <c r="W243" i="1"/>
  <c r="X244" i="1"/>
  <c r="Y244" i="1"/>
  <c r="AB244" i="1"/>
  <c r="AA243" i="1"/>
  <c r="AC244" i="1"/>
  <c r="AF244" i="1"/>
  <c r="AD242" i="1"/>
  <c r="AE243" i="1"/>
  <c r="AG244" i="1"/>
  <c r="AH244" i="1"/>
  <c r="AI244" i="1"/>
  <c r="AK244" i="1"/>
  <c r="AL244" i="1"/>
  <c r="AM244" i="1"/>
  <c r="AN244" i="1"/>
  <c r="AR244" i="1"/>
  <c r="AT244" i="1"/>
  <c r="AU244" i="1"/>
  <c r="AV244" i="1"/>
  <c r="AW244" i="1"/>
  <c r="AY244" i="1"/>
  <c r="AZ244" i="1"/>
  <c r="BA244" i="1"/>
  <c r="BB244" i="1"/>
  <c r="BC243" i="1"/>
  <c r="BD244" i="1"/>
  <c r="BE244" i="1"/>
  <c r="BF244" i="1"/>
  <c r="BG244" i="1"/>
  <c r="BI244" i="1"/>
  <c r="BK244" i="1"/>
  <c r="BM244" i="1"/>
  <c r="BO244" i="1"/>
  <c r="BQ244" i="1"/>
  <c r="BS244" i="1"/>
  <c r="BU244" i="1"/>
  <c r="BW244" i="1"/>
  <c r="BY244" i="1"/>
  <c r="CA244" i="1"/>
  <c r="D3288" i="3"/>
  <c r="D3287" i="3"/>
  <c r="D3286" i="3"/>
  <c r="D3285" i="3"/>
  <c r="D3284" i="3"/>
  <c r="D3283" i="3"/>
  <c r="D3282" i="3"/>
  <c r="D3281" i="3"/>
  <c r="D3280" i="3"/>
  <c r="AQ243" i="1"/>
  <c r="AP243" i="1"/>
  <c r="I242" i="1"/>
  <c r="J243" i="1"/>
  <c r="H243" i="1"/>
  <c r="F243" i="1"/>
  <c r="D243" i="1"/>
  <c r="K243" i="1"/>
  <c r="L243" i="1"/>
  <c r="M243" i="1"/>
  <c r="N243" i="1"/>
  <c r="O243" i="1"/>
  <c r="P243" i="1"/>
  <c r="Q243" i="1"/>
  <c r="R243" i="1"/>
  <c r="S243" i="1"/>
  <c r="T243" i="1"/>
  <c r="U243" i="1"/>
  <c r="W242" i="1"/>
  <c r="X243" i="1"/>
  <c r="Y243" i="1"/>
  <c r="AB243" i="1"/>
  <c r="AA242" i="1"/>
  <c r="AC243" i="1"/>
  <c r="AF243" i="1"/>
  <c r="AD241" i="1"/>
  <c r="AE242" i="1"/>
  <c r="AG243" i="1"/>
  <c r="AH243" i="1"/>
  <c r="AI243" i="1"/>
  <c r="AK243" i="1"/>
  <c r="AL243" i="1"/>
  <c r="AM243" i="1"/>
  <c r="AN243" i="1"/>
  <c r="AR243" i="1"/>
  <c r="AT243" i="1"/>
  <c r="AU243" i="1"/>
  <c r="AV243" i="1"/>
  <c r="AW243" i="1"/>
  <c r="AY243" i="1"/>
  <c r="AZ243" i="1"/>
  <c r="BA243" i="1"/>
  <c r="BB243" i="1"/>
  <c r="BC242" i="1"/>
  <c r="BD243" i="1"/>
  <c r="BE243" i="1"/>
  <c r="BF243" i="1"/>
  <c r="BG243" i="1"/>
  <c r="BI243" i="1"/>
  <c r="BK243" i="1"/>
  <c r="BM243" i="1"/>
  <c r="BO243" i="1"/>
  <c r="BQ243" i="1"/>
  <c r="BS243" i="1"/>
  <c r="BU243" i="1"/>
  <c r="BW243" i="1"/>
  <c r="BY243" i="1"/>
  <c r="CA243" i="1"/>
  <c r="AQ242" i="1"/>
  <c r="AP242" i="1"/>
  <c r="I241" i="1"/>
  <c r="J242" i="1"/>
  <c r="H242" i="1"/>
  <c r="F242" i="1"/>
  <c r="F241" i="1"/>
  <c r="D242" i="1"/>
  <c r="K242" i="1"/>
  <c r="L242" i="1"/>
  <c r="M242" i="1"/>
  <c r="N242" i="1"/>
  <c r="O242" i="1"/>
  <c r="P242" i="1"/>
  <c r="Q242" i="1"/>
  <c r="R242" i="1"/>
  <c r="S242" i="1"/>
  <c r="T242" i="1"/>
  <c r="U242" i="1"/>
  <c r="W241" i="1"/>
  <c r="X242" i="1"/>
  <c r="Y242" i="1"/>
  <c r="AB242" i="1"/>
  <c r="AA241" i="1"/>
  <c r="AC242" i="1"/>
  <c r="AF242" i="1"/>
  <c r="AD240" i="1"/>
  <c r="AE241" i="1"/>
  <c r="AG242" i="1"/>
  <c r="AH242" i="1"/>
  <c r="AI242" i="1"/>
  <c r="AK242" i="1"/>
  <c r="AL242" i="1"/>
  <c r="AM242" i="1"/>
  <c r="AN242" i="1"/>
  <c r="AR242" i="1"/>
  <c r="AT242" i="1"/>
  <c r="AU242" i="1"/>
  <c r="AV242" i="1"/>
  <c r="AW242" i="1"/>
  <c r="AY242" i="1"/>
  <c r="AZ242" i="1"/>
  <c r="BA242" i="1"/>
  <c r="BB242" i="1"/>
  <c r="BC241" i="1"/>
  <c r="BD242" i="1"/>
  <c r="BE242" i="1"/>
  <c r="BF242" i="1"/>
  <c r="BG242" i="1"/>
  <c r="BI242" i="1"/>
  <c r="BK242" i="1"/>
  <c r="BM242" i="1"/>
  <c r="BO242" i="1"/>
  <c r="BQ242" i="1"/>
  <c r="BS242" i="1"/>
  <c r="BU242" i="1"/>
  <c r="BW242" i="1"/>
  <c r="BY242" i="1"/>
  <c r="CA242" i="1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G3128" i="3"/>
  <c r="G3141" i="3"/>
  <c r="G3161" i="3"/>
  <c r="G3183" i="3"/>
  <c r="G3207" i="3"/>
  <c r="G3117" i="3"/>
  <c r="J3186" i="3"/>
  <c r="G3004" i="3"/>
  <c r="G3015" i="3"/>
  <c r="G3025" i="3"/>
  <c r="G3041" i="3"/>
  <c r="G3064" i="3"/>
  <c r="G3084" i="3"/>
  <c r="G3100" i="3"/>
  <c r="I3018" i="3"/>
  <c r="AQ241" i="1"/>
  <c r="AP241" i="1"/>
  <c r="I240" i="1"/>
  <c r="J241" i="1"/>
  <c r="H241" i="1"/>
  <c r="D241" i="1"/>
  <c r="K241" i="1"/>
  <c r="L241" i="1"/>
  <c r="M241" i="1"/>
  <c r="N241" i="1"/>
  <c r="O241" i="1"/>
  <c r="P241" i="1"/>
  <c r="Q241" i="1"/>
  <c r="R241" i="1"/>
  <c r="S241" i="1"/>
  <c r="T241" i="1"/>
  <c r="U241" i="1"/>
  <c r="W240" i="1"/>
  <c r="X241" i="1"/>
  <c r="Y241" i="1"/>
  <c r="AB241" i="1"/>
  <c r="AA240" i="1"/>
  <c r="AC241" i="1"/>
  <c r="AF241" i="1"/>
  <c r="AD239" i="1"/>
  <c r="AE240" i="1"/>
  <c r="AG241" i="1"/>
  <c r="AH241" i="1"/>
  <c r="AI241" i="1"/>
  <c r="AK241" i="1"/>
  <c r="AL241" i="1"/>
  <c r="AM241" i="1"/>
  <c r="AN241" i="1"/>
  <c r="AR241" i="1"/>
  <c r="AT241" i="1"/>
  <c r="AU241" i="1"/>
  <c r="AV241" i="1"/>
  <c r="AW241" i="1"/>
  <c r="AY241" i="1"/>
  <c r="AZ241" i="1"/>
  <c r="BA241" i="1"/>
  <c r="BB241" i="1"/>
  <c r="BC240" i="1"/>
  <c r="BD241" i="1"/>
  <c r="BE241" i="1"/>
  <c r="BF241" i="1"/>
  <c r="BG241" i="1"/>
  <c r="BI241" i="1"/>
  <c r="BK241" i="1"/>
  <c r="BM241" i="1"/>
  <c r="BO241" i="1"/>
  <c r="BQ241" i="1"/>
  <c r="BS241" i="1"/>
  <c r="BU241" i="1"/>
  <c r="BW241" i="1"/>
  <c r="BY241" i="1"/>
  <c r="CA241" i="1"/>
  <c r="D3255" i="3"/>
  <c r="D3254" i="3"/>
  <c r="D3253" i="3"/>
  <c r="D3252" i="3"/>
  <c r="D3251" i="3"/>
  <c r="D3250" i="3"/>
  <c r="D3249" i="3"/>
  <c r="D3248" i="3"/>
  <c r="D3247" i="3"/>
  <c r="D3246" i="3"/>
  <c r="D3245" i="3"/>
  <c r="AQ240" i="1"/>
  <c r="AP240" i="1"/>
  <c r="I239" i="1"/>
  <c r="J240" i="1"/>
  <c r="H240" i="1"/>
  <c r="F240" i="1"/>
  <c r="D240" i="1"/>
  <c r="K240" i="1"/>
  <c r="L240" i="1"/>
  <c r="M240" i="1"/>
  <c r="N240" i="1"/>
  <c r="O240" i="1"/>
  <c r="P240" i="1"/>
  <c r="Q240" i="1"/>
  <c r="R240" i="1"/>
  <c r="S240" i="1"/>
  <c r="T240" i="1"/>
  <c r="U240" i="1"/>
  <c r="W239" i="1"/>
  <c r="X240" i="1"/>
  <c r="Y240" i="1"/>
  <c r="AB240" i="1"/>
  <c r="AA239" i="1"/>
  <c r="AC240" i="1"/>
  <c r="AF240" i="1"/>
  <c r="AD238" i="1"/>
  <c r="AE239" i="1"/>
  <c r="AG240" i="1"/>
  <c r="AH240" i="1"/>
  <c r="AI240" i="1"/>
  <c r="AK240" i="1"/>
  <c r="AL240" i="1"/>
  <c r="AM240" i="1"/>
  <c r="AN240" i="1"/>
  <c r="AR240" i="1"/>
  <c r="AT240" i="1"/>
  <c r="AU240" i="1"/>
  <c r="AV240" i="1"/>
  <c r="AW240" i="1"/>
  <c r="AY240" i="1"/>
  <c r="AZ240" i="1"/>
  <c r="BA240" i="1"/>
  <c r="BB240" i="1"/>
  <c r="BF240" i="1"/>
  <c r="BG240" i="1"/>
  <c r="BI240" i="1"/>
  <c r="BK240" i="1"/>
  <c r="BM240" i="1"/>
  <c r="BO240" i="1"/>
  <c r="BQ240" i="1"/>
  <c r="BS240" i="1"/>
  <c r="BU240" i="1"/>
  <c r="BW240" i="1"/>
  <c r="BY240" i="1"/>
  <c r="CA240" i="1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AQ239" i="1"/>
  <c r="AP239" i="1"/>
  <c r="I238" i="1"/>
  <c r="J239" i="1"/>
  <c r="H239" i="1"/>
  <c r="F239" i="1"/>
  <c r="D239" i="1"/>
  <c r="K239" i="1"/>
  <c r="L239" i="1"/>
  <c r="M239" i="1"/>
  <c r="N239" i="1"/>
  <c r="O239" i="1"/>
  <c r="P239" i="1"/>
  <c r="Q239" i="1"/>
  <c r="R239" i="1"/>
  <c r="S239" i="1"/>
  <c r="T239" i="1"/>
  <c r="U239" i="1"/>
  <c r="W238" i="1"/>
  <c r="X239" i="1"/>
  <c r="Y239" i="1"/>
  <c r="AB239" i="1"/>
  <c r="AA238" i="1"/>
  <c r="AC239" i="1"/>
  <c r="AF239" i="1"/>
  <c r="AD237" i="1"/>
  <c r="AE238" i="1"/>
  <c r="AG239" i="1"/>
  <c r="AH239" i="1"/>
  <c r="AI239" i="1"/>
  <c r="AK239" i="1"/>
  <c r="AL239" i="1"/>
  <c r="AM239" i="1"/>
  <c r="AN239" i="1"/>
  <c r="AR239" i="1"/>
  <c r="AT239" i="1"/>
  <c r="AU239" i="1"/>
  <c r="AV239" i="1"/>
  <c r="AW239" i="1"/>
  <c r="AY239" i="1"/>
  <c r="AZ239" i="1"/>
  <c r="BA239" i="1"/>
  <c r="BB239" i="1"/>
  <c r="BC239" i="1"/>
  <c r="BC238" i="1"/>
  <c r="BD239" i="1"/>
  <c r="BE239" i="1"/>
  <c r="BF239" i="1"/>
  <c r="BG239" i="1"/>
  <c r="BI239" i="1"/>
  <c r="BK239" i="1"/>
  <c r="BM239" i="1"/>
  <c r="BO239" i="1"/>
  <c r="BQ239" i="1"/>
  <c r="BS239" i="1"/>
  <c r="BU239" i="1"/>
  <c r="BW239" i="1"/>
  <c r="BY239" i="1"/>
  <c r="CA239" i="1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AQ238" i="1"/>
  <c r="AP238" i="1"/>
  <c r="I237" i="1"/>
  <c r="J238" i="1"/>
  <c r="H238" i="1"/>
  <c r="F238" i="1"/>
  <c r="D238" i="1"/>
  <c r="K238" i="1"/>
  <c r="L238" i="1"/>
  <c r="M238" i="1"/>
  <c r="N238" i="1"/>
  <c r="O238" i="1"/>
  <c r="P238" i="1"/>
  <c r="Q238" i="1"/>
  <c r="R238" i="1"/>
  <c r="S238" i="1"/>
  <c r="T238" i="1"/>
  <c r="U238" i="1"/>
  <c r="W237" i="1"/>
  <c r="X238" i="1"/>
  <c r="Y238" i="1"/>
  <c r="AB238" i="1"/>
  <c r="AA237" i="1"/>
  <c r="AC238" i="1"/>
  <c r="AF238" i="1"/>
  <c r="AD236" i="1"/>
  <c r="AE237" i="1"/>
  <c r="AG238" i="1"/>
  <c r="AH238" i="1"/>
  <c r="AI238" i="1"/>
  <c r="AK238" i="1"/>
  <c r="AL238" i="1"/>
  <c r="AM238" i="1"/>
  <c r="AN238" i="1"/>
  <c r="AR238" i="1"/>
  <c r="AT238" i="1"/>
  <c r="AU238" i="1"/>
  <c r="AV238" i="1"/>
  <c r="AW238" i="1"/>
  <c r="AY238" i="1"/>
  <c r="AZ238" i="1"/>
  <c r="BA238" i="1"/>
  <c r="BB238" i="1"/>
  <c r="BC237" i="1"/>
  <c r="BD238" i="1"/>
  <c r="BE238" i="1"/>
  <c r="BF238" i="1"/>
  <c r="BG238" i="1"/>
  <c r="BI238" i="1"/>
  <c r="BK238" i="1"/>
  <c r="BM238" i="1"/>
  <c r="BO238" i="1"/>
  <c r="BQ238" i="1"/>
  <c r="BS238" i="1"/>
  <c r="BU238" i="1"/>
  <c r="BW238" i="1"/>
  <c r="BY238" i="1"/>
  <c r="CA238" i="1"/>
  <c r="AQ237" i="1"/>
  <c r="AP237" i="1"/>
  <c r="I236" i="1"/>
  <c r="J237" i="1"/>
  <c r="H237" i="1"/>
  <c r="F237" i="1"/>
  <c r="D237" i="1"/>
  <c r="K237" i="1"/>
  <c r="L237" i="1"/>
  <c r="M237" i="1"/>
  <c r="N237" i="1"/>
  <c r="O237" i="1"/>
  <c r="P237" i="1"/>
  <c r="Q237" i="1"/>
  <c r="R237" i="1"/>
  <c r="S237" i="1"/>
  <c r="T237" i="1"/>
  <c r="U237" i="1"/>
  <c r="W236" i="1"/>
  <c r="X237" i="1"/>
  <c r="Y237" i="1"/>
  <c r="AB237" i="1"/>
  <c r="AA236" i="1"/>
  <c r="AC237" i="1"/>
  <c r="AF237" i="1"/>
  <c r="AD235" i="1"/>
  <c r="AE236" i="1"/>
  <c r="AG237" i="1"/>
  <c r="AH237" i="1"/>
  <c r="AI237" i="1"/>
  <c r="AK237" i="1"/>
  <c r="AL237" i="1"/>
  <c r="AM237" i="1"/>
  <c r="AN237" i="1"/>
  <c r="AR237" i="1"/>
  <c r="AT237" i="1"/>
  <c r="AU237" i="1"/>
  <c r="AV237" i="1"/>
  <c r="AW237" i="1"/>
  <c r="AY237" i="1"/>
  <c r="AZ237" i="1"/>
  <c r="BA237" i="1"/>
  <c r="BB237" i="1"/>
  <c r="BF237" i="1"/>
  <c r="BG237" i="1"/>
  <c r="BI237" i="1"/>
  <c r="BK237" i="1"/>
  <c r="BM237" i="1"/>
  <c r="BO237" i="1"/>
  <c r="BQ237" i="1"/>
  <c r="BS237" i="1"/>
  <c r="BU237" i="1"/>
  <c r="BW237" i="1"/>
  <c r="BY237" i="1"/>
  <c r="CA237" i="1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AQ236" i="1"/>
  <c r="AP236" i="1"/>
  <c r="I235" i="1"/>
  <c r="J236" i="1"/>
  <c r="H236" i="1"/>
  <c r="F236" i="1"/>
  <c r="D236" i="1"/>
  <c r="K236" i="1"/>
  <c r="L236" i="1"/>
  <c r="M236" i="1"/>
  <c r="N236" i="1"/>
  <c r="O236" i="1"/>
  <c r="P236" i="1"/>
  <c r="Q236" i="1"/>
  <c r="R236" i="1"/>
  <c r="S236" i="1"/>
  <c r="T236" i="1"/>
  <c r="U236" i="1"/>
  <c r="W235" i="1"/>
  <c r="X236" i="1"/>
  <c r="Y236" i="1"/>
  <c r="AB236" i="1"/>
  <c r="AA235" i="1"/>
  <c r="AC236" i="1"/>
  <c r="AF236" i="1"/>
  <c r="AD234" i="1"/>
  <c r="AE235" i="1"/>
  <c r="AG236" i="1"/>
  <c r="AH236" i="1"/>
  <c r="AI236" i="1"/>
  <c r="AK236" i="1"/>
  <c r="AL236" i="1"/>
  <c r="AM236" i="1"/>
  <c r="AN236" i="1"/>
  <c r="AR236" i="1"/>
  <c r="AT236" i="1"/>
  <c r="AU236" i="1"/>
  <c r="AV236" i="1"/>
  <c r="AW236" i="1"/>
  <c r="AY236" i="1"/>
  <c r="AZ236" i="1"/>
  <c r="BA236" i="1"/>
  <c r="BB236" i="1"/>
  <c r="BC236" i="1"/>
  <c r="BC235" i="1"/>
  <c r="BD236" i="1"/>
  <c r="BE236" i="1"/>
  <c r="BF236" i="1"/>
  <c r="BG236" i="1"/>
  <c r="BI236" i="1"/>
  <c r="BK236" i="1"/>
  <c r="BM236" i="1"/>
  <c r="BO236" i="1"/>
  <c r="BQ236" i="1"/>
  <c r="BS236" i="1"/>
  <c r="BU236" i="1"/>
  <c r="BW236" i="1"/>
  <c r="BY236" i="1"/>
  <c r="CA236" i="1"/>
  <c r="AQ235" i="1"/>
  <c r="AP235" i="1"/>
  <c r="I234" i="1"/>
  <c r="J235" i="1"/>
  <c r="H235" i="1"/>
  <c r="H234" i="1"/>
  <c r="F235" i="1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235" i="1"/>
  <c r="D3141" i="3"/>
  <c r="K235" i="1"/>
  <c r="L235" i="1"/>
  <c r="M235" i="1"/>
  <c r="N235" i="1"/>
  <c r="O235" i="1"/>
  <c r="P235" i="1"/>
  <c r="Q235" i="1"/>
  <c r="R235" i="1"/>
  <c r="S235" i="1"/>
  <c r="T235" i="1"/>
  <c r="U235" i="1"/>
  <c r="W234" i="1"/>
  <c r="X235" i="1"/>
  <c r="Y235" i="1"/>
  <c r="AB235" i="1"/>
  <c r="AA234" i="1"/>
  <c r="AC235" i="1"/>
  <c r="AF235" i="1"/>
  <c r="AD233" i="1"/>
  <c r="AE234" i="1"/>
  <c r="AG235" i="1"/>
  <c r="AH235" i="1"/>
  <c r="AI235" i="1"/>
  <c r="AK235" i="1"/>
  <c r="AL235" i="1"/>
  <c r="AM235" i="1"/>
  <c r="AN235" i="1"/>
  <c r="AR235" i="1"/>
  <c r="AT235" i="1"/>
  <c r="AU235" i="1"/>
  <c r="AV235" i="1"/>
  <c r="AW235" i="1"/>
  <c r="AY235" i="1"/>
  <c r="AZ235" i="1"/>
  <c r="BA235" i="1"/>
  <c r="BB235" i="1"/>
  <c r="BC234" i="1"/>
  <c r="BD235" i="1"/>
  <c r="BE235" i="1"/>
  <c r="BF235" i="1"/>
  <c r="BG235" i="1"/>
  <c r="BI235" i="1"/>
  <c r="BK235" i="1"/>
  <c r="BM235" i="1"/>
  <c r="BO235" i="1"/>
  <c r="BQ235" i="1"/>
  <c r="BS235" i="1"/>
  <c r="BU235" i="1"/>
  <c r="BW235" i="1"/>
  <c r="BY235" i="1"/>
  <c r="CA235" i="1"/>
  <c r="G2737" i="3"/>
  <c r="G2753" i="3"/>
  <c r="G2768" i="3"/>
  <c r="G2788" i="3"/>
  <c r="G2804" i="3"/>
  <c r="G2815" i="3"/>
  <c r="G2830" i="3"/>
  <c r="G2848" i="3"/>
  <c r="G2867" i="3"/>
  <c r="G2881" i="3"/>
  <c r="G2901" i="3"/>
  <c r="G2915" i="3"/>
  <c r="G2923" i="3"/>
  <c r="G2930" i="3"/>
  <c r="G2951" i="3"/>
  <c r="G2968" i="3"/>
  <c r="G2980" i="3"/>
  <c r="G2993" i="3"/>
  <c r="J3117" i="3"/>
  <c r="AQ234" i="1"/>
  <c r="AP234" i="1"/>
  <c r="I233" i="1"/>
  <c r="J234" i="1"/>
  <c r="F234" i="1"/>
  <c r="D234" i="1"/>
  <c r="D3140" i="3"/>
  <c r="D3139" i="3"/>
  <c r="D3138" i="3"/>
  <c r="D3137" i="3"/>
  <c r="D3136" i="3"/>
  <c r="D3135" i="3"/>
  <c r="D3134" i="3"/>
  <c r="D3133" i="3"/>
  <c r="D3131" i="3"/>
  <c r="D3130" i="3"/>
  <c r="D3129" i="3"/>
  <c r="D3128" i="3"/>
  <c r="CA234" i="1"/>
  <c r="BY234" i="1"/>
  <c r="BW234" i="1"/>
  <c r="BU234" i="1"/>
  <c r="BS234" i="1"/>
  <c r="BQ234" i="1"/>
  <c r="BO234" i="1"/>
  <c r="BM234" i="1"/>
  <c r="BK234" i="1"/>
  <c r="BI234" i="1"/>
  <c r="BB234" i="1"/>
  <c r="BA234" i="1"/>
  <c r="AZ234" i="1"/>
  <c r="AY234" i="1"/>
  <c r="AW234" i="1"/>
  <c r="AV234" i="1"/>
  <c r="AU234" i="1"/>
  <c r="AT234" i="1"/>
  <c r="AR234" i="1"/>
  <c r="AN234" i="1"/>
  <c r="AM234" i="1"/>
  <c r="AL234" i="1"/>
  <c r="AK234" i="1"/>
  <c r="AB234" i="1"/>
  <c r="AA233" i="1"/>
  <c r="AC234" i="1"/>
  <c r="Y234" i="1"/>
  <c r="W233" i="1"/>
  <c r="X234" i="1"/>
  <c r="U234" i="1"/>
  <c r="T234" i="1"/>
  <c r="S234" i="1"/>
  <c r="R234" i="1"/>
  <c r="Q234" i="1"/>
  <c r="P234" i="1"/>
  <c r="O234" i="1"/>
  <c r="N234" i="1"/>
  <c r="M234" i="1"/>
  <c r="L234" i="1"/>
  <c r="K234" i="1"/>
  <c r="AI234" i="1"/>
  <c r="AF234" i="1"/>
  <c r="BG234" i="1"/>
  <c r="BF234" i="1"/>
  <c r="AQ233" i="1"/>
  <c r="AP233" i="1"/>
  <c r="I232" i="1"/>
  <c r="J233" i="1"/>
  <c r="H233" i="1"/>
  <c r="F233" i="1"/>
  <c r="D233" i="1"/>
  <c r="K233" i="1"/>
  <c r="L233" i="1"/>
  <c r="M233" i="1"/>
  <c r="N233" i="1"/>
  <c r="O233" i="1"/>
  <c r="P233" i="1"/>
  <c r="Q233" i="1"/>
  <c r="R233" i="1"/>
  <c r="S233" i="1"/>
  <c r="T233" i="1"/>
  <c r="U233" i="1"/>
  <c r="W232" i="1"/>
  <c r="X233" i="1"/>
  <c r="Y233" i="1"/>
  <c r="AB233" i="1"/>
  <c r="AA232" i="1"/>
  <c r="AC233" i="1"/>
  <c r="AD232" i="1"/>
  <c r="AE233" i="1"/>
  <c r="AF233" i="1"/>
  <c r="AD231" i="1"/>
  <c r="AE232" i="1"/>
  <c r="AG233" i="1"/>
  <c r="AH233" i="1"/>
  <c r="AI233" i="1"/>
  <c r="AK233" i="1"/>
  <c r="AL233" i="1"/>
  <c r="AM233" i="1"/>
  <c r="AN233" i="1"/>
  <c r="AR233" i="1"/>
  <c r="AT233" i="1"/>
  <c r="AU233" i="1"/>
  <c r="AV233" i="1"/>
  <c r="AW233" i="1"/>
  <c r="AY233" i="1"/>
  <c r="AZ233" i="1"/>
  <c r="BA233" i="1"/>
  <c r="BB233" i="1"/>
  <c r="BC233" i="1"/>
  <c r="BC232" i="1"/>
  <c r="BD233" i="1"/>
  <c r="BE233" i="1"/>
  <c r="BF233" i="1"/>
  <c r="BG233" i="1"/>
  <c r="BI233" i="1"/>
  <c r="BK233" i="1"/>
  <c r="BM233" i="1"/>
  <c r="BO233" i="1"/>
  <c r="BQ233" i="1"/>
  <c r="BS233" i="1"/>
  <c r="BU233" i="1"/>
  <c r="BW233" i="1"/>
  <c r="BY233" i="1"/>
  <c r="CA233" i="1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AQ232" i="1"/>
  <c r="AP232" i="1"/>
  <c r="AP231" i="1"/>
  <c r="I231" i="1"/>
  <c r="J232" i="1"/>
  <c r="H232" i="1"/>
  <c r="F232" i="1"/>
  <c r="D232" i="1"/>
  <c r="K232" i="1"/>
  <c r="L232" i="1"/>
  <c r="M232" i="1"/>
  <c r="N232" i="1"/>
  <c r="O232" i="1"/>
  <c r="P232" i="1"/>
  <c r="Q232" i="1"/>
  <c r="R232" i="1"/>
  <c r="S232" i="1"/>
  <c r="T232" i="1"/>
  <c r="U232" i="1"/>
  <c r="W231" i="1"/>
  <c r="X232" i="1"/>
  <c r="Y232" i="1"/>
  <c r="AB232" i="1"/>
  <c r="AA231" i="1"/>
  <c r="AC232" i="1"/>
  <c r="AF232" i="1"/>
  <c r="AD230" i="1"/>
  <c r="AE231" i="1"/>
  <c r="AG232" i="1"/>
  <c r="AH232" i="1"/>
  <c r="AI232" i="1"/>
  <c r="AK232" i="1"/>
  <c r="AL232" i="1"/>
  <c r="AM232" i="1"/>
  <c r="AN232" i="1"/>
  <c r="AR232" i="1"/>
  <c r="AT232" i="1"/>
  <c r="AU232" i="1"/>
  <c r="AV232" i="1"/>
  <c r="AW232" i="1"/>
  <c r="AY232" i="1"/>
  <c r="AZ232" i="1"/>
  <c r="BA232" i="1"/>
  <c r="BB232" i="1"/>
  <c r="BC231" i="1"/>
  <c r="BD232" i="1"/>
  <c r="BE232" i="1"/>
  <c r="BF232" i="1"/>
  <c r="BG232" i="1"/>
  <c r="BI232" i="1"/>
  <c r="BK232" i="1"/>
  <c r="BM232" i="1"/>
  <c r="BO232" i="1"/>
  <c r="BQ232" i="1"/>
  <c r="BS232" i="1"/>
  <c r="BU232" i="1"/>
  <c r="BW232" i="1"/>
  <c r="BY232" i="1"/>
  <c r="CA232" i="1"/>
  <c r="AQ231" i="1"/>
  <c r="I230" i="1"/>
  <c r="J231" i="1"/>
  <c r="H231" i="1"/>
  <c r="F231" i="1"/>
  <c r="D3098" i="3"/>
  <c r="D3099" i="3"/>
  <c r="D3097" i="3"/>
  <c r="D3096" i="3"/>
  <c r="D3095" i="3"/>
  <c r="D3094" i="3"/>
  <c r="D3093" i="3"/>
  <c r="D231" i="1"/>
  <c r="D3092" i="3"/>
  <c r="D3091" i="3"/>
  <c r="D3090" i="3"/>
  <c r="D3089" i="3"/>
  <c r="D3088" i="3"/>
  <c r="D3087" i="3"/>
  <c r="K231" i="1"/>
  <c r="L231" i="1"/>
  <c r="M231" i="1"/>
  <c r="N231" i="1"/>
  <c r="O231" i="1"/>
  <c r="P231" i="1"/>
  <c r="Q231" i="1"/>
  <c r="R231" i="1"/>
  <c r="S231" i="1"/>
  <c r="T231" i="1"/>
  <c r="U231" i="1"/>
  <c r="W230" i="1"/>
  <c r="X231" i="1"/>
  <c r="Y231" i="1"/>
  <c r="AB231" i="1"/>
  <c r="AA230" i="1"/>
  <c r="AC231" i="1"/>
  <c r="AF231" i="1"/>
  <c r="AD229" i="1"/>
  <c r="AE230" i="1"/>
  <c r="AG231" i="1"/>
  <c r="AH231" i="1"/>
  <c r="AI231" i="1"/>
  <c r="AK231" i="1"/>
  <c r="AL231" i="1"/>
  <c r="AM231" i="1"/>
  <c r="AN231" i="1"/>
  <c r="AR231" i="1"/>
  <c r="AT231" i="1"/>
  <c r="AU231" i="1"/>
  <c r="AV231" i="1"/>
  <c r="AW231" i="1"/>
  <c r="AY231" i="1"/>
  <c r="AZ231" i="1"/>
  <c r="BA231" i="1"/>
  <c r="BB231" i="1"/>
  <c r="BC230" i="1"/>
  <c r="BD231" i="1"/>
  <c r="BE231" i="1"/>
  <c r="BF231" i="1"/>
  <c r="BG231" i="1"/>
  <c r="BI231" i="1"/>
  <c r="BK231" i="1"/>
  <c r="BM231" i="1"/>
  <c r="BO231" i="1"/>
  <c r="BQ231" i="1"/>
  <c r="BS231" i="1"/>
  <c r="BU231" i="1"/>
  <c r="BW231" i="1"/>
  <c r="BY231" i="1"/>
  <c r="CA231" i="1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AQ230" i="1"/>
  <c r="AP230" i="1"/>
  <c r="I229" i="1"/>
  <c r="J230" i="1"/>
  <c r="H230" i="1"/>
  <c r="F230" i="1"/>
  <c r="D230" i="1"/>
  <c r="K230" i="1"/>
  <c r="L230" i="1"/>
  <c r="M230" i="1"/>
  <c r="N230" i="1"/>
  <c r="O230" i="1"/>
  <c r="P230" i="1"/>
  <c r="Q230" i="1"/>
  <c r="R230" i="1"/>
  <c r="S230" i="1"/>
  <c r="T230" i="1"/>
  <c r="U230" i="1"/>
  <c r="W229" i="1"/>
  <c r="X230" i="1"/>
  <c r="Y230" i="1"/>
  <c r="AB230" i="1"/>
  <c r="AA229" i="1"/>
  <c r="AC230" i="1"/>
  <c r="AF230" i="1"/>
  <c r="AD228" i="1"/>
  <c r="AE229" i="1"/>
  <c r="AG230" i="1"/>
  <c r="AH230" i="1"/>
  <c r="AI230" i="1"/>
  <c r="AK230" i="1"/>
  <c r="AL230" i="1"/>
  <c r="AM230" i="1"/>
  <c r="AN230" i="1"/>
  <c r="AR230" i="1"/>
  <c r="AT230" i="1"/>
  <c r="AU230" i="1"/>
  <c r="AV230" i="1"/>
  <c r="AW230" i="1"/>
  <c r="AY230" i="1"/>
  <c r="AZ230" i="1"/>
  <c r="BA230" i="1"/>
  <c r="BB230" i="1"/>
  <c r="BC229" i="1"/>
  <c r="BD230" i="1"/>
  <c r="BE230" i="1"/>
  <c r="BF230" i="1"/>
  <c r="BG230" i="1"/>
  <c r="BI230" i="1"/>
  <c r="BK230" i="1"/>
  <c r="BM230" i="1"/>
  <c r="BO230" i="1"/>
  <c r="BQ230" i="1"/>
  <c r="BS230" i="1"/>
  <c r="BU230" i="1"/>
  <c r="BW230" i="1"/>
  <c r="BY230" i="1"/>
  <c r="CA230" i="1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AQ229" i="1"/>
  <c r="AQ228" i="1"/>
  <c r="AP229" i="1"/>
  <c r="I228" i="1"/>
  <c r="J229" i="1"/>
  <c r="H229" i="1"/>
  <c r="F229" i="1"/>
  <c r="D229" i="1"/>
  <c r="K229" i="1"/>
  <c r="L229" i="1"/>
  <c r="M229" i="1"/>
  <c r="N229" i="1"/>
  <c r="O229" i="1"/>
  <c r="P229" i="1"/>
  <c r="Q229" i="1"/>
  <c r="R229" i="1"/>
  <c r="S229" i="1"/>
  <c r="T229" i="1"/>
  <c r="U229" i="1"/>
  <c r="W228" i="1"/>
  <c r="X229" i="1"/>
  <c r="Y229" i="1"/>
  <c r="AB229" i="1"/>
  <c r="AA228" i="1"/>
  <c r="AC229" i="1"/>
  <c r="AF229" i="1"/>
  <c r="AD227" i="1"/>
  <c r="AE228" i="1"/>
  <c r="AG229" i="1"/>
  <c r="AH229" i="1"/>
  <c r="AI229" i="1"/>
  <c r="AK229" i="1"/>
  <c r="AL229" i="1"/>
  <c r="AM229" i="1"/>
  <c r="AN229" i="1"/>
  <c r="AR229" i="1"/>
  <c r="AT229" i="1"/>
  <c r="AU229" i="1"/>
  <c r="AV229" i="1"/>
  <c r="AW229" i="1"/>
  <c r="AY229" i="1"/>
  <c r="AZ229" i="1"/>
  <c r="BA229" i="1"/>
  <c r="BB229" i="1"/>
  <c r="BC228" i="1"/>
  <c r="BD229" i="1"/>
  <c r="BE229" i="1"/>
  <c r="BF229" i="1"/>
  <c r="BG229" i="1"/>
  <c r="BI229" i="1"/>
  <c r="BK229" i="1"/>
  <c r="BM229" i="1"/>
  <c r="BO229" i="1"/>
  <c r="BQ229" i="1"/>
  <c r="BS229" i="1"/>
  <c r="BU229" i="1"/>
  <c r="BW229" i="1"/>
  <c r="BY229" i="1"/>
  <c r="CA229" i="1"/>
  <c r="AP228" i="1"/>
  <c r="I227" i="1"/>
  <c r="J228" i="1"/>
  <c r="H228" i="1"/>
  <c r="F228" i="1"/>
  <c r="F227" i="1"/>
  <c r="D228" i="1"/>
  <c r="K228" i="1"/>
  <c r="L228" i="1"/>
  <c r="M228" i="1"/>
  <c r="N228" i="1"/>
  <c r="O228" i="1"/>
  <c r="P228" i="1"/>
  <c r="Q228" i="1"/>
  <c r="R228" i="1"/>
  <c r="S228" i="1"/>
  <c r="T228" i="1"/>
  <c r="U228" i="1"/>
  <c r="W227" i="1"/>
  <c r="X228" i="1"/>
  <c r="Y228" i="1"/>
  <c r="AB228" i="1"/>
  <c r="AA227" i="1"/>
  <c r="AC228" i="1"/>
  <c r="AF228" i="1"/>
  <c r="AD226" i="1"/>
  <c r="AE227" i="1"/>
  <c r="AG228" i="1"/>
  <c r="AH228" i="1"/>
  <c r="AI228" i="1"/>
  <c r="AK228" i="1"/>
  <c r="AL228" i="1"/>
  <c r="AM228" i="1"/>
  <c r="AN228" i="1"/>
  <c r="AR228" i="1"/>
  <c r="AT228" i="1"/>
  <c r="AU228" i="1"/>
  <c r="AV228" i="1"/>
  <c r="AW228" i="1"/>
  <c r="AY228" i="1"/>
  <c r="AZ228" i="1"/>
  <c r="BA228" i="1"/>
  <c r="BB228" i="1"/>
  <c r="BC227" i="1"/>
  <c r="BD228" i="1"/>
  <c r="BE228" i="1"/>
  <c r="BF228" i="1"/>
  <c r="BG228" i="1"/>
  <c r="BI228" i="1"/>
  <c r="BK228" i="1"/>
  <c r="BM228" i="1"/>
  <c r="BO228" i="1"/>
  <c r="BQ228" i="1"/>
  <c r="BS228" i="1"/>
  <c r="BU228" i="1"/>
  <c r="BW228" i="1"/>
  <c r="BY228" i="1"/>
  <c r="CA228" i="1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AQ227" i="1"/>
  <c r="AQ226" i="1"/>
  <c r="AP227" i="1"/>
  <c r="I226" i="1"/>
  <c r="J227" i="1"/>
  <c r="H227" i="1"/>
  <c r="F226" i="1"/>
  <c r="D227" i="1"/>
  <c r="K227" i="1"/>
  <c r="L227" i="1"/>
  <c r="M227" i="1"/>
  <c r="N227" i="1"/>
  <c r="O227" i="1"/>
  <c r="P227" i="1"/>
  <c r="Q227" i="1"/>
  <c r="R227" i="1"/>
  <c r="S227" i="1"/>
  <c r="T227" i="1"/>
  <c r="U227" i="1"/>
  <c r="W226" i="1"/>
  <c r="X227" i="1"/>
  <c r="Y227" i="1"/>
  <c r="AB227" i="1"/>
  <c r="AA226" i="1"/>
  <c r="AC227" i="1"/>
  <c r="AF227" i="1"/>
  <c r="AD225" i="1"/>
  <c r="AE226" i="1"/>
  <c r="AG227" i="1"/>
  <c r="AH227" i="1"/>
  <c r="AI227" i="1"/>
  <c r="AK227" i="1"/>
  <c r="AL227" i="1"/>
  <c r="AM227" i="1"/>
  <c r="AN227" i="1"/>
  <c r="AR227" i="1"/>
  <c r="AT227" i="1"/>
  <c r="AU227" i="1"/>
  <c r="AV227" i="1"/>
  <c r="AW227" i="1"/>
  <c r="AY227" i="1"/>
  <c r="AZ227" i="1"/>
  <c r="BA227" i="1"/>
  <c r="BB227" i="1"/>
  <c r="BC226" i="1"/>
  <c r="BD227" i="1"/>
  <c r="BE227" i="1"/>
  <c r="BF227" i="1"/>
  <c r="BG227" i="1"/>
  <c r="BI227" i="1"/>
  <c r="BK227" i="1"/>
  <c r="BM227" i="1"/>
  <c r="BO227" i="1"/>
  <c r="BQ227" i="1"/>
  <c r="BS227" i="1"/>
  <c r="BU227" i="1"/>
  <c r="BW227" i="1"/>
  <c r="BY227" i="1"/>
  <c r="CA227" i="1"/>
  <c r="AP226" i="1"/>
  <c r="I225" i="1"/>
  <c r="J226" i="1"/>
  <c r="I224" i="1"/>
  <c r="J225" i="1"/>
  <c r="H226" i="1"/>
  <c r="D226" i="1"/>
  <c r="K226" i="1"/>
  <c r="L226" i="1"/>
  <c r="M226" i="1"/>
  <c r="N226" i="1"/>
  <c r="O226" i="1"/>
  <c r="P226" i="1"/>
  <c r="Q226" i="1"/>
  <c r="R226" i="1"/>
  <c r="S226" i="1"/>
  <c r="T226" i="1"/>
  <c r="U226" i="1"/>
  <c r="W225" i="1"/>
  <c r="X226" i="1"/>
  <c r="Y226" i="1"/>
  <c r="AB226" i="1"/>
  <c r="AA225" i="1"/>
  <c r="AC226" i="1"/>
  <c r="AF226" i="1"/>
  <c r="AD224" i="1"/>
  <c r="AE225" i="1"/>
  <c r="AG226" i="1"/>
  <c r="AH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4" i="1"/>
  <c r="X225" i="1"/>
  <c r="Y225" i="1"/>
  <c r="AB225" i="1"/>
  <c r="AA224" i="1"/>
  <c r="AC225" i="1"/>
  <c r="AF225" i="1"/>
  <c r="AD223" i="1"/>
  <c r="AE224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I223" i="1"/>
  <c r="J224" i="1"/>
  <c r="D2986" i="3"/>
  <c r="D2985" i="3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3" i="1"/>
  <c r="X224" i="1"/>
  <c r="Y224" i="1"/>
  <c r="AB224" i="1"/>
  <c r="AA223" i="1"/>
  <c r="AC224" i="1"/>
  <c r="AF224" i="1"/>
  <c r="AD222" i="1"/>
  <c r="AE223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I222" i="1"/>
  <c r="J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2" i="1"/>
  <c r="X223" i="1"/>
  <c r="Y223" i="1"/>
  <c r="AB223" i="1"/>
  <c r="AA222" i="1"/>
  <c r="AC223" i="1"/>
  <c r="AF223" i="1"/>
  <c r="AD221" i="1"/>
  <c r="AE222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I221" i="1"/>
  <c r="J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1" i="1"/>
  <c r="X222" i="1"/>
  <c r="Y222" i="1"/>
  <c r="AB222" i="1"/>
  <c r="AA221" i="1"/>
  <c r="AC222" i="1"/>
  <c r="AF222" i="1"/>
  <c r="AD220" i="1"/>
  <c r="AE221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I220" i="1"/>
  <c r="J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0" i="1"/>
  <c r="X221" i="1"/>
  <c r="Y221" i="1"/>
  <c r="AB221" i="1"/>
  <c r="AA220" i="1"/>
  <c r="AC221" i="1"/>
  <c r="AF221" i="1"/>
  <c r="AD219" i="1"/>
  <c r="AE220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I219" i="1"/>
  <c r="J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19" i="1"/>
  <c r="X220" i="1"/>
  <c r="Y220" i="1"/>
  <c r="AB220" i="1"/>
  <c r="AA219" i="1"/>
  <c r="AC220" i="1"/>
  <c r="AF220" i="1"/>
  <c r="AD218" i="1"/>
  <c r="AE219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I2904" i="3"/>
  <c r="J2904" i="3"/>
  <c r="AQ219" i="1"/>
  <c r="AP219" i="1"/>
  <c r="I218" i="1"/>
  <c r="J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8" i="1"/>
  <c r="X219" i="1"/>
  <c r="Y219" i="1"/>
  <c r="AB219" i="1"/>
  <c r="AA218" i="1"/>
  <c r="AC219" i="1"/>
  <c r="AF219" i="1"/>
  <c r="AD217" i="1"/>
  <c r="AE218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I217" i="1"/>
  <c r="J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7" i="1"/>
  <c r="X218" i="1"/>
  <c r="Y218" i="1"/>
  <c r="AB218" i="1"/>
  <c r="AA217" i="1"/>
  <c r="AC218" i="1"/>
  <c r="AF218" i="1"/>
  <c r="AD216" i="1"/>
  <c r="AE217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I216" i="1"/>
  <c r="J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6" i="1"/>
  <c r="X217" i="1"/>
  <c r="Y217" i="1"/>
  <c r="AB217" i="1"/>
  <c r="AA216" i="1"/>
  <c r="AC217" i="1"/>
  <c r="AF217" i="1"/>
  <c r="AD215" i="1"/>
  <c r="AE216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I215" i="1"/>
  <c r="J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5" i="1"/>
  <c r="X216" i="1"/>
  <c r="Y216" i="1"/>
  <c r="AB216" i="1"/>
  <c r="AA215" i="1"/>
  <c r="AC216" i="1"/>
  <c r="AF216" i="1"/>
  <c r="AD214" i="1"/>
  <c r="AE215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I214" i="1"/>
  <c r="J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4" i="1"/>
  <c r="X215" i="1"/>
  <c r="Y215" i="1"/>
  <c r="AB215" i="1"/>
  <c r="AA214" i="1"/>
  <c r="AC215" i="1"/>
  <c r="AF215" i="1"/>
  <c r="AD213" i="1"/>
  <c r="AE214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I213" i="1"/>
  <c r="J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3" i="1"/>
  <c r="X214" i="1"/>
  <c r="Y214" i="1"/>
  <c r="AB214" i="1"/>
  <c r="AA213" i="1"/>
  <c r="AC214" i="1"/>
  <c r="AF214" i="1"/>
  <c r="AD212" i="1"/>
  <c r="AE213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I212" i="1"/>
  <c r="J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2" i="1"/>
  <c r="X213" i="1"/>
  <c r="Y213" i="1"/>
  <c r="AB213" i="1"/>
  <c r="AA212" i="1"/>
  <c r="AC213" i="1"/>
  <c r="AF213" i="1"/>
  <c r="AD211" i="1"/>
  <c r="AE212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G2718" i="3"/>
  <c r="G2706" i="3"/>
  <c r="AQ212" i="1"/>
  <c r="AP212" i="1"/>
  <c r="I211" i="1"/>
  <c r="J212" i="1"/>
  <c r="H211" i="1"/>
  <c r="H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1" i="1"/>
  <c r="X212" i="1"/>
  <c r="Y212" i="1"/>
  <c r="AB212" i="1"/>
  <c r="AA211" i="1"/>
  <c r="AC212" i="1"/>
  <c r="AF212" i="1"/>
  <c r="AD210" i="1"/>
  <c r="AE211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I210" i="1"/>
  <c r="J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0" i="1"/>
  <c r="X211" i="1"/>
  <c r="Y211" i="1"/>
  <c r="AB211" i="1"/>
  <c r="AA210" i="1"/>
  <c r="AC211" i="1"/>
  <c r="AF211" i="1"/>
  <c r="AD209" i="1"/>
  <c r="AE210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I209" i="1"/>
  <c r="J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09" i="1"/>
  <c r="X210" i="1"/>
  <c r="Y210" i="1"/>
  <c r="AB210" i="1"/>
  <c r="AA209" i="1"/>
  <c r="AC210" i="1"/>
  <c r="AF210" i="1"/>
  <c r="AD208" i="1"/>
  <c r="AE209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I208" i="1"/>
  <c r="J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8" i="1"/>
  <c r="X209" i="1"/>
  <c r="Y209" i="1"/>
  <c r="AB209" i="1"/>
  <c r="AA208" i="1"/>
  <c r="AC209" i="1"/>
  <c r="AF209" i="1"/>
  <c r="AD207" i="1"/>
  <c r="AE208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I207" i="1"/>
  <c r="J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7" i="1"/>
  <c r="X208" i="1"/>
  <c r="Y208" i="1"/>
  <c r="AB208" i="1"/>
  <c r="AA207" i="1"/>
  <c r="AC208" i="1"/>
  <c r="AF208" i="1"/>
  <c r="AD206" i="1"/>
  <c r="AE207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I206" i="1"/>
  <c r="J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6" i="1"/>
  <c r="X207" i="1"/>
  <c r="Y207" i="1"/>
  <c r="AB207" i="1"/>
  <c r="AA206" i="1"/>
  <c r="AC207" i="1"/>
  <c r="AF207" i="1"/>
  <c r="AD205" i="1"/>
  <c r="AE206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I205" i="1"/>
  <c r="J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5" i="1"/>
  <c r="X206" i="1"/>
  <c r="Y206" i="1"/>
  <c r="AB206" i="1"/>
  <c r="AA205" i="1"/>
  <c r="AC206" i="1"/>
  <c r="AF206" i="1"/>
  <c r="AD204" i="1"/>
  <c r="AE205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G2684" i="3"/>
  <c r="G2673" i="3"/>
  <c r="G2662" i="3"/>
  <c r="G2650" i="3"/>
  <c r="G2628" i="3"/>
  <c r="G2612" i="3"/>
  <c r="G2599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I204" i="1"/>
  <c r="J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B205" i="1"/>
  <c r="AA204" i="1"/>
  <c r="AC205" i="1"/>
  <c r="Y205" i="1"/>
  <c r="W204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D203" i="1"/>
  <c r="AE204" i="1"/>
  <c r="AG205" i="1"/>
  <c r="AQ204" i="1"/>
  <c r="AP204" i="1"/>
  <c r="I203" i="1"/>
  <c r="J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3" i="1"/>
  <c r="X204" i="1"/>
  <c r="Y204" i="1"/>
  <c r="AB204" i="1"/>
  <c r="AA203" i="1"/>
  <c r="AC204" i="1"/>
  <c r="AF204" i="1"/>
  <c r="AD202" i="1"/>
  <c r="AE203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I202" i="1"/>
  <c r="J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2" i="1"/>
  <c r="X203" i="1"/>
  <c r="Y203" i="1"/>
  <c r="AB203" i="1"/>
  <c r="AA202" i="1"/>
  <c r="AC203" i="1"/>
  <c r="AF203" i="1"/>
  <c r="AD201" i="1"/>
  <c r="AE202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I201" i="1"/>
  <c r="J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1" i="1"/>
  <c r="X202" i="1"/>
  <c r="Y202" i="1"/>
  <c r="AB202" i="1"/>
  <c r="AA201" i="1"/>
  <c r="AC202" i="1"/>
  <c r="AF202" i="1"/>
  <c r="AD200" i="1"/>
  <c r="AE201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0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I201" i="1"/>
  <c r="AH201" i="1"/>
  <c r="AD199" i="1"/>
  <c r="AE200" i="1"/>
  <c r="AG201" i="1"/>
  <c r="AF201" i="1"/>
  <c r="AA200" i="1"/>
  <c r="AC201" i="1"/>
  <c r="AB201" i="1"/>
  <c r="Y201" i="1"/>
  <c r="W200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I199" i="1"/>
  <c r="J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199" i="1"/>
  <c r="X200" i="1"/>
  <c r="Y200" i="1"/>
  <c r="AB200" i="1"/>
  <c r="AA199" i="1"/>
  <c r="AC200" i="1"/>
  <c r="AF200" i="1"/>
  <c r="AD198" i="1"/>
  <c r="AE199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G2587" i="3"/>
  <c r="G2567" i="3"/>
  <c r="G2548" i="3"/>
  <c r="G2529" i="3"/>
  <c r="G2512" i="3"/>
  <c r="G1712" i="3"/>
  <c r="G1699" i="3"/>
  <c r="G1675" i="3"/>
  <c r="G1647" i="3"/>
  <c r="G1613" i="3"/>
  <c r="G1590" i="3"/>
  <c r="G1563" i="3"/>
  <c r="G1536" i="3"/>
  <c r="AQ199" i="1"/>
  <c r="AP199" i="1"/>
  <c r="I198" i="1"/>
  <c r="J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B199" i="1"/>
  <c r="AA198" i="1"/>
  <c r="AC199" i="1"/>
  <c r="Y199" i="1"/>
  <c r="W198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BG199" i="1"/>
  <c r="BF199" i="1"/>
  <c r="AQ198" i="1"/>
  <c r="AP198" i="1"/>
  <c r="I197" i="1"/>
  <c r="J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7" i="1"/>
  <c r="X198" i="1"/>
  <c r="Y198" i="1"/>
  <c r="AB198" i="1"/>
  <c r="AA197" i="1"/>
  <c r="AC198" i="1"/>
  <c r="AD197" i="1"/>
  <c r="AE198" i="1"/>
  <c r="AF198" i="1"/>
  <c r="AD196" i="1"/>
  <c r="AE197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I196" i="1"/>
  <c r="J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6" i="1"/>
  <c r="X197" i="1"/>
  <c r="Y197" i="1"/>
  <c r="AB197" i="1"/>
  <c r="AA196" i="1"/>
  <c r="AC197" i="1"/>
  <c r="AF197" i="1"/>
  <c r="AD195" i="1"/>
  <c r="AE196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I195" i="1"/>
  <c r="J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5" i="1"/>
  <c r="X196" i="1"/>
  <c r="Y196" i="1"/>
  <c r="AB196" i="1"/>
  <c r="AA195" i="1"/>
  <c r="AC196" i="1"/>
  <c r="AF196" i="1"/>
  <c r="AD194" i="1"/>
  <c r="AE195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I194" i="1"/>
  <c r="J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4" i="1"/>
  <c r="X195" i="1"/>
  <c r="Y195" i="1"/>
  <c r="AB195" i="1"/>
  <c r="AA194" i="1"/>
  <c r="AC195" i="1"/>
  <c r="AF195" i="1"/>
  <c r="AD193" i="1"/>
  <c r="AE194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I193" i="1"/>
  <c r="J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3" i="1"/>
  <c r="X194" i="1"/>
  <c r="Y194" i="1"/>
  <c r="AB194" i="1"/>
  <c r="AA193" i="1"/>
  <c r="AC194" i="1"/>
  <c r="AF194" i="1"/>
  <c r="AD192" i="1"/>
  <c r="AE193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I192" i="1"/>
  <c r="J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B193" i="1"/>
  <c r="AA192" i="1"/>
  <c r="AC193" i="1"/>
  <c r="Y193" i="1"/>
  <c r="W192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G2497" i="3"/>
  <c r="G2482" i="3"/>
  <c r="G2472" i="3"/>
  <c r="G2453" i="3"/>
  <c r="G2427" i="3"/>
  <c r="G2413" i="3"/>
  <c r="G2398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BG193" i="1"/>
  <c r="BF193" i="1"/>
  <c r="AQ192" i="1"/>
  <c r="AQ191" i="1"/>
  <c r="AP192" i="1"/>
  <c r="I191" i="1"/>
  <c r="J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1" i="1"/>
  <c r="X192" i="1"/>
  <c r="Y192" i="1"/>
  <c r="AB192" i="1"/>
  <c r="AA191" i="1"/>
  <c r="AC192" i="1"/>
  <c r="AD191" i="1"/>
  <c r="AE192" i="1"/>
  <c r="AF192" i="1"/>
  <c r="AD190" i="1"/>
  <c r="AE191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I190" i="1"/>
  <c r="J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0" i="1"/>
  <c r="X191" i="1"/>
  <c r="Y191" i="1"/>
  <c r="AB191" i="1"/>
  <c r="AA190" i="1"/>
  <c r="AC191" i="1"/>
  <c r="AF191" i="1"/>
  <c r="AD189" i="1"/>
  <c r="AE190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I189" i="1"/>
  <c r="J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89" i="1"/>
  <c r="X190" i="1"/>
  <c r="Y190" i="1"/>
  <c r="AB190" i="1"/>
  <c r="AA189" i="1"/>
  <c r="AC190" i="1"/>
  <c r="AF190" i="1"/>
  <c r="AD188" i="1"/>
  <c r="AE189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I188" i="1"/>
  <c r="J189" i="1"/>
  <c r="D2428" i="3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B189" i="1"/>
  <c r="AA188" i="1"/>
  <c r="AC189" i="1"/>
  <c r="Y189" i="1"/>
  <c r="W188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I187" i="1"/>
  <c r="J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7" i="1"/>
  <c r="X188" i="1"/>
  <c r="Y188" i="1"/>
  <c r="AB188" i="1"/>
  <c r="AA187" i="1"/>
  <c r="AC188" i="1"/>
  <c r="AD187" i="1"/>
  <c r="AE188" i="1"/>
  <c r="AF188" i="1"/>
  <c r="AD186" i="1"/>
  <c r="AE187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I186" i="1"/>
  <c r="J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6" i="1"/>
  <c r="X187" i="1"/>
  <c r="Y187" i="1"/>
  <c r="AB187" i="1"/>
  <c r="AA186" i="1"/>
  <c r="AC187" i="1"/>
  <c r="AF187" i="1"/>
  <c r="AD185" i="1"/>
  <c r="AE186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G2375" i="3"/>
  <c r="G2356" i="3"/>
  <c r="I185" i="1"/>
  <c r="J186" i="1"/>
  <c r="G2344" i="3"/>
  <c r="H186" i="1"/>
  <c r="G2325" i="3"/>
  <c r="G2303" i="3"/>
  <c r="F186" i="1"/>
  <c r="G2278" i="3"/>
  <c r="G2248" i="3"/>
  <c r="D186" i="1"/>
  <c r="K186" i="1"/>
  <c r="L186" i="1"/>
  <c r="M186" i="1"/>
  <c r="N186" i="1"/>
  <c r="O186" i="1"/>
  <c r="P186" i="1"/>
  <c r="Q186" i="1"/>
  <c r="R186" i="1"/>
  <c r="S186" i="1"/>
  <c r="T186" i="1"/>
  <c r="U186" i="1"/>
  <c r="W185" i="1"/>
  <c r="X186" i="1"/>
  <c r="Y186" i="1"/>
  <c r="AB186" i="1"/>
  <c r="AA185" i="1"/>
  <c r="AC186" i="1"/>
  <c r="AF186" i="1"/>
  <c r="AD184" i="1"/>
  <c r="AE185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I184" i="1"/>
  <c r="J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4" i="1"/>
  <c r="X185" i="1"/>
  <c r="Y185" i="1"/>
  <c r="AB185" i="1"/>
  <c r="AA184" i="1"/>
  <c r="AC185" i="1"/>
  <c r="AF185" i="1"/>
  <c r="AD183" i="1"/>
  <c r="AE184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3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I184" i="1"/>
  <c r="AH184" i="1"/>
  <c r="AD182" i="1"/>
  <c r="AE183" i="1"/>
  <c r="AG184" i="1"/>
  <c r="AF184" i="1"/>
  <c r="AA183" i="1"/>
  <c r="AC184" i="1"/>
  <c r="AB184" i="1"/>
  <c r="Y184" i="1"/>
  <c r="W183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I182" i="1"/>
  <c r="J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2" i="1"/>
  <c r="X183" i="1"/>
  <c r="Y183" i="1"/>
  <c r="AB183" i="1"/>
  <c r="AA182" i="1"/>
  <c r="AC183" i="1"/>
  <c r="AF183" i="1"/>
  <c r="AD181" i="1"/>
  <c r="AE182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I181" i="1"/>
  <c r="J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1" i="1"/>
  <c r="X182" i="1"/>
  <c r="Y182" i="1"/>
  <c r="AB182" i="1"/>
  <c r="AA181" i="1"/>
  <c r="AC182" i="1"/>
  <c r="AF182" i="1"/>
  <c r="AD180" i="1"/>
  <c r="AE181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I180" i="1"/>
  <c r="J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0" i="1"/>
  <c r="X181" i="1"/>
  <c r="Y181" i="1"/>
  <c r="AB181" i="1"/>
  <c r="AA180" i="1"/>
  <c r="AC181" i="1"/>
  <c r="AF181" i="1"/>
  <c r="AD179" i="1"/>
  <c r="AE180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I179" i="1"/>
  <c r="J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79" i="1"/>
  <c r="X180" i="1"/>
  <c r="Y180" i="1"/>
  <c r="AB180" i="1"/>
  <c r="AA179" i="1"/>
  <c r="AC180" i="1"/>
  <c r="AF180" i="1"/>
  <c r="AD178" i="1"/>
  <c r="AE179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F153" i="1"/>
  <c r="O153" i="1"/>
  <c r="F165" i="1"/>
  <c r="O165" i="1"/>
  <c r="F166" i="1"/>
  <c r="O166" i="1"/>
  <c r="F167" i="1"/>
  <c r="O167" i="1"/>
  <c r="F168" i="1"/>
  <c r="O168" i="1"/>
  <c r="F169" i="1"/>
  <c r="O169" i="1"/>
  <c r="F170" i="1"/>
  <c r="O170" i="1"/>
  <c r="F171" i="1"/>
  <c r="O171" i="1"/>
  <c r="F172" i="1"/>
  <c r="O172" i="1"/>
  <c r="F173" i="1"/>
  <c r="O173" i="1"/>
  <c r="F174" i="1"/>
  <c r="O174" i="1"/>
  <c r="F175" i="1"/>
  <c r="O175" i="1"/>
  <c r="F176" i="1"/>
  <c r="O176" i="1"/>
  <c r="F177" i="1"/>
  <c r="O177" i="1"/>
  <c r="F178" i="1"/>
  <c r="O178" i="1"/>
  <c r="F179" i="1"/>
  <c r="O179" i="1"/>
  <c r="F164" i="1"/>
  <c r="O164" i="1"/>
  <c r="F163" i="1"/>
  <c r="O163" i="1"/>
  <c r="F162" i="1"/>
  <c r="O162" i="1"/>
  <c r="F137" i="1"/>
  <c r="O137" i="1"/>
  <c r="I178" i="1"/>
  <c r="I177" i="1"/>
  <c r="J178" i="1"/>
  <c r="J179" i="1"/>
  <c r="I165" i="1"/>
  <c r="H179" i="1"/>
  <c r="H178" i="1"/>
  <c r="F161" i="1"/>
  <c r="F159" i="1"/>
  <c r="F156" i="1"/>
  <c r="F154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B179" i="1"/>
  <c r="Y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H2043" i="3"/>
  <c r="H2024" i="3"/>
  <c r="H2013" i="3"/>
  <c r="H1974" i="3"/>
  <c r="H1948" i="3"/>
  <c r="H1940" i="3"/>
  <c r="H1917" i="3"/>
  <c r="H1899" i="3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G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H1873" i="3"/>
  <c r="H1857" i="3"/>
  <c r="H1841" i="3"/>
  <c r="H1818" i="3"/>
  <c r="H1795" i="3"/>
  <c r="G1764" i="3"/>
  <c r="G1736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  <c r="BE234" i="1"/>
  <c r="BD234" i="1"/>
  <c r="AH234" i="1"/>
  <c r="AG234" i="1"/>
  <c r="BD237" i="1"/>
  <c r="BE237" i="1"/>
  <c r="BD240" i="1"/>
  <c r="BE240" i="1"/>
  <c r="BD341" i="1"/>
  <c r="BE341" i="1"/>
  <c r="BD340" i="1"/>
  <c r="BE340" i="1"/>
  <c r="BD339" i="1"/>
  <c r="BE339" i="1"/>
  <c r="BD338" i="1"/>
  <c r="BE338" i="1"/>
  <c r="BD337" i="1"/>
  <c r="BE337" i="1"/>
  <c r="BD336" i="1"/>
  <c r="BE336" i="1"/>
  <c r="BD335" i="1"/>
  <c r="BE335" i="1"/>
  <c r="BD334" i="1"/>
  <c r="BE334" i="1"/>
  <c r="BD333" i="1"/>
  <c r="BE333" i="1"/>
  <c r="BD332" i="1"/>
  <c r="BE332" i="1"/>
  <c r="BD331" i="1"/>
  <c r="BE331" i="1"/>
  <c r="BD330" i="1"/>
  <c r="BE330" i="1"/>
  <c r="BD329" i="1"/>
  <c r="BE329" i="1"/>
  <c r="BD328" i="1"/>
  <c r="BE328" i="1"/>
  <c r="BD327" i="1"/>
  <c r="BE327" i="1"/>
  <c r="BD326" i="1"/>
  <c r="BE326" i="1"/>
  <c r="BD325" i="1"/>
  <c r="BE325" i="1"/>
  <c r="BD324" i="1"/>
  <c r="BE324" i="1"/>
  <c r="BD323" i="1"/>
  <c r="BE323" i="1"/>
  <c r="BD322" i="1"/>
  <c r="BE322" i="1"/>
  <c r="BD321" i="1"/>
  <c r="BE321" i="1"/>
  <c r="BD320" i="1"/>
  <c r="BE320" i="1"/>
  <c r="BD319" i="1"/>
  <c r="BE319" i="1"/>
  <c r="BD318" i="1"/>
  <c r="BE318" i="1"/>
  <c r="AG313" i="1"/>
  <c r="AH313" i="1"/>
  <c r="AG314" i="1"/>
  <c r="AH314" i="1"/>
  <c r="J313" i="1"/>
  <c r="Q313" i="1"/>
  <c r="AG315" i="1"/>
  <c r="AH315" i="1"/>
  <c r="J314" i="1"/>
  <c r="Q314" i="1"/>
  <c r="AG316" i="1"/>
  <c r="AH316" i="1"/>
  <c r="J315" i="1"/>
  <c r="Q315" i="1"/>
  <c r="AG317" i="1"/>
  <c r="AH317" i="1"/>
  <c r="J316" i="1"/>
  <c r="Q316" i="1"/>
  <c r="J317" i="1"/>
  <c r="Q317" i="1"/>
  <c r="BD317" i="1"/>
  <c r="BE317" i="1"/>
  <c r="BD316" i="1"/>
  <c r="BE316" i="1"/>
  <c r="BD315" i="1"/>
  <c r="BE315" i="1"/>
  <c r="BD314" i="1"/>
  <c r="BE314" i="1"/>
  <c r="BD345" i="1"/>
  <c r="BE345" i="1"/>
  <c r="BD344" i="1"/>
  <c r="BE344" i="1"/>
  <c r="BD343" i="1"/>
  <c r="BE343" i="1"/>
  <c r="BD348" i="1"/>
  <c r="BE348" i="1"/>
  <c r="BD347" i="1"/>
  <c r="BE347" i="1"/>
  <c r="BD346" i="1"/>
  <c r="BE346" i="1"/>
  <c r="J345" i="1"/>
  <c r="Q345" i="1"/>
  <c r="AI352" i="1"/>
  <c r="AF352" i="1"/>
  <c r="AE352" i="1"/>
  <c r="BG352" i="1"/>
  <c r="BF352" i="1"/>
  <c r="BE352" i="1"/>
  <c r="BD352" i="1"/>
  <c r="BD351" i="1"/>
  <c r="BE351" i="1"/>
  <c r="AG318" i="1"/>
  <c r="AH318" i="1"/>
  <c r="AG319" i="1"/>
  <c r="AH319" i="1"/>
  <c r="J318" i="1"/>
  <c r="Q318" i="1"/>
  <c r="AG320" i="1"/>
  <c r="AH320" i="1"/>
  <c r="J319" i="1"/>
  <c r="Q319" i="1"/>
  <c r="AG321" i="1"/>
  <c r="AH321" i="1"/>
  <c r="J320" i="1"/>
  <c r="Q320" i="1"/>
  <c r="AG322" i="1"/>
  <c r="AH322" i="1"/>
  <c r="J321" i="1"/>
  <c r="Q321" i="1"/>
  <c r="AG323" i="1"/>
  <c r="AH323" i="1"/>
  <c r="J322" i="1"/>
  <c r="Q322" i="1"/>
  <c r="AG324" i="1"/>
  <c r="AH324" i="1"/>
  <c r="J323" i="1"/>
  <c r="Q323" i="1"/>
  <c r="AG325" i="1"/>
  <c r="AH325" i="1"/>
  <c r="J325" i="1"/>
  <c r="Q325" i="1"/>
  <c r="J324" i="1"/>
  <c r="Q324" i="1"/>
  <c r="AG326" i="1"/>
  <c r="AH326" i="1"/>
  <c r="AG327" i="1"/>
  <c r="AH327" i="1"/>
  <c r="AG328" i="1"/>
  <c r="AH328" i="1"/>
  <c r="AG329" i="1"/>
  <c r="AH329" i="1"/>
  <c r="AG330" i="1"/>
  <c r="AH330" i="1"/>
  <c r="AE331" i="1"/>
  <c r="AF330" i="1"/>
  <c r="AG332" i="1"/>
  <c r="AH332" i="1"/>
  <c r="AG333" i="1"/>
  <c r="AH333" i="1"/>
  <c r="J332" i="1"/>
  <c r="Q332" i="1"/>
  <c r="AG334" i="1"/>
  <c r="AH334" i="1"/>
  <c r="J333" i="1"/>
  <c r="Q333" i="1"/>
  <c r="AG335" i="1"/>
  <c r="AH335" i="1"/>
  <c r="J334" i="1"/>
  <c r="Q334" i="1"/>
  <c r="AG336" i="1"/>
  <c r="AH336" i="1"/>
  <c r="J335" i="1"/>
  <c r="Q335" i="1"/>
  <c r="AG337" i="1"/>
  <c r="AH337" i="1"/>
  <c r="J336" i="1"/>
  <c r="Q336" i="1"/>
  <c r="AG338" i="1"/>
  <c r="AH338" i="1"/>
  <c r="J337" i="1"/>
  <c r="Q337" i="1"/>
  <c r="AG339" i="1"/>
  <c r="AH339" i="1"/>
  <c r="J338" i="1"/>
  <c r="Q338" i="1"/>
  <c r="AG340" i="1"/>
  <c r="AH340" i="1"/>
  <c r="J339" i="1"/>
  <c r="Q339" i="1"/>
  <c r="AG341" i="1"/>
  <c r="AH341" i="1"/>
  <c r="J340" i="1"/>
  <c r="Q340" i="1"/>
  <c r="AH342" i="1"/>
  <c r="AG342" i="1"/>
  <c r="J342" i="1"/>
  <c r="Q342" i="1"/>
  <c r="J341" i="1"/>
  <c r="Q341" i="1"/>
  <c r="AG343" i="1"/>
  <c r="AH343" i="1"/>
  <c r="AG344" i="1"/>
  <c r="AH344" i="1"/>
  <c r="J344" i="1"/>
  <c r="Q344" i="1"/>
  <c r="J343" i="1"/>
  <c r="Q343" i="1"/>
  <c r="AG345" i="1"/>
  <c r="AH345" i="1"/>
  <c r="AG346" i="1"/>
  <c r="AH346" i="1"/>
  <c r="AG347" i="1"/>
  <c r="AH347" i="1"/>
  <c r="AG348" i="1"/>
  <c r="AH348" i="1"/>
  <c r="J347" i="1"/>
  <c r="Q347" i="1"/>
  <c r="AG349" i="1"/>
  <c r="AH349" i="1"/>
  <c r="J348" i="1"/>
  <c r="Q348" i="1"/>
  <c r="AG350" i="1"/>
  <c r="AH350" i="1"/>
  <c r="J349" i="1"/>
  <c r="Q349" i="1"/>
  <c r="BD350" i="1"/>
  <c r="BE350" i="1"/>
  <c r="AH352" i="1"/>
  <c r="AG352" i="1"/>
  <c r="AG331" i="1"/>
  <c r="AH331" i="1"/>
</calcChain>
</file>

<file path=xl/sharedStrings.xml><?xml version="1.0" encoding="utf-8"?>
<sst xmlns="http://schemas.openxmlformats.org/spreadsheetml/2006/main" count="11078" uniqueCount="1430">
  <si>
    <t xml:space="preserve"> </t>
  </si>
  <si>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</si>
  <si>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</si>
  <si>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</si>
  <si>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</si>
  <si>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</si>
  <si>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</si>
  <si>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</si>
  <si>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</si>
  <si>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</si>
  <si>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</si>
  <si>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</si>
  <si>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</si>
  <si>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</si>
  <si>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</si>
  <si>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</si>
  <si>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</si>
  <si>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</si>
  <si>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</si>
  <si>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</si>
  <si>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</si>
  <si>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</si>
  <si>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</si>
  <si>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</si>
  <si>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</si>
  <si>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</si>
  <si>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</si>
  <si>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</si>
  <si>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</si>
  <si>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</si>
  <si>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</si>
  <si>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</si>
  <si>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</si>
  <si>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</si>
  <si>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</si>
  <si>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</si>
  <si>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</si>
  <si>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</si>
  <si>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</si>
  <si>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</si>
  <si>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</si>
  <si>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</si>
  <si>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</si>
  <si>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</si>
  <si>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</si>
  <si>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</si>
  <si>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</si>
  <si>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</si>
  <si>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</si>
  <si>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</si>
  <si>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</si>
  <si>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</si>
  <si>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</si>
  <si>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</si>
  <si>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</si>
  <si>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</si>
  <si>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</si>
  <si>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</si>
  <si>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</si>
  <si>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</si>
  <si>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</si>
  <si>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</si>
  <si>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</si>
  <si>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</si>
  <si>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</si>
  <si>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</si>
  <si>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</si>
  <si>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</si>
  <si>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</si>
  <si>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</si>
  <si>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</si>
  <si>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</si>
  <si>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</si>
  <si>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</si>
  <si>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</si>
  <si>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</si>
  <si>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</si>
  <si>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</si>
  <si>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</si>
  <si>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</si>
  <si>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</si>
  <si>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</si>
  <si>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</si>
  <si>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</si>
  <si>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</si>
  <si>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</si>
  <si>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</si>
  <si>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</si>
  <si>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</si>
  <si>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</si>
  <si>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</si>
  <si>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</si>
  <si>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</si>
  <si>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</si>
  <si>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</si>
  <si>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</si>
  <si>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</si>
  <si>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</si>
  <si>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</si>
  <si>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</si>
  <si>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</si>
  <si>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</si>
  <si>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</si>
  <si>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</si>
  <si>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</si>
  <si>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</si>
  <si>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</si>
  <si>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</si>
  <si>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</si>
  <si>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</si>
  <si>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</si>
  <si>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</si>
  <si>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</si>
  <si>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</si>
  <si>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</si>
  <si>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</si>
  <si>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</si>
  <si>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</si>
  <si>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</si>
  <si>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</si>
  <si>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</si>
  <si>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</si>
  <si>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</si>
  <si>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</si>
  <si>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</si>
  <si>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</si>
  <si>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</si>
  <si>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</si>
  <si>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</si>
  <si>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</si>
  <si>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</si>
  <si>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</si>
  <si>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</si>
  <si>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</si>
  <si>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</si>
  <si>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</si>
  <si>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</si>
  <si>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</si>
  <si>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</si>
  <si>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</si>
  <si>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</si>
  <si>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</si>
  <si>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</si>
  <si>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</si>
  <si>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</si>
  <si>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</si>
  <si>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</si>
  <si>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</si>
  <si>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</si>
  <si>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</si>
  <si>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</si>
  <si>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</si>
  <si>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</si>
  <si>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</si>
  <si>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</si>
  <si>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</si>
  <si>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</si>
  <si>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</si>
  <si>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</si>
  <si>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</si>
  <si>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</si>
  <si>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</si>
  <si>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</si>
  <si>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</si>
  <si>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</si>
  <si>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</si>
  <si>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</si>
  <si>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</si>
  <si>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</si>
  <si>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</si>
  <si>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</si>
  <si>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</si>
  <si>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</si>
  <si>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</si>
  <si>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</si>
  <si>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</si>
  <si>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</si>
  <si>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</si>
  <si>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</si>
  <si>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</si>
  <si>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</si>
  <si>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</si>
  <si>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</si>
  <si>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</si>
  <si>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</si>
  <si>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</si>
  <si>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</si>
  <si>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</si>
  <si>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</si>
  <si>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</si>
  <si>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</si>
  <si>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</si>
  <si>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</si>
  <si>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</si>
  <si>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</si>
  <si>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</si>
  <si>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</si>
  <si>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</si>
  <si>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</si>
  <si>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</si>
  <si>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</si>
  <si>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</si>
  <si>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</si>
  <si>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</si>
  <si>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</si>
  <si>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</si>
  <si>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</si>
  <si>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</si>
  <si>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</si>
  <si>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</si>
  <si>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</si>
  <si>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</si>
  <si>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</si>
  <si>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</si>
  <si>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</si>
  <si>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</si>
  <si>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</si>
  <si>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</si>
  <si>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</si>
  <si>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</si>
  <si>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</si>
  <si>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</si>
  <si>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</si>
  <si>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</si>
  <si>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</si>
  <si>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</si>
  <si>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</si>
  <si>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</si>
  <si>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</si>
  <si>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</si>
  <si>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</si>
  <si>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</si>
  <si>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</si>
  <si>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</si>
  <si>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</si>
  <si>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</si>
  <si>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</si>
  <si>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</si>
  <si>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</si>
  <si>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</si>
  <si>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</si>
  <si>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</si>
  <si>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</si>
  <si>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</si>
  <si>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</si>
  <si>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</si>
  <si>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</si>
  <si>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</si>
  <si>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</si>
  <si>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</si>
  <si>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</si>
  <si>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</si>
  <si>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</si>
  <si>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</si>
  <si>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</si>
  <si>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</si>
  <si>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</si>
  <si>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</si>
  <si>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</si>
  <si>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</si>
  <si>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</si>
  <si>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</si>
  <si>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</si>
  <si>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</si>
  <si>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</si>
  <si>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</si>
  <si>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</si>
  <si>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</si>
  <si>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</si>
  <si>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</si>
  <si>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</si>
  <si>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</si>
  <si>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</si>
  <si>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</si>
  <si>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</si>
  <si>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</si>
  <si>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</si>
  <si>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</si>
  <si>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</si>
  <si>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</si>
  <si>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</si>
  <si>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</si>
  <si>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</si>
  <si>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</si>
  <si>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</si>
  <si>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</si>
  <si>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</si>
  <si>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</si>
  <si>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</si>
  <si>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</si>
  <si>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</si>
  <si>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</si>
  <si>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</si>
  <si>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</si>
  <si>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</si>
  <si>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</si>
  <si>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</si>
  <si>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</si>
  <si>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</si>
  <si>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</si>
  <si>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</si>
  <si>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</si>
  <si>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</si>
  <si>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</si>
  <si>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</si>
  <si>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</si>
  <si>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</si>
  <si>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</si>
  <si>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</si>
  <si>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</si>
  <si>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</si>
  <si>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</si>
  <si>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</si>
  <si>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>44132</t>
  </si>
  <si>
    <t>44133</t>
  </si>
  <si>
    <t>44134</t>
  </si>
  <si>
    <t>44135</t>
  </si>
  <si>
    <t>44136</t>
  </si>
  <si>
    <t>44137</t>
  </si>
  <si>
    <t>44138</t>
  </si>
  <si>
    <t>44139</t>
  </si>
  <si>
    <t>44140</t>
  </si>
  <si>
    <t>44141</t>
  </si>
  <si>
    <t>44142</t>
  </si>
  <si>
    <t>44143</t>
  </si>
  <si>
    <t>44144</t>
  </si>
  <si>
    <t>44145</t>
  </si>
  <si>
    <t>44146</t>
  </si>
  <si>
    <t>44147</t>
  </si>
  <si>
    <t>44148</t>
  </si>
  <si>
    <t>44149</t>
  </si>
  <si>
    <t>44150</t>
  </si>
  <si>
    <t>44151</t>
  </si>
  <si>
    <t>44152</t>
  </si>
  <si>
    <t>44153</t>
  </si>
  <si>
    <t>44154</t>
  </si>
  <si>
    <t>44155</t>
  </si>
  <si>
    <t>44156</t>
  </si>
  <si>
    <t>44157</t>
  </si>
  <si>
    <t>44158</t>
  </si>
  <si>
    <t>44159</t>
  </si>
  <si>
    <t>44160</t>
  </si>
  <si>
    <t>44161</t>
  </si>
  <si>
    <t>44162</t>
  </si>
  <si>
    <t>44163</t>
  </si>
  <si>
    <t>44164</t>
  </si>
  <si>
    <t>44165</t>
  </si>
  <si>
    <t>44166</t>
  </si>
  <si>
    <t>44167</t>
  </si>
  <si>
    <t>44168</t>
  </si>
  <si>
    <t>44169</t>
  </si>
  <si>
    <t>44170</t>
  </si>
  <si>
    <t>44171</t>
  </si>
  <si>
    <t>44172</t>
  </si>
  <si>
    <t>44173</t>
  </si>
  <si>
    <t>44174</t>
  </si>
  <si>
    <t>44175</t>
  </si>
  <si>
    <t>44176</t>
  </si>
  <si>
    <t>44177</t>
  </si>
  <si>
    <t>44178</t>
  </si>
  <si>
    <t>44179</t>
  </si>
  <si>
    <t>44180</t>
  </si>
  <si>
    <t>44181</t>
  </si>
  <si>
    <t>44182</t>
  </si>
  <si>
    <t>44183</t>
  </si>
  <si>
    <t>44184</t>
  </si>
  <si>
    <t>44185</t>
  </si>
  <si>
    <t>44186</t>
  </si>
  <si>
    <t>44187</t>
  </si>
  <si>
    <t>44188</t>
  </si>
  <si>
    <t>44189</t>
  </si>
  <si>
    <t>44190</t>
  </si>
  <si>
    <t>44191</t>
  </si>
  <si>
    <t>44192</t>
  </si>
  <si>
    <t>44193</t>
  </si>
  <si>
    <t>44194</t>
  </si>
  <si>
    <t>44195</t>
  </si>
  <si>
    <t>44196</t>
  </si>
  <si>
    <t>44197</t>
  </si>
  <si>
    <t>44198</t>
  </si>
  <si>
    <t>44199</t>
  </si>
  <si>
    <t>44200</t>
  </si>
  <si>
    <t>44201</t>
  </si>
  <si>
    <t>44202</t>
  </si>
  <si>
    <t>44203</t>
  </si>
  <si>
    <t>44204</t>
  </si>
  <si>
    <t>44205</t>
  </si>
  <si>
    <t>44206</t>
  </si>
  <si>
    <t>44207</t>
  </si>
  <si>
    <t>44208</t>
  </si>
  <si>
    <t>44209</t>
  </si>
  <si>
    <t>44210</t>
  </si>
  <si>
    <t>44211</t>
  </si>
  <si>
    <t>44212</t>
  </si>
  <si>
    <t>44213</t>
  </si>
  <si>
    <t>44214</t>
  </si>
  <si>
    <t>44215</t>
  </si>
  <si>
    <t>44216</t>
  </si>
  <si>
    <t>44217</t>
  </si>
  <si>
    <t>44218</t>
  </si>
  <si>
    <t>44219</t>
  </si>
  <si>
    <t>44220</t>
  </si>
  <si>
    <t>44221</t>
  </si>
  <si>
    <t>44222</t>
  </si>
  <si>
    <t>44223</t>
  </si>
  <si>
    <t>44224</t>
  </si>
  <si>
    <t>44225</t>
  </si>
  <si>
    <t>44226</t>
  </si>
  <si>
    <t>44227</t>
  </si>
  <si>
    <t>44228</t>
  </si>
  <si>
    <t>44229</t>
  </si>
  <si>
    <t>44230</t>
  </si>
  <si>
    <t>44231</t>
  </si>
  <si>
    <t>44232</t>
  </si>
  <si>
    <t>44233</t>
  </si>
  <si>
    <t>44234</t>
  </si>
  <si>
    <t>44235</t>
  </si>
  <si>
    <t>44236</t>
  </si>
  <si>
    <t>44237</t>
  </si>
  <si>
    <t>44238</t>
  </si>
  <si>
    <t>44239</t>
  </si>
  <si>
    <t>44240</t>
  </si>
  <si>
    <t>44241</t>
  </si>
  <si>
    <t>44242</t>
  </si>
  <si>
    <t>44243</t>
  </si>
  <si>
    <t>44244</t>
  </si>
  <si>
    <t>44245</t>
  </si>
  <si>
    <t>44246</t>
  </si>
  <si>
    <t>44247</t>
  </si>
  <si>
    <t>44248</t>
  </si>
  <si>
    <t>44249</t>
  </si>
  <si>
    <t>44250</t>
  </si>
  <si>
    <t>44251</t>
  </si>
  <si>
    <t>44252</t>
  </si>
  <si>
    <t>44253</t>
  </si>
  <si>
    <t>44254</t>
  </si>
  <si>
    <t>44255</t>
  </si>
  <si>
    <t>44256</t>
  </si>
  <si>
    <t>44257</t>
  </si>
  <si>
    <t>44258</t>
  </si>
  <si>
    <t>44259</t>
  </si>
  <si>
    <t>44260</t>
  </si>
  <si>
    <t>44261</t>
  </si>
  <si>
    <t>44262</t>
  </si>
  <si>
    <t>44263</t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</si>
  <si>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</si>
  <si>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</si>
  <si>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</si>
  <si>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</si>
  <si>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</si>
  <si>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</si>
  <si>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</si>
  <si>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</si>
  <si>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</si>
  <si>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</si>
  <si>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</si>
  <si>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</si>
  <si>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</si>
  <si>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</si>
  <si>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</si>
  <si>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</si>
  <si>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</si>
  <si>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</si>
  <si>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</si>
  <si>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</si>
  <si>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</si>
  <si>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</si>
  <si>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</si>
  <si>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</si>
  <si>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</si>
  <si>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</si>
  <si>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</si>
  <si>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</si>
  <si>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</si>
  <si>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</si>
  <si>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</si>
  <si>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</si>
  <si>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</si>
  <si>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</si>
  <si>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</si>
  <si>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</si>
  <si>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</si>
  <si>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</si>
  <si>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</si>
  <si>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</si>
  <si>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</si>
  <si>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</si>
  <si>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</si>
  <si>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</si>
  <si>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</si>
  <si>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</si>
  <si>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</si>
  <si>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</si>
  <si>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</si>
  <si>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</si>
  <si>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</si>
  <si>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</si>
  <si>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</si>
  <si>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</si>
  <si>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</si>
  <si>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</si>
  <si>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</si>
  <si>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</si>
  <si>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Barú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</si>
  <si>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</si>
  <si>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</si>
  <si>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</si>
  <si>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</si>
  <si>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</si>
  <si>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</si>
  <si>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</si>
  <si>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</si>
  <si>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</si>
  <si>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</si>
  <si>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</si>
  <si>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</si>
  <si>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</si>
  <si>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</si>
  <si>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</si>
  <si>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</si>
  <si>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</si>
  <si>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</si>
  <si>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</si>
  <si>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</si>
  <si>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</si>
  <si>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</si>
  <si>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</si>
  <si>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</si>
  <si>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</si>
  <si>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</si>
  <si>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</si>
  <si>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</si>
  <si>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</si>
  <si>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</si>
  <si>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</si>
  <si>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</si>
  <si>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</si>
  <si>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</si>
  <si>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</si>
  <si>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</si>
  <si>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</si>
  <si>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</si>
  <si>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</si>
  <si>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</si>
  <si>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</si>
  <si>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</si>
  <si>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</si>
  <si>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</si>
  <si>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</si>
  <si>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</si>
  <si>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</si>
  <si>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</si>
  <si>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</si>
  <si>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</si>
  <si>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</si>
  <si>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</si>
  <si>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</si>
  <si>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</si>
  <si>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</si>
  <si>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</si>
  <si>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</si>
  <si>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</si>
  <si>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</si>
  <si>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</si>
  <si>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</si>
  <si>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</si>
  <si>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</si>
  <si>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</si>
  <si>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</si>
  <si>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</si>
  <si>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</si>
  <si>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</si>
  <si>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</si>
  <si>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</si>
  <si>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</si>
  <si>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</si>
  <si>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</si>
  <si>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</si>
  <si>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</si>
  <si>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</si>
  <si>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</si>
  <si>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</si>
  <si>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</si>
  <si>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</si>
  <si>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</si>
  <si>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</si>
  <si>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</si>
  <si>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</si>
  <si>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</si>
  <si>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</si>
  <si>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</si>
  <si>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</si>
  <si>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</si>
  <si>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Aguacatal</t>
  </si>
  <si>
    <t>David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</si>
  <si>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</si>
  <si>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</si>
  <si>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</si>
  <si>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</si>
  <si>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</si>
  <si>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</si>
  <si>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</si>
  <si>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</si>
  <si>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</si>
  <si>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</si>
  <si>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</si>
  <si>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</si>
  <si>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</si>
  <si>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</si>
  <si>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</si>
  <si>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</si>
  <si>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</si>
  <si>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</si>
  <si>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</si>
  <si>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</si>
  <si>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</si>
  <si>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</si>
  <si>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</si>
  <si>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</si>
  <si>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</si>
  <si>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</si>
  <si>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</si>
  <si>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</si>
  <si>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</si>
  <si>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</si>
  <si>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</si>
  <si>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</si>
  <si>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</si>
  <si>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</si>
  <si>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</si>
  <si>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</si>
  <si>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</si>
  <si>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</si>
  <si>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</si>
  <si>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</si>
  <si>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</si>
  <si>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</si>
  <si>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</si>
  <si>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</si>
  <si>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</si>
  <si>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</si>
  <si>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</si>
  <si>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</si>
  <si>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</si>
  <si>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</si>
  <si>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</si>
  <si>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</si>
  <si>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</si>
  <si>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</si>
  <si>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</si>
  <si>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</si>
  <si>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</si>
  <si>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</si>
  <si>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</si>
  <si>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Zapotillo</t>
  </si>
  <si>
    <t>Parita (Cabecera)</t>
  </si>
  <si>
    <t>San Isidro</t>
  </si>
  <si>
    <t>Alto de Jesús</t>
  </si>
  <si>
    <t>Río Sereno (Cabecera)</t>
  </si>
  <si>
    <t>Calidonia</t>
  </si>
  <si>
    <t>Los Llanitos</t>
  </si>
  <si>
    <t>Miguel de la Borda (Cabecera)</t>
  </si>
  <si>
    <t>El Harino</t>
  </si>
  <si>
    <t>El Marañón</t>
  </si>
  <si>
    <t>Chepo</t>
  </si>
  <si>
    <t>Coclé del Norte</t>
  </si>
  <si>
    <t>San Carlos</t>
  </si>
  <si>
    <t>Cerro Plata</t>
  </si>
  <si>
    <t>San Francisco (Cabecera)</t>
  </si>
  <si>
    <t>Llano Norte</t>
  </si>
  <si>
    <t>Montijo (Cabecera)</t>
  </si>
  <si>
    <t>Cañaveral</t>
  </si>
  <si>
    <t>San José</t>
  </si>
  <si>
    <t>Río Congo</t>
  </si>
  <si>
    <t>La Villa de Los Santos (Cabecera)</t>
  </si>
  <si>
    <t>Bejuco</t>
  </si>
  <si>
    <t>Chame (Cabecera)</t>
  </si>
  <si>
    <t>Tulú</t>
  </si>
  <si>
    <t>Santiago (cabecera)</t>
  </si>
  <si>
    <t>Caimito</t>
  </si>
  <si>
    <t>Tinajas</t>
  </si>
  <si>
    <t>Cañas Gordas</t>
  </si>
  <si>
    <t>Río de Jesús (Cabecera)</t>
  </si>
  <si>
    <t>Barrios Unidos</t>
  </si>
  <si>
    <t>Santa Rita</t>
  </si>
  <si>
    <t>San Juan de Dios</t>
  </si>
  <si>
    <t>Edwin Fábrega</t>
  </si>
  <si>
    <t>Guarumal</t>
  </si>
  <si>
    <t>Limones</t>
  </si>
  <si>
    <t>Las mañanitas</t>
  </si>
  <si>
    <t>Paja de Sombrero</t>
  </si>
  <si>
    <t>Ocú (Cabecera)</t>
  </si>
  <si>
    <t>BArrio Norte</t>
  </si>
  <si>
    <t>Los Valles</t>
  </si>
  <si>
    <t>El Roble</t>
  </si>
  <si>
    <t>Catorce de Noviembre</t>
  </si>
  <si>
    <t>Chiguirí Arriba</t>
  </si>
  <si>
    <t>SAn Juan</t>
  </si>
  <si>
    <t>Las cumbres</t>
  </si>
  <si>
    <t>Costa Hermosa</t>
  </si>
  <si>
    <t>VIsta Alegre</t>
  </si>
  <si>
    <t>Río HAto</t>
  </si>
  <si>
    <t>HErrera</t>
  </si>
  <si>
    <t>El CHorrillo</t>
  </si>
  <si>
    <t>DAvid Este</t>
  </si>
  <si>
    <t>Los algarrobos</t>
  </si>
  <si>
    <t>MAteo Iturralde</t>
  </si>
  <si>
    <t>PEnonomé (Cabecera)</t>
  </si>
  <si>
    <t>Toza</t>
  </si>
  <si>
    <t>Buena VIsta</t>
  </si>
  <si>
    <t>CApellanía</t>
  </si>
  <si>
    <t>juan Díaz</t>
  </si>
  <si>
    <t>Ernesto Córdoba CAmpos</t>
  </si>
  <si>
    <t>LAs Cumbres</t>
  </si>
  <si>
    <t>Belisario FRías</t>
  </si>
  <si>
    <t>BArrio COlón</t>
  </si>
  <si>
    <t>Cerro SIlvestre</t>
  </si>
  <si>
    <t>Pilón</t>
  </si>
  <si>
    <t>La Exposición o CAlidonia</t>
  </si>
  <si>
    <t>Las Lajas</t>
  </si>
  <si>
    <t>SAn Martín</t>
  </si>
  <si>
    <t>Amelia denis de icaza</t>
  </si>
  <si>
    <t>parque lefevre</t>
  </si>
  <si>
    <t>puerto caimito</t>
  </si>
  <si>
    <t>rufina alfaro</t>
  </si>
  <si>
    <t>betania</t>
  </si>
  <si>
    <t>ernesto córdoba campos</t>
  </si>
  <si>
    <t>bella vista</t>
  </si>
  <si>
    <t>las cumbres</t>
  </si>
  <si>
    <t>guadalupe</t>
  </si>
  <si>
    <t>belisario frías</t>
  </si>
  <si>
    <t>ancón</t>
  </si>
  <si>
    <t>don bosco</t>
  </si>
  <si>
    <t>río abajo</t>
  </si>
  <si>
    <t>belisario Porras</t>
  </si>
  <si>
    <t>burunga</t>
  </si>
  <si>
    <t>pedregal</t>
  </si>
  <si>
    <t>las mañanitas</t>
  </si>
  <si>
    <t>pacora</t>
  </si>
  <si>
    <t>alcalde díaz</t>
  </si>
  <si>
    <t>chepo (Cabecera)</t>
  </si>
  <si>
    <t>caimitillo</t>
  </si>
  <si>
    <t>playa leona</t>
  </si>
  <si>
    <t>metetí</t>
  </si>
  <si>
    <t>barrio balboa</t>
  </si>
  <si>
    <t>la exposición o calidonia</t>
  </si>
  <si>
    <t>penonomé (cabecera)</t>
  </si>
  <si>
    <t>arnulfo arias</t>
  </si>
  <si>
    <t>los llanitos</t>
  </si>
  <si>
    <t>san juan</t>
  </si>
  <si>
    <t>santiago (Cabecera)</t>
  </si>
  <si>
    <t>toza</t>
  </si>
  <si>
    <t>cristóbal</t>
  </si>
  <si>
    <t>virgen del carmen</t>
  </si>
  <si>
    <t>herrera</t>
  </si>
  <si>
    <t>las lomas</t>
  </si>
  <si>
    <t>nuevo emperador</t>
  </si>
  <si>
    <t>tortí</t>
  </si>
  <si>
    <t>pajonal</t>
  </si>
  <si>
    <t>progreso</t>
  </si>
  <si>
    <t>río hato</t>
  </si>
  <si>
    <t>san juan bautista</t>
  </si>
  <si>
    <t>santa ana</t>
  </si>
  <si>
    <t>Amelia DEnis de Icaza</t>
  </si>
  <si>
    <t>Belisario porras</t>
  </si>
  <si>
    <t>La exposición o calidonia</t>
  </si>
  <si>
    <t>CErro Silvestre</t>
  </si>
  <si>
    <t>BArrio Colón</t>
  </si>
  <si>
    <t>Playa leona</t>
  </si>
  <si>
    <t>Puerto CAimito</t>
  </si>
  <si>
    <t>Alcalde díaz</t>
  </si>
  <si>
    <t>Belisario frías</t>
  </si>
  <si>
    <t>Don bosco</t>
  </si>
  <si>
    <t>CAimitillo</t>
  </si>
  <si>
    <t>Arraiján (cAbecera)</t>
  </si>
  <si>
    <t>David (CAbecera)</t>
  </si>
  <si>
    <t>el coco</t>
  </si>
  <si>
    <t>pueblo nuevo</t>
  </si>
  <si>
    <t>cerro Silvestre</t>
  </si>
  <si>
    <t>veracruz</t>
  </si>
  <si>
    <t>victoriano lorenzo</t>
  </si>
  <si>
    <t>el chorrillo</t>
  </si>
  <si>
    <t>arnulfo Arias</t>
  </si>
  <si>
    <t>mateo iturralde</t>
  </si>
  <si>
    <t>llano bonito</t>
  </si>
  <si>
    <t>curundú</t>
  </si>
  <si>
    <t>la concepción (Cabecera)</t>
  </si>
  <si>
    <t>cristóbal este</t>
  </si>
  <si>
    <t>david este</t>
  </si>
  <si>
    <t>lídice</t>
  </si>
  <si>
    <t>monagrillo</t>
  </si>
  <si>
    <t>chitré (cabecera)</t>
  </si>
  <si>
    <t>david sur</t>
  </si>
  <si>
    <t>ocú (Cabecera)</t>
  </si>
  <si>
    <t>san carlos</t>
  </si>
  <si>
    <t>villa rosario</t>
  </si>
  <si>
    <t>san francisco</t>
  </si>
  <si>
    <t>tocumen</t>
  </si>
  <si>
    <t>vista Alegre</t>
  </si>
  <si>
    <t>arraiján (cAbecera)</t>
  </si>
  <si>
    <t>barrio colón</t>
  </si>
  <si>
    <t>bella Vista</t>
  </si>
  <si>
    <t>juan Demóstenes arosemena</t>
  </si>
  <si>
    <t>omar torrijos</t>
  </si>
  <si>
    <t>amelia denis de icaza</t>
  </si>
  <si>
    <t>belisario porras</t>
  </si>
  <si>
    <t>josé domingo espinar</t>
  </si>
  <si>
    <t>santiago (cabecera)</t>
  </si>
  <si>
    <t>sabanitas</t>
  </si>
  <si>
    <t>el limón</t>
  </si>
  <si>
    <t>penonomé (Cabecera)</t>
  </si>
  <si>
    <t>soná (Cabecera)</t>
  </si>
  <si>
    <t>buena vista</t>
  </si>
  <si>
    <t>el roble</t>
  </si>
  <si>
    <t>toabré</t>
  </si>
  <si>
    <t>macaracas (Cabecera)</t>
  </si>
  <si>
    <t>la arena</t>
  </si>
  <si>
    <t>cativá</t>
  </si>
  <si>
    <t>los algarrobos</t>
  </si>
  <si>
    <t>aLcalde Díaz</t>
  </si>
  <si>
    <t>arraiján (Cabecera)</t>
  </si>
  <si>
    <t>vista alegre</t>
  </si>
  <si>
    <t>david (CAbecera)</t>
  </si>
  <si>
    <t>cerro silvestre</t>
  </si>
  <si>
    <t>chitré (Cabecera)</t>
  </si>
  <si>
    <t>santa fe (Cabecera)</t>
  </si>
  <si>
    <t>la villa de los santos (cabecera)</t>
  </si>
  <si>
    <t>natá (Cabecera)</t>
  </si>
  <si>
    <t>cañaveral</t>
  </si>
  <si>
    <t>cañazas (Cabecera)</t>
  </si>
  <si>
    <t>santa marta</t>
  </si>
  <si>
    <t>juan díaz</t>
  </si>
  <si>
    <t>david (Cabecera)</t>
  </si>
  <si>
    <t>david</t>
  </si>
  <si>
    <t>santa fe (cabecera)</t>
  </si>
  <si>
    <t>chepo (cabecera)</t>
  </si>
  <si>
    <t>barrios unidos</t>
  </si>
  <si>
    <t>puerto armuelles (cabecera)</t>
  </si>
  <si>
    <t>capira (Cabecera)</t>
  </si>
  <si>
    <t>juan demóstenes arosemena</t>
  </si>
  <si>
    <t>cañazas (cabecera)</t>
  </si>
  <si>
    <t>pilón</t>
  </si>
  <si>
    <t>aguadulce (cabecera)</t>
  </si>
  <si>
    <t>la concepción (cabecera)</t>
  </si>
  <si>
    <t>canto del llano</t>
  </si>
  <si>
    <t>david (cabecera)</t>
  </si>
  <si>
    <t>ocú (cabecera)</t>
  </si>
  <si>
    <t>río grande</t>
  </si>
  <si>
    <t>natá (cabecera)</t>
  </si>
  <si>
    <t>maría chiquita</t>
  </si>
  <si>
    <t>puerto pilón</t>
  </si>
  <si>
    <t>san pablo viejo</t>
  </si>
  <si>
    <t>antón (cabecera)</t>
  </si>
  <si>
    <t>arraiján (cabecera)</t>
  </si>
  <si>
    <t>rodrigo luque</t>
  </si>
  <si>
    <t>san martín de porres</t>
  </si>
  <si>
    <t>santa rita</t>
  </si>
  <si>
    <t>nuevo santiago</t>
  </si>
  <si>
    <t>barrio norte</t>
  </si>
  <si>
    <t>atalaya (cabecera)</t>
  </si>
  <si>
    <t>el valle</t>
  </si>
  <si>
    <t>La Montañuela</t>
  </si>
  <si>
    <t>limones</t>
  </si>
  <si>
    <t>bugaba</t>
  </si>
  <si>
    <t>soná (cabecera)</t>
  </si>
  <si>
    <t>chame (cabecera)</t>
  </si>
  <si>
    <t>chiriquí</t>
  </si>
  <si>
    <t>las cabras</t>
  </si>
  <si>
    <t>san martín</t>
  </si>
  <si>
    <t>santa clara</t>
  </si>
  <si>
    <t>las lajas</t>
  </si>
  <si>
    <t>la palma</t>
  </si>
  <si>
    <t>macaracas (cabecera)</t>
  </si>
  <si>
    <t>santa cruz</t>
  </si>
  <si>
    <t>las margaritas</t>
  </si>
  <si>
    <t>santiago (cabecerA)</t>
  </si>
  <si>
    <t>cerro viejo</t>
  </si>
  <si>
    <t>colón</t>
  </si>
  <si>
    <t>montijo (cabecera)</t>
  </si>
  <si>
    <t>nueva providencia</t>
  </si>
  <si>
    <t>el espino</t>
  </si>
  <si>
    <t>Vista alegre</t>
  </si>
  <si>
    <t>pocrí</t>
  </si>
  <si>
    <t>rodolfo aguilar delgado</t>
  </si>
  <si>
    <t>volcán (Cabecera)</t>
  </si>
  <si>
    <t>santa maría (cabecera)</t>
  </si>
  <si>
    <t>chiriqui</t>
  </si>
  <si>
    <t>pesé (cabecera)</t>
  </si>
  <si>
    <t>capira (cabecera)</t>
  </si>
  <si>
    <t>costa hermosa</t>
  </si>
  <si>
    <t>alto boquete</t>
  </si>
  <si>
    <t>río congo</t>
  </si>
  <si>
    <t>yaviza</t>
  </si>
  <si>
    <t>san isidro</t>
  </si>
  <si>
    <t>boquerón (cabecera)</t>
  </si>
  <si>
    <t>carlos santana ávila</t>
  </si>
  <si>
    <t>otoque oriente</t>
  </si>
  <si>
    <t>gualaca</t>
  </si>
  <si>
    <t>llano norte</t>
  </si>
  <si>
    <t>bejuco</t>
  </si>
  <si>
    <t>piedras gordas</t>
  </si>
  <si>
    <t>pueblos unidos</t>
  </si>
  <si>
    <t>feuillet</t>
  </si>
  <si>
    <t>portobelo (cabecera)</t>
  </si>
  <si>
    <t>san antonio</t>
  </si>
  <si>
    <t>miguel de la borda (cabecera)</t>
  </si>
  <si>
    <t>coclé</t>
  </si>
  <si>
    <t>calobre (Cabecera)</t>
  </si>
  <si>
    <t>chiguirí arriba</t>
  </si>
  <si>
    <t>caballero</t>
  </si>
  <si>
    <t>río congo arriba</t>
  </si>
  <si>
    <t>boca del monte</t>
  </si>
  <si>
    <t>salamanca</t>
  </si>
  <si>
    <t>santa maría (Cabecera)</t>
  </si>
  <si>
    <t>baco</t>
  </si>
  <si>
    <t>las ollas arriba</t>
  </si>
  <si>
    <t>capellanía</t>
  </si>
  <si>
    <t>boquete (cabecera)</t>
  </si>
  <si>
    <t>cabuya</t>
  </si>
  <si>
    <t>cochea</t>
  </si>
  <si>
    <t>Arraiján (cabecera)</t>
  </si>
  <si>
    <t>SAntiago (cabecera)</t>
  </si>
  <si>
    <t>TOcumen</t>
  </si>
  <si>
    <t>CAIMItillo</t>
  </si>
  <si>
    <t>Llano de Catival o Mariato (Cabecera)</t>
  </si>
  <si>
    <t>DAvid (cabecera)</t>
  </si>
  <si>
    <t>salud</t>
  </si>
  <si>
    <t>guarumal</t>
  </si>
  <si>
    <t>tulú</t>
  </si>
  <si>
    <t>Rincón</t>
  </si>
  <si>
    <t>corregimientos</t>
  </si>
  <si>
    <t>Cuenta de corregimientos</t>
  </si>
  <si>
    <t>Columna1</t>
  </si>
  <si>
    <t>Columna2</t>
  </si>
  <si>
    <t>arenas</t>
  </si>
  <si>
    <t>Bahía Azul</t>
  </si>
  <si>
    <t>Barrio Sur</t>
  </si>
  <si>
    <t>Changuinola (cabecera)</t>
  </si>
  <si>
    <t>la estrella</t>
  </si>
  <si>
    <t>el empalme</t>
  </si>
  <si>
    <t>Boquete (cabecera)</t>
  </si>
  <si>
    <t>brujas</t>
  </si>
  <si>
    <t>el alto</t>
  </si>
  <si>
    <t>Buena vista</t>
  </si>
  <si>
    <t>la pintada (cabecera)</t>
  </si>
  <si>
    <t>Caldera</t>
  </si>
  <si>
    <t>finca 6</t>
  </si>
  <si>
    <t>narganá (cabecera)</t>
  </si>
  <si>
    <t>Chitré (cabecera)</t>
  </si>
  <si>
    <t>rodolfo Aguilar Delgado</t>
  </si>
  <si>
    <t>dolega (cabecera)</t>
  </si>
  <si>
    <t>El chirú</t>
  </si>
  <si>
    <t>El Picador</t>
  </si>
  <si>
    <t>el silencio</t>
  </si>
  <si>
    <t>flores</t>
  </si>
  <si>
    <t>guabito</t>
  </si>
  <si>
    <t>La Villa de los Santos (cabecera)</t>
  </si>
  <si>
    <t>río sereno (cabecera)</t>
  </si>
  <si>
    <t>lajero</t>
  </si>
  <si>
    <t>Las Huacas</t>
  </si>
  <si>
    <t>Ocú (cabecera)</t>
  </si>
  <si>
    <t>Río Grande</t>
  </si>
  <si>
    <t>Penonomé (cabecera)</t>
  </si>
  <si>
    <t>Rodrigo Luque</t>
  </si>
  <si>
    <t>rovira</t>
  </si>
  <si>
    <t>David sur</t>
  </si>
  <si>
    <t>san bartolo</t>
  </si>
  <si>
    <t>Las lomas</t>
  </si>
  <si>
    <t>Omar torrijos</t>
  </si>
  <si>
    <t>tolé (cabecera)</t>
  </si>
  <si>
    <t>unión del norte</t>
  </si>
  <si>
    <t>Volcán (cabecera)</t>
  </si>
  <si>
    <t>Total general</t>
  </si>
  <si>
    <t>David (cabecera)</t>
  </si>
  <si>
    <t>Cañazas (cabecera)</t>
  </si>
  <si>
    <t>Puerto Armuelles (cabecera)</t>
  </si>
  <si>
    <t>Rodolfo aguilar delgado</t>
  </si>
  <si>
    <t>changuinola (cabecera)</t>
  </si>
  <si>
    <t>narganá (Cabecera)</t>
  </si>
  <si>
    <t>La concepción (cabecera)</t>
  </si>
  <si>
    <t>Juan demóstenes arosemena</t>
  </si>
  <si>
    <t>Río hato</t>
  </si>
  <si>
    <t>Narganá (cabecera)</t>
  </si>
  <si>
    <t>Soná (cabecera)</t>
  </si>
  <si>
    <t>Ernesto córdoba campos</t>
  </si>
  <si>
    <t>Finca 6</t>
  </si>
  <si>
    <t>aserrío de Gariché</t>
  </si>
  <si>
    <t>changuinola (Cabecera)</t>
  </si>
  <si>
    <t>la mesa</t>
  </si>
  <si>
    <t>el cristo</t>
  </si>
  <si>
    <t>david Este</t>
  </si>
  <si>
    <t>chiriquí grande (cabecera)</t>
  </si>
  <si>
    <t>el maría</t>
  </si>
  <si>
    <t>el picador</t>
  </si>
  <si>
    <t>el piro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</si>
  <si>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</si>
  <si>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</si>
  <si>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</si>
  <si>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</si>
  <si>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</si>
  <si>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</si>
  <si>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</si>
  <si>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</si>
  <si>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</si>
  <si>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</si>
  <si>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</si>
  <si>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</si>
  <si>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</si>
  <si>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</si>
  <si>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</si>
  <si>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</si>
  <si>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</si>
  <si>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</si>
  <si>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</si>
  <si>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</si>
  <si>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</si>
  <si>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</si>
  <si>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</si>
  <si>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</si>
  <si>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</si>
  <si>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</si>
  <si>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Bágala</t>
  </si>
  <si>
    <t>Boquerón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</si>
  <si>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</si>
  <si>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</si>
  <si>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</si>
  <si>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</si>
  <si>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</si>
  <si>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</si>
  <si>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</si>
  <si>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</si>
  <si>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</si>
  <si>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</si>
  <si>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</si>
  <si>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Bastimentos</t>
  </si>
  <si>
    <t>Bayano</t>
  </si>
  <si>
    <t>Chame</t>
  </si>
  <si>
    <t>Tolé</t>
  </si>
  <si>
    <t>Bijagual</t>
  </si>
  <si>
    <t>Boca Chica</t>
  </si>
  <si>
    <t>San Lorenzo</t>
  </si>
  <si>
    <t>Besiko</t>
  </si>
  <si>
    <t>Boca del Monte</t>
  </si>
  <si>
    <t>Boró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</si>
  <si>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</si>
  <si>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</si>
  <si>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</si>
  <si>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</si>
  <si>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</si>
  <si>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</si>
  <si>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</si>
  <si>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</si>
  <si>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</si>
  <si>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</si>
  <si>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</si>
  <si>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</si>
  <si>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</si>
  <si>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Capira</t>
  </si>
  <si>
    <t>Calante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</si>
  <si>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</si>
  <si>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</si>
  <si>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</si>
  <si>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</si>
  <si>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</si>
  <si>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</si>
  <si>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</si>
  <si>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</si>
  <si>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</si>
  <si>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</si>
  <si>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Penonomé</t>
  </si>
  <si>
    <t>Cañazas</t>
  </si>
  <si>
    <t>Capellanía</t>
  </si>
  <si>
    <t>Natá</t>
  </si>
  <si>
    <t>Carlos Santana Ávila</t>
  </si>
  <si>
    <t>Cascabel</t>
  </si>
  <si>
    <t>Mironó</t>
  </si>
  <si>
    <t>Cativé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</si>
  <si>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</si>
  <si>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</si>
  <si>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</si>
  <si>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</si>
  <si>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</si>
  <si>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</si>
  <si>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</si>
  <si>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</si>
  <si>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</si>
  <si>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</si>
  <si>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</si>
  <si>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</si>
  <si>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</si>
  <si>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Puerco</t>
  </si>
  <si>
    <t>Tierras Altas</t>
  </si>
  <si>
    <t>Cerro Viejo</t>
  </si>
  <si>
    <t>Las Minas</t>
  </si>
  <si>
    <t>Chicá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</si>
  <si>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</si>
  <si>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</si>
  <si>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</si>
  <si>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</si>
  <si>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</si>
  <si>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</si>
  <si>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</si>
  <si>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</si>
  <si>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</si>
  <si>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</si>
  <si>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</si>
  <si>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</si>
  <si>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</si>
  <si>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</si>
  <si>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Donoso</t>
  </si>
  <si>
    <t>Comarca Kuna de Madugandi</t>
  </si>
  <si>
    <t>Comarca Kuna de Wargandí</t>
  </si>
  <si>
    <t>Cordillera</t>
  </si>
  <si>
    <t>Corozal</t>
  </si>
  <si>
    <t>Corral Falso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</si>
  <si>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</si>
  <si>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</si>
  <si>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</si>
  <si>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</si>
  <si>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</si>
  <si>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</si>
  <si>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</si>
  <si>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</si>
  <si>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</si>
  <si>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</si>
  <si>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</si>
  <si>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</si>
  <si>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</si>
  <si>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</si>
  <si>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</si>
  <si>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</si>
  <si>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</si>
  <si>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</si>
  <si>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</si>
  <si>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</si>
  <si>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</si>
  <si>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</si>
  <si>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</si>
  <si>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</si>
  <si>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</si>
  <si>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</si>
  <si>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</si>
  <si>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</si>
  <si>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</si>
  <si>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</si>
  <si>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</si>
  <si>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</si>
  <si>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</si>
  <si>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</si>
  <si>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</si>
  <si>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</si>
  <si>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</si>
  <si>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El Guásimo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</si>
  <si>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</si>
  <si>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</si>
  <si>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</si>
  <si>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</si>
  <si>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</si>
  <si>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</si>
  <si>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</si>
  <si>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</si>
  <si>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</si>
  <si>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</si>
  <si>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</si>
  <si>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</si>
  <si>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</si>
  <si>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</si>
  <si>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</si>
  <si>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</si>
  <si>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</si>
  <si>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</si>
  <si>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</si>
  <si>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</si>
  <si>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</si>
  <si>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</si>
  <si>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</si>
  <si>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</si>
  <si>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</si>
  <si>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</si>
  <si>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</si>
  <si>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</si>
  <si>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</si>
  <si>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</si>
  <si>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</si>
  <si>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</si>
  <si>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</si>
  <si>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</si>
  <si>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</si>
  <si>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</si>
  <si>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</si>
  <si>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</si>
  <si>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</si>
  <si>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</si>
  <si>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</si>
  <si>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Guabal</t>
  </si>
  <si>
    <t>Guacá</t>
  </si>
  <si>
    <t>Guánico</t>
  </si>
  <si>
    <t>Guararé (Cabecera)</t>
  </si>
  <si>
    <t>Guararé Arriba</t>
  </si>
  <si>
    <t>Guayabal</t>
  </si>
  <si>
    <t>Guayabito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</si>
  <si>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</si>
  <si>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</si>
  <si>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</si>
  <si>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</si>
  <si>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</si>
  <si>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</si>
  <si>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</si>
  <si>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</si>
  <si>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</si>
  <si>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</si>
  <si>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</si>
  <si>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</si>
  <si>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</si>
  <si>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</si>
  <si>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</si>
  <si>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Jaramillo</t>
  </si>
  <si>
    <t>Juay o Las Mareas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</si>
  <si>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</si>
  <si>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</si>
  <si>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</si>
  <si>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</si>
  <si>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</si>
  <si>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</si>
  <si>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</si>
  <si>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</si>
  <si>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</si>
  <si>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</si>
  <si>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</si>
  <si>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</si>
  <si>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</si>
  <si>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</si>
  <si>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</si>
  <si>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</si>
  <si>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</si>
  <si>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</si>
  <si>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</si>
  <si>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</si>
  <si>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</si>
  <si>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</si>
  <si>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</si>
  <si>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</si>
  <si>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</si>
  <si>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</si>
  <si>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</si>
  <si>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</si>
  <si>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</si>
  <si>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</si>
  <si>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</si>
  <si>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</si>
  <si>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</si>
  <si>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</si>
  <si>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</si>
  <si>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</si>
  <si>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</si>
  <si>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</si>
  <si>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</si>
  <si>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</si>
  <si>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</si>
  <si>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</si>
  <si>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</si>
  <si>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</si>
  <si>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</si>
  <si>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</si>
  <si>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</si>
  <si>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</si>
  <si>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</si>
  <si>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</si>
  <si>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</si>
  <si>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</si>
  <si>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Llano Abajo</t>
  </si>
  <si>
    <t>Llano Bonito</t>
  </si>
  <si>
    <t>Llano de La Cruz</t>
  </si>
  <si>
    <t>Llano de Piedra</t>
  </si>
  <si>
    <t>Llano Grande</t>
  </si>
  <si>
    <t>Llano Largo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</si>
  <si>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</si>
  <si>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</si>
  <si>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</si>
  <si>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</si>
  <si>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</si>
  <si>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</si>
  <si>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</si>
  <si>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</si>
  <si>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</si>
  <si>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</si>
  <si>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</si>
  <si>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</si>
  <si>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Llanos</t>
  </si>
  <si>
    <t>Los Milagros</t>
  </si>
  <si>
    <t>Los Olivos</t>
  </si>
  <si>
    <t>Los Pozos (Cabecera)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</si>
  <si>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</si>
  <si>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</si>
  <si>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</si>
  <si>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</si>
  <si>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</si>
  <si>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</si>
  <si>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</si>
  <si>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</si>
  <si>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</si>
  <si>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</si>
  <si>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</si>
  <si>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</si>
  <si>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</si>
  <si>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</si>
  <si>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</si>
  <si>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</si>
  <si>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</si>
  <si>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</si>
  <si>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</si>
  <si>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</si>
  <si>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</si>
  <si>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</si>
  <si>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</si>
  <si>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</si>
  <si>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</si>
  <si>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</si>
  <si>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México</t>
  </si>
  <si>
    <t>Obaldía</t>
  </si>
  <si>
    <t>Olá (Cabecera)</t>
  </si>
  <si>
    <t>Oria Arriba</t>
  </si>
  <si>
    <t>Otoque Occidente</t>
  </si>
  <si>
    <t>Taboga</t>
  </si>
  <si>
    <t>Otoque Oriente</t>
  </si>
  <si>
    <t>Palenque (Cabecera)</t>
  </si>
  <si>
    <t>Palmas Bellas</t>
  </si>
  <si>
    <t>Palo Grande</t>
  </si>
  <si>
    <t>Paraíso</t>
  </si>
  <si>
    <t>París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</si>
  <si>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</si>
  <si>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</si>
  <si>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</si>
  <si>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</si>
  <si>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</si>
  <si>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</si>
  <si>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</si>
  <si>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</si>
  <si>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</si>
  <si>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</si>
  <si>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</si>
  <si>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</si>
  <si>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</si>
  <si>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</si>
  <si>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</si>
  <si>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</si>
  <si>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</si>
  <si>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</si>
  <si>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</si>
  <si>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</si>
  <si>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</si>
  <si>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</si>
  <si>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</si>
  <si>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Puerto Obaldía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</si>
  <si>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</si>
  <si>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</si>
  <si>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</si>
  <si>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</si>
  <si>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</si>
  <si>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</si>
  <si>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</si>
  <si>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</si>
  <si>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</si>
  <si>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Quebro</t>
  </si>
  <si>
    <t>Querévalo</t>
  </si>
  <si>
    <t>Remedios (Cabecera)</t>
  </si>
  <si>
    <t>Rincón Hondo</t>
  </si>
  <si>
    <t>Río Congo Arriba</t>
  </si>
  <si>
    <t>Río Hondo</t>
  </si>
  <si>
    <t>Río Iglesias</t>
  </si>
  <si>
    <t>Río Indio</t>
  </si>
  <si>
    <t>Rodeo Viejo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</si>
  <si>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</si>
  <si>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</si>
  <si>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</si>
  <si>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</si>
  <si>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</si>
  <si>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</si>
  <si>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</si>
  <si>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</si>
  <si>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</si>
  <si>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</si>
  <si>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</si>
  <si>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</si>
  <si>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José  del General (Cabecera)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</si>
  <si>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</si>
  <si>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</si>
  <si>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</si>
  <si>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</si>
  <si>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</si>
  <si>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</si>
  <si>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</si>
  <si>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</si>
  <si>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</si>
  <si>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</si>
  <si>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</si>
  <si>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</si>
  <si>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</si>
  <si>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</si>
  <si>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</si>
  <si>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</si>
  <si>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</si>
  <si>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</si>
  <si>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</si>
  <si>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</si>
  <si>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</si>
  <si>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</si>
  <si>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Tobobe</t>
  </si>
  <si>
    <t>Tolote</t>
  </si>
  <si>
    <t>Tonosí (Cabecera)</t>
  </si>
  <si>
    <t>Tres Quebradas</t>
  </si>
  <si>
    <t>Tucutí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</si>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</sst>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 * #,##0_ ;_ * \-#,##0_ ;_ * &quot;-&quot;_ ;_ @_ "/>
    <numFmt numFmtId="164" formatCode="0.0%"/>
    <numFmt numFmtId="165" formatCode="0.000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0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BDD7EE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0" tint="-0.249977111117893"/>
        <bgColor indexed="64"/>
      </patternFill>
    </fill>
  </fills>
  <borders count="2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/>
      <diagonal/>
    </border>
    <border>
      <left style="thin">
        <color theme="8"/>
      </left>
      <right style="thin">
        <color theme="4" tint="0.39997558519241921"/>
      </right>
      <top style="thin">
        <color theme="8"/>
      </top>
      <bottom/>
      <diagonal/>
    </border>
    <border>
      <left style="thin">
        <color theme="8"/>
      </left>
      <right/>
      <top style="medium">
        <color theme="8"/>
      </top>
      <bottom/>
      <diagonal/>
    </border>
    <border>
      <left style="thin">
        <color theme="8"/>
      </left>
      <right style="thin">
        <color theme="8"/>
      </right>
      <top style="medium">
        <color theme="8"/>
      </top>
      <bottom/>
      <diagonal/>
    </border>
    <border>
      <left style="thin">
        <color theme="8"/>
      </left>
      <right style="thin">
        <color theme="8"/>
      </right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  <border>
      <left style="thin">
        <color theme="8"/>
      </left>
      <right style="thin">
        <color theme="8"/>
      </right>
      <top style="thin">
        <color theme="8"/>
      </top>
      <bottom style="thin">
        <color theme="8"/>
      </bottom>
      <diagonal/>
    </border>
    <border>
      <left style="thin">
        <color theme="8"/>
      </left>
      <right/>
      <top/>
      <bottom/>
      <diagonal/>
    </border>
    <border>
      <left/>
      <right style="thin">
        <color theme="8"/>
      </right>
      <top/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222">
    <xf numFmtId="0" fontId="0" fillId="0" borderId="0" xfId="0"/>
    <xf numFmtId="0" fontId="0" fillId="0" borderId="0" xfId="0" applyBorder="1"/>
    <xf numFmtId="0" fontId="0" fillId="0" borderId="0" xfId="0" applyNumberFormat="1" applyBorder="1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3" borderId="0" xfId="0" applyFill="1" applyBorder="1"/>
    <xf numFmtId="0" fontId="0" fillId="3" borderId="0" xfId="0" applyNumberFormat="1" applyFill="1" applyBorder="1"/>
    <xf numFmtId="0" fontId="0" fillId="4" borderId="0" xfId="0" applyFill="1"/>
    <xf numFmtId="0" fontId="0" fillId="4" borderId="0" xfId="0" applyFill="1" applyBorder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NumberFormat="1" applyFill="1" applyBorder="1"/>
    <xf numFmtId="0" fontId="0" fillId="4" borderId="0" xfId="0" applyNumberFormat="1" applyFill="1" applyBorder="1" applyAlignment="1">
      <alignment wrapText="1"/>
    </xf>
    <xf numFmtId="1" fontId="0" fillId="4" borderId="0" xfId="0" applyNumberFormat="1" applyFill="1" applyBorder="1"/>
    <xf numFmtId="3" fontId="0" fillId="4" borderId="0" xfId="0" applyNumberFormat="1" applyFill="1" applyBorder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0" fontId="0" fillId="0" borderId="0" xfId="0" applyNumberFormat="1"/>
    <xf numFmtId="1" fontId="0" fillId="0" borderId="3" xfId="0" applyNumberFormat="1" applyFill="1" applyBorder="1"/>
    <xf numFmtId="3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Fill="1"/>
    <xf numFmtId="1" fontId="0" fillId="0" borderId="0" xfId="0" applyNumberFormat="1" applyFill="1"/>
    <xf numFmtId="164" fontId="0" fillId="0" borderId="0" xfId="0" applyNumberFormat="1"/>
    <xf numFmtId="164" fontId="0" fillId="0" borderId="0" xfId="0" applyNumberFormat="1" applyBorder="1"/>
    <xf numFmtId="164" fontId="0" fillId="3" borderId="0" xfId="0" applyNumberFormat="1" applyFill="1" applyBorder="1"/>
    <xf numFmtId="1" fontId="0" fillId="0" borderId="0" xfId="0" applyNumberFormat="1"/>
    <xf numFmtId="1" fontId="0" fillId="0" borderId="0" xfId="0" applyNumberFormat="1" applyBorder="1"/>
    <xf numFmtId="1" fontId="0" fillId="3" borderId="0" xfId="0" applyNumberFormat="1" applyFill="1" applyBorder="1"/>
    <xf numFmtId="2" fontId="0" fillId="0" borderId="0" xfId="0" applyNumberFormat="1" applyBorder="1"/>
    <xf numFmtId="2" fontId="0" fillId="0" borderId="0" xfId="0" applyNumberFormat="1"/>
    <xf numFmtId="2" fontId="0" fillId="3" borderId="0" xfId="0" applyNumberFormat="1" applyFill="1" applyBorder="1"/>
    <xf numFmtId="1" fontId="0" fillId="3" borderId="0" xfId="0" applyNumberFormat="1" applyFill="1"/>
    <xf numFmtId="2" fontId="0" fillId="3" borderId="0" xfId="0" applyNumberFormat="1" applyFill="1"/>
    <xf numFmtId="0" fontId="0" fillId="2" borderId="7" xfId="0" applyFont="1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Font="1" applyBorder="1"/>
    <xf numFmtId="0" fontId="0" fillId="4" borderId="2" xfId="0" applyNumberFormat="1" applyFill="1" applyBorder="1"/>
    <xf numFmtId="0" fontId="0" fillId="4" borderId="5" xfId="0" applyNumberFormat="1" applyFill="1" applyBorder="1"/>
    <xf numFmtId="0" fontId="0" fillId="4" borderId="3" xfId="0" applyNumberFormat="1" applyFill="1" applyBorder="1"/>
    <xf numFmtId="0" fontId="0" fillId="0" borderId="3" xfId="0" applyNumberFormat="1" applyFill="1" applyBorder="1"/>
    <xf numFmtId="0" fontId="0" fillId="0" borderId="0" xfId="0" applyNumberFormat="1" applyFill="1" applyBorder="1"/>
    <xf numFmtId="0" fontId="0" fillId="5" borderId="8" xfId="0" applyFill="1" applyBorder="1"/>
    <xf numFmtId="0" fontId="0" fillId="2" borderId="9" xfId="0" applyFont="1" applyFill="1" applyBorder="1"/>
    <xf numFmtId="165" fontId="0" fillId="0" borderId="0" xfId="0" applyNumberFormat="1"/>
    <xf numFmtId="165" fontId="0" fillId="3" borderId="0" xfId="0" applyNumberFormat="1" applyFill="1"/>
    <xf numFmtId="3" fontId="0" fillId="0" borderId="0" xfId="0" applyNumberFormat="1" applyFill="1"/>
    <xf numFmtId="0" fontId="0" fillId="0" borderId="0" xfId="0" applyNumberFormat="1" applyFill="1"/>
    <xf numFmtId="0" fontId="0" fillId="4" borderId="0" xfId="0" applyNumberFormat="1" applyFill="1"/>
    <xf numFmtId="0" fontId="0" fillId="3" borderId="0" xfId="0" applyNumberFormat="1" applyFill="1"/>
    <xf numFmtId="1" fontId="0" fillId="4" borderId="0" xfId="0" applyNumberFormat="1" applyFill="1"/>
    <xf numFmtId="14" fontId="0" fillId="6" borderId="0" xfId="0" applyNumberFormat="1" applyFill="1"/>
    <xf numFmtId="0" fontId="0" fillId="6" borderId="0" xfId="0" applyNumberFormat="1" applyFill="1"/>
    <xf numFmtId="0" fontId="0" fillId="6" borderId="0" xfId="0" applyFill="1"/>
    <xf numFmtId="0" fontId="0" fillId="6" borderId="0" xfId="0" applyNumberFormat="1" applyFill="1" applyAlignment="1">
      <alignment vertical="center"/>
    </xf>
    <xf numFmtId="14" fontId="0" fillId="7" borderId="0" xfId="0" applyNumberFormat="1" applyFill="1"/>
    <xf numFmtId="0" fontId="0" fillId="7" borderId="0" xfId="0" applyNumberFormat="1" applyFill="1"/>
    <xf numFmtId="0" fontId="0" fillId="7" borderId="0" xfId="0" applyFill="1"/>
    <xf numFmtId="0" fontId="0" fillId="7" borderId="0" xfId="0" applyNumberFormat="1" applyFill="1" applyAlignment="1">
      <alignment vertical="center"/>
    </xf>
    <xf numFmtId="14" fontId="0" fillId="8" borderId="0" xfId="0" applyNumberFormat="1" applyFill="1"/>
    <xf numFmtId="0" fontId="0" fillId="8" borderId="0" xfId="0" applyNumberFormat="1" applyFill="1"/>
    <xf numFmtId="0" fontId="0" fillId="8" borderId="0" xfId="0" applyFill="1"/>
    <xf numFmtId="0" fontId="0" fillId="8" borderId="0" xfId="0" applyNumberFormat="1" applyFill="1" applyAlignment="1">
      <alignment vertical="center"/>
    </xf>
    <xf numFmtId="0" fontId="0" fillId="9" borderId="0" xfId="0" applyNumberFormat="1" applyFill="1"/>
    <xf numFmtId="0" fontId="0" fillId="9" borderId="0" xfId="0" applyFill="1"/>
    <xf numFmtId="0" fontId="0" fillId="9" borderId="0" xfId="0" applyNumberFormat="1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NumberFormat="1" applyFont="1" applyFill="1"/>
    <xf numFmtId="0" fontId="3" fillId="10" borderId="0" xfId="0" applyFont="1" applyFill="1"/>
    <xf numFmtId="0" fontId="3" fillId="10" borderId="0" xfId="0" applyNumberFormat="1" applyFont="1" applyFill="1" applyAlignment="1">
      <alignment vertical="center"/>
    </xf>
    <xf numFmtId="0" fontId="0" fillId="7" borderId="0" xfId="0" applyFill="1" applyAlignment="1">
      <alignment vertical="center"/>
    </xf>
    <xf numFmtId="165" fontId="0" fillId="0" borderId="0" xfId="0" applyNumberFormat="1" applyBorder="1"/>
    <xf numFmtId="165" fontId="0" fillId="3" borderId="0" xfId="0" applyNumberFormat="1" applyFill="1" applyBorder="1"/>
    <xf numFmtId="0" fontId="0" fillId="9" borderId="0" xfId="0" applyFill="1" applyAlignment="1">
      <alignment vertical="center"/>
    </xf>
    <xf numFmtId="14" fontId="0" fillId="11" borderId="0" xfId="0" applyNumberFormat="1" applyFill="1"/>
    <xf numFmtId="0" fontId="0" fillId="11" borderId="0" xfId="0" applyNumberFormat="1" applyFill="1"/>
    <xf numFmtId="0" fontId="0" fillId="11" borderId="0" xfId="0" applyFill="1"/>
    <xf numFmtId="0" fontId="0" fillId="11" borderId="0" xfId="0" applyNumberFormat="1" applyFill="1" applyAlignment="1">
      <alignment vertical="center"/>
    </xf>
    <xf numFmtId="14" fontId="0" fillId="10" borderId="0" xfId="0" applyNumberFormat="1" applyFill="1"/>
    <xf numFmtId="0" fontId="0" fillId="10" borderId="0" xfId="0" applyNumberFormat="1" applyFill="1"/>
    <xf numFmtId="0" fontId="0" fillId="10" borderId="0" xfId="0" applyFill="1"/>
    <xf numFmtId="0" fontId="0" fillId="10" borderId="0" xfId="0" applyNumberFormat="1" applyFill="1" applyAlignment="1">
      <alignment vertical="center"/>
    </xf>
    <xf numFmtId="14" fontId="0" fillId="12" borderId="0" xfId="0" applyNumberFormat="1" applyFill="1"/>
    <xf numFmtId="0" fontId="0" fillId="12" borderId="0" xfId="0" applyNumberFormat="1" applyFill="1"/>
    <xf numFmtId="0" fontId="0" fillId="12" borderId="0" xfId="0" applyFill="1"/>
    <xf numFmtId="0" fontId="0" fillId="12" borderId="0" xfId="0" applyNumberFormat="1" applyFill="1" applyAlignment="1">
      <alignment vertical="center"/>
    </xf>
    <xf numFmtId="14" fontId="0" fillId="13" borderId="0" xfId="0" applyNumberFormat="1" applyFill="1"/>
    <xf numFmtId="0" fontId="0" fillId="13" borderId="0" xfId="0" applyNumberFormat="1" applyFill="1"/>
    <xf numFmtId="0" fontId="0" fillId="13" borderId="0" xfId="0" applyFill="1"/>
    <xf numFmtId="0" fontId="0" fillId="13" borderId="0" xfId="0" applyNumberFormat="1" applyFill="1" applyAlignment="1">
      <alignment vertical="center"/>
    </xf>
    <xf numFmtId="14" fontId="0" fillId="5" borderId="0" xfId="0" applyNumberFormat="1" applyFill="1"/>
    <xf numFmtId="0" fontId="0" fillId="5" borderId="0" xfId="0" applyNumberFormat="1" applyFill="1"/>
    <xf numFmtId="0" fontId="0" fillId="5" borderId="0" xfId="0" applyFill="1"/>
    <xf numFmtId="0" fontId="0" fillId="5" borderId="0" xfId="0" applyNumberFormat="1" applyFill="1" applyAlignment="1">
      <alignment vertical="center"/>
    </xf>
    <xf numFmtId="14" fontId="0" fillId="14" borderId="0" xfId="0" applyNumberFormat="1" applyFill="1"/>
    <xf numFmtId="0" fontId="0" fillId="14" borderId="0" xfId="0" applyNumberFormat="1" applyFill="1"/>
    <xf numFmtId="0" fontId="0" fillId="14" borderId="0" xfId="0" applyFill="1"/>
    <xf numFmtId="0" fontId="0" fillId="14" borderId="0" xfId="0" applyNumberFormat="1" applyFill="1" applyAlignment="1">
      <alignment vertical="center"/>
    </xf>
    <xf numFmtId="14" fontId="0" fillId="15" borderId="0" xfId="0" applyNumberFormat="1" applyFill="1"/>
    <xf numFmtId="0" fontId="0" fillId="15" borderId="0" xfId="0" applyNumberFormat="1" applyFill="1"/>
    <xf numFmtId="0" fontId="0" fillId="15" borderId="0" xfId="0" applyFill="1"/>
    <xf numFmtId="0" fontId="0" fillId="15" borderId="0" xfId="0" applyNumberFormat="1" applyFill="1" applyAlignment="1">
      <alignment vertical="center"/>
    </xf>
    <xf numFmtId="0" fontId="0" fillId="0" borderId="9" xfId="0" applyFont="1" applyBorder="1"/>
    <xf numFmtId="14" fontId="0" fillId="16" borderId="0" xfId="0" applyNumberFormat="1" applyFill="1"/>
    <xf numFmtId="0" fontId="0" fillId="16" borderId="0" xfId="0" applyNumberFormat="1" applyFill="1"/>
    <xf numFmtId="0" fontId="0" fillId="16" borderId="0" xfId="0" applyFill="1"/>
    <xf numFmtId="0" fontId="0" fillId="16" borderId="0" xfId="0" applyNumberFormat="1" applyFill="1" applyAlignment="1">
      <alignment vertical="center"/>
    </xf>
    <xf numFmtId="14" fontId="0" fillId="17" borderId="0" xfId="0" applyNumberFormat="1" applyFill="1"/>
    <xf numFmtId="0" fontId="0" fillId="17" borderId="0" xfId="0" applyNumberFormat="1" applyFill="1"/>
    <xf numFmtId="0" fontId="0" fillId="17" borderId="0" xfId="0" applyFill="1"/>
    <xf numFmtId="0" fontId="0" fillId="17" borderId="0" xfId="0" applyNumberFormat="1" applyFill="1" applyAlignment="1">
      <alignment vertical="center"/>
    </xf>
    <xf numFmtId="0" fontId="0" fillId="17" borderId="0" xfId="0" applyFill="1" applyAlignment="1">
      <alignment vertical="center"/>
    </xf>
    <xf numFmtId="0" fontId="0" fillId="5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0" fontId="0" fillId="13" borderId="0" xfId="0" applyFill="1" applyAlignment="1">
      <alignment vertical="center"/>
    </xf>
    <xf numFmtId="0" fontId="0" fillId="6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NumberFormat="1" applyFill="1"/>
    <xf numFmtId="0" fontId="0" fillId="19" borderId="0" xfId="0" applyFill="1"/>
    <xf numFmtId="0" fontId="0" fillId="19" borderId="0" xfId="0" applyNumberFormat="1" applyFill="1" applyAlignment="1">
      <alignment vertical="center"/>
    </xf>
    <xf numFmtId="14" fontId="0" fillId="20" borderId="0" xfId="0" applyNumberFormat="1" applyFill="1"/>
    <xf numFmtId="0" fontId="0" fillId="20" borderId="0" xfId="0" applyNumberFormat="1" applyFill="1"/>
    <xf numFmtId="0" fontId="0" fillId="20" borderId="0" xfId="0" applyFill="1"/>
    <xf numFmtId="0" fontId="0" fillId="20" borderId="0" xfId="0" applyNumberFormat="1" applyFill="1" applyAlignment="1">
      <alignment vertical="center"/>
    </xf>
    <xf numFmtId="14" fontId="0" fillId="21" borderId="0" xfId="0" applyNumberFormat="1" applyFill="1"/>
    <xf numFmtId="0" fontId="0" fillId="21" borderId="0" xfId="0" applyNumberFormat="1" applyFill="1"/>
    <xf numFmtId="0" fontId="0" fillId="21" borderId="0" xfId="0" applyFill="1"/>
    <xf numFmtId="0" fontId="0" fillId="21" borderId="0" xfId="0" applyNumberFormat="1" applyFill="1" applyAlignment="1">
      <alignment vertical="center"/>
    </xf>
    <xf numFmtId="14" fontId="0" fillId="22" borderId="0" xfId="0" applyNumberFormat="1" applyFill="1"/>
    <xf numFmtId="0" fontId="0" fillId="22" borderId="0" xfId="0" applyNumberFormat="1" applyFill="1"/>
    <xf numFmtId="0" fontId="0" fillId="22" borderId="0" xfId="0" applyFill="1"/>
    <xf numFmtId="0" fontId="0" fillId="22" borderId="0" xfId="0" applyNumberFormat="1" applyFill="1" applyAlignment="1">
      <alignment vertical="center"/>
    </xf>
    <xf numFmtId="0" fontId="0" fillId="18" borderId="0" xfId="0" applyNumberFormat="1" applyFill="1" applyAlignment="1">
      <alignment vertical="center"/>
    </xf>
    <xf numFmtId="14" fontId="0" fillId="23" borderId="0" xfId="0" applyNumberFormat="1" applyFill="1"/>
    <xf numFmtId="0" fontId="0" fillId="23" borderId="0" xfId="0" applyNumberFormat="1" applyFill="1"/>
    <xf numFmtId="0" fontId="0" fillId="23" borderId="0" xfId="0" applyFill="1"/>
    <xf numFmtId="0" fontId="0" fillId="23" borderId="0" xfId="0" applyNumberFormat="1" applyFill="1" applyAlignment="1">
      <alignment vertical="center"/>
    </xf>
    <xf numFmtId="14" fontId="0" fillId="24" borderId="0" xfId="0" applyNumberFormat="1" applyFill="1"/>
    <xf numFmtId="0" fontId="0" fillId="24" borderId="0" xfId="0" applyNumberFormat="1" applyFill="1"/>
    <xf numFmtId="0" fontId="0" fillId="24" borderId="0" xfId="0" applyFill="1"/>
    <xf numFmtId="0" fontId="0" fillId="24" borderId="0" xfId="0" applyNumberFormat="1" applyFill="1" applyAlignment="1">
      <alignment vertical="center"/>
    </xf>
    <xf numFmtId="14" fontId="3" fillId="16" borderId="0" xfId="0" applyNumberFormat="1" applyFont="1" applyFill="1"/>
    <xf numFmtId="0" fontId="3" fillId="16" borderId="0" xfId="0" applyNumberFormat="1" applyFont="1" applyFill="1"/>
    <xf numFmtId="0" fontId="3" fillId="16" borderId="0" xfId="0" applyFont="1" applyFill="1"/>
    <xf numFmtId="0" fontId="3" fillId="16" borderId="0" xfId="0" applyNumberFormat="1" applyFont="1" applyFill="1" applyAlignment="1">
      <alignment vertical="center"/>
    </xf>
    <xf numFmtId="0" fontId="3" fillId="16" borderId="10" xfId="0" applyFont="1" applyFill="1" applyBorder="1"/>
    <xf numFmtId="0" fontId="3" fillId="16" borderId="0" xfId="0" applyFont="1" applyFill="1" applyAlignment="1">
      <alignment vertical="center"/>
    </xf>
    <xf numFmtId="14" fontId="0" fillId="25" borderId="0" xfId="0" applyNumberFormat="1" applyFill="1"/>
    <xf numFmtId="0" fontId="0" fillId="25" borderId="0" xfId="0" applyNumberFormat="1" applyFill="1"/>
    <xf numFmtId="0" fontId="0" fillId="25" borderId="0" xfId="0" applyFill="1"/>
    <xf numFmtId="0" fontId="0" fillId="25" borderId="0" xfId="0" applyNumberFormat="1" applyFill="1" applyAlignment="1">
      <alignment vertical="center"/>
    </xf>
    <xf numFmtId="0" fontId="0" fillId="26" borderId="0" xfId="0" applyFill="1"/>
    <xf numFmtId="0" fontId="0" fillId="0" borderId="0" xfId="0" applyFont="1" applyBorder="1"/>
    <xf numFmtId="0" fontId="0" fillId="0" borderId="0" xfId="0" applyNumberFormat="1" applyAlignment="1">
      <alignment vertical="center"/>
    </xf>
    <xf numFmtId="0" fontId="4" fillId="14" borderId="0" xfId="0" applyFont="1" applyFill="1" applyAlignment="1"/>
    <xf numFmtId="0" fontId="0" fillId="0" borderId="0" xfId="0" applyFont="1"/>
    <xf numFmtId="0" fontId="5" fillId="27" borderId="0" xfId="0" applyFont="1" applyFill="1" applyBorder="1"/>
    <xf numFmtId="0" fontId="2" fillId="0" borderId="0" xfId="0" applyFont="1" applyBorder="1"/>
    <xf numFmtId="14" fontId="0" fillId="28" borderId="0" xfId="0" applyNumberFormat="1" applyFill="1"/>
    <xf numFmtId="0" fontId="0" fillId="28" borderId="0" xfId="0" applyNumberFormat="1" applyFill="1"/>
    <xf numFmtId="0" fontId="0" fillId="28" borderId="0" xfId="0" applyFill="1"/>
    <xf numFmtId="0" fontId="0" fillId="28" borderId="0" xfId="0" applyNumberFormat="1" applyFill="1" applyAlignment="1">
      <alignment vertical="center"/>
    </xf>
    <xf numFmtId="14" fontId="0" fillId="4" borderId="0" xfId="0" applyNumberFormat="1" applyFill="1"/>
    <xf numFmtId="0" fontId="0" fillId="4" borderId="0" xfId="0" applyNumberFormat="1" applyFill="1" applyAlignment="1">
      <alignment vertical="center"/>
    </xf>
    <xf numFmtId="0" fontId="0" fillId="21" borderId="11" xfId="0" applyFont="1" applyFill="1" applyBorder="1"/>
    <xf numFmtId="0" fontId="0" fillId="21" borderId="0" xfId="0" applyNumberFormat="1" applyFont="1" applyFill="1" applyBorder="1" applyAlignment="1">
      <alignment vertical="center"/>
    </xf>
    <xf numFmtId="0" fontId="0" fillId="21" borderId="0" xfId="0" applyFill="1" applyBorder="1"/>
    <xf numFmtId="0" fontId="0" fillId="21" borderId="11" xfId="0" applyNumberFormat="1" applyFont="1" applyFill="1" applyBorder="1" applyAlignment="1">
      <alignment vertical="center"/>
    </xf>
    <xf numFmtId="0" fontId="0" fillId="5" borderId="0" xfId="0" applyNumberFormat="1" applyFill="1" applyBorder="1"/>
    <xf numFmtId="0" fontId="0" fillId="5" borderId="11" xfId="0" applyFont="1" applyFill="1" applyBorder="1"/>
    <xf numFmtId="0" fontId="0" fillId="5" borderId="11" xfId="0" applyNumberFormat="1" applyFont="1" applyFill="1" applyBorder="1" applyAlignment="1">
      <alignment vertical="center"/>
    </xf>
    <xf numFmtId="0" fontId="0" fillId="5" borderId="0" xfId="0" applyFill="1" applyBorder="1"/>
    <xf numFmtId="0" fontId="0" fillId="19" borderId="0" xfId="0" applyNumberFormat="1" applyFill="1" applyBorder="1"/>
    <xf numFmtId="0" fontId="0" fillId="19" borderId="11" xfId="0" applyFont="1" applyFill="1" applyBorder="1"/>
    <xf numFmtId="0" fontId="0" fillId="19" borderId="11" xfId="0" applyNumberFormat="1" applyFont="1" applyFill="1" applyBorder="1" applyAlignment="1">
      <alignment vertical="center"/>
    </xf>
    <xf numFmtId="0" fontId="0" fillId="19" borderId="0" xfId="0" applyFill="1" applyBorder="1"/>
    <xf numFmtId="0" fontId="0" fillId="25" borderId="0" xfId="0" applyNumberFormat="1" applyFill="1" applyBorder="1"/>
    <xf numFmtId="0" fontId="0" fillId="25" borderId="11" xfId="0" applyFont="1" applyFill="1" applyBorder="1"/>
    <xf numFmtId="0" fontId="0" fillId="25" borderId="11" xfId="0" applyNumberFormat="1" applyFont="1" applyFill="1" applyBorder="1" applyAlignment="1">
      <alignment vertical="center"/>
    </xf>
    <xf numFmtId="0" fontId="0" fillId="25" borderId="0" xfId="0" applyFill="1" applyBorder="1"/>
    <xf numFmtId="0" fontId="0" fillId="12" borderId="0" xfId="0" applyNumberFormat="1" applyFill="1" applyBorder="1"/>
    <xf numFmtId="0" fontId="0" fillId="12" borderId="11" xfId="0" applyFont="1" applyFill="1" applyBorder="1"/>
    <xf numFmtId="0" fontId="0" fillId="12" borderId="11" xfId="0" applyNumberFormat="1" applyFont="1" applyFill="1" applyBorder="1" applyAlignment="1">
      <alignment vertical="center"/>
    </xf>
    <xf numFmtId="0" fontId="0" fillId="12" borderId="0" xfId="0" applyFill="1" applyBorder="1"/>
    <xf numFmtId="0" fontId="0" fillId="21" borderId="0" xfId="0" applyNumberFormat="1" applyFill="1" applyBorder="1"/>
    <xf numFmtId="0" fontId="0" fillId="16" borderId="0" xfId="0" applyNumberFormat="1" applyFill="1" applyBorder="1"/>
    <xf numFmtId="0" fontId="0" fillId="16" borderId="11" xfId="0" applyFont="1" applyFill="1" applyBorder="1"/>
    <xf numFmtId="0" fontId="0" fillId="16" borderId="11" xfId="0" applyNumberFormat="1" applyFont="1" applyFill="1" applyBorder="1" applyAlignment="1">
      <alignment vertical="center"/>
    </xf>
    <xf numFmtId="0" fontId="0" fillId="16" borderId="0" xfId="0" applyFill="1" applyBorder="1"/>
    <xf numFmtId="0" fontId="0" fillId="16" borderId="10" xfId="0" applyFont="1" applyFill="1" applyBorder="1"/>
    <xf numFmtId="0" fontId="0" fillId="16" borderId="10" xfId="0" applyNumberFormat="1" applyFont="1" applyFill="1" applyBorder="1" applyAlignment="1">
      <alignment vertical="center"/>
    </xf>
    <xf numFmtId="0" fontId="2" fillId="2" borderId="12" xfId="0" applyFont="1" applyFill="1" applyBorder="1"/>
    <xf numFmtId="0" fontId="2" fillId="0" borderId="12" xfId="0" applyFont="1" applyBorder="1"/>
    <xf numFmtId="0" fontId="2" fillId="0" borderId="13" xfId="0" applyFont="1" applyBorder="1"/>
    <xf numFmtId="0" fontId="2" fillId="0" borderId="14" xfId="0" applyFont="1" applyBorder="1"/>
    <xf numFmtId="0" fontId="0" fillId="29" borderId="15" xfId="0" applyFont="1" applyFill="1" applyBorder="1"/>
    <xf numFmtId="0" fontId="0" fillId="29" borderId="16" xfId="0" applyFont="1" applyFill="1" applyBorder="1"/>
    <xf numFmtId="0" fontId="0" fillId="0" borderId="13" xfId="0" applyFont="1" applyBorder="1"/>
    <xf numFmtId="0" fontId="0" fillId="0" borderId="17" xfId="0" applyFont="1" applyBorder="1"/>
    <xf numFmtId="0" fontId="0" fillId="29" borderId="13" xfId="0" applyFont="1" applyFill="1" applyBorder="1"/>
    <xf numFmtId="0" fontId="0" fillId="29" borderId="17" xfId="0" applyFont="1" applyFill="1" applyBorder="1"/>
    <xf numFmtId="0" fontId="0" fillId="0" borderId="18" xfId="0" applyFont="1" applyBorder="1"/>
    <xf numFmtId="0" fontId="0" fillId="0" borderId="19" xfId="0" applyFont="1" applyBorder="1"/>
    <xf numFmtId="14" fontId="0" fillId="30" borderId="0" xfId="0" applyNumberFormat="1" applyFill="1"/>
    <xf numFmtId="0" fontId="0" fillId="30" borderId="0" xfId="0" applyNumberFormat="1" applyFill="1"/>
    <xf numFmtId="0" fontId="0" fillId="30" borderId="0" xfId="0" applyFill="1"/>
    <xf numFmtId="0" fontId="0" fillId="30" borderId="0" xfId="0" applyNumberFormat="1" applyFill="1" applyAlignment="1">
      <alignment vertical="center"/>
    </xf>
    <xf numFmtId="0" fontId="0" fillId="0" borderId="0" xfId="0" pivotButton="1"/>
    <xf numFmtId="0" fontId="0" fillId="0" borderId="20" xfId="0" applyFont="1" applyBorder="1"/>
    <xf numFmtId="0" fontId="2" fillId="0" borderId="20" xfId="0" applyFont="1" applyBorder="1"/>
    <xf numFmtId="0" fontId="2" fillId="0" borderId="21" xfId="0" applyFont="1" applyBorder="1"/>
  </cellXfs>
  <cellStyles count="2">
    <cellStyle name="Millares [0]" xfId="1" builtinId="6"/>
    <cellStyle name="Normal" xfId="0" builtinId="0"/>
  </cellStyles>
  <dxfs count="162"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 style="thin">
          <color theme="8"/>
        </right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theme="8"/>
        </left>
        <right style="thin">
          <color theme="8"/>
        </right>
        <top/>
        <bottom/>
      </border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5" formatCode="0.000"/>
    </dxf>
    <dxf>
      <numFmt numFmtId="1" formatCode="0"/>
    </dxf>
    <dxf>
      <numFmt numFmtId="1" formatCode="0"/>
    </dxf>
    <dxf>
      <numFmt numFmtId="165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5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4" formatCode="0.0%"/>
    </dxf>
    <dxf>
      <numFmt numFmtId="1" formatCode="0"/>
    </dxf>
    <dxf>
      <numFmt numFmtId="164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257.882309953704" createdVersion="6" refreshedVersion="6" minRefreshableVersion="3" recordCount="552" xr:uid="{1AFE01AC-186E-4128-BBE7-67216DF4E4A1}">
  <cacheSource type="worksheet">
    <worksheetSource name="Tabla3" sheet="Corr Mas 10 Casos Diarios"/>
  </cacheSource>
  <cacheFields count="1">
    <cacheField name="corregimientos" numFmtId="0">
      <sharedItems count="119">
        <s v="david (cabecera)"/>
        <s v="santiago (cabecera)"/>
        <s v="las lomas"/>
        <s v="tocumen"/>
        <s v="david este"/>
        <s v="la concepción (Cabecera)"/>
        <s v="las mañanitas"/>
        <s v="alcalde díaz"/>
        <s v="caimitillo"/>
        <s v="tulú"/>
        <s v="pedregal"/>
        <s v="ernesto córdoba campos"/>
        <s v="cristóbal"/>
        <s v="vista alegre"/>
        <s v="juan demóstenes arosemena"/>
        <s v="barrio colón"/>
        <s v="canto del llano"/>
        <s v="arraiján (cabecera)"/>
        <s v="san francisco"/>
        <s v="david sur"/>
        <s v="pacora"/>
        <s v="24 de diciembre"/>
        <s v="juan díaz"/>
        <s v="guadalupe"/>
        <s v="penonomé (cabecera)"/>
        <s v="puerto armuelles (cabecera)"/>
        <s v="cañazas (cabecera)"/>
        <s v="las cumbres"/>
        <s v="don bosco"/>
        <s v="el coco"/>
        <s v="betania"/>
        <s v="san martín de porres"/>
        <s v="san antonio"/>
        <s v="bella vista"/>
        <s v="río abajo"/>
        <s v="gualaca"/>
        <s v="Rincón"/>
        <s v="barrio balboa"/>
        <s v="río congo"/>
        <s v="progreso"/>
        <s v="parque lefevre"/>
        <s v="belisario frías"/>
        <s v="rufina alfaro"/>
        <s v="Rodolfo Aguilar Delgado"/>
        <s v="omar torrijos"/>
        <s v="la estrella"/>
        <s v="cerro silvestre"/>
        <s v="el alto"/>
        <s v="toabré"/>
        <s v="la pintada (cabecera)"/>
        <s v="arenas"/>
        <s v="boquerón (cabecera)"/>
        <s v="el empalme"/>
        <s v="pajonal"/>
        <s v="puerto caimito"/>
        <s v="río sereno (cabecera)"/>
        <s v="brujas"/>
        <s v="bugaba"/>
        <s v="sabanitas"/>
        <s v="atalaya (cabecera)"/>
        <s v="Buena vista"/>
        <s v="Playa leona"/>
        <s v="El chirú"/>
        <s v="Chitré (cabecera)"/>
        <s v="Changuinola (cabecera)"/>
        <s v="Solano"/>
        <s v="Belisario porras"/>
        <s v="arnulfo arias"/>
        <s v="josé domingo espinar"/>
        <s v="amelia denis de icaza"/>
        <s v="barrios unidos"/>
        <s v="el silencio"/>
        <s v="Río Grande"/>
        <s v="Lídice"/>
        <s v="los algarrobos"/>
        <s v="guarumal"/>
        <s v="san juan"/>
        <s v="soná (cabecera)"/>
        <s v="portobelo (cabecera)"/>
        <s v="aguadulce (cabecera)"/>
        <s v="ancón"/>
        <s v="santa clara"/>
        <s v="veracruz"/>
        <s v="montijo (cabecera)"/>
        <s v="flores"/>
        <s v="narganá (cabecera)"/>
        <s v="san bartolo"/>
        <s v="finca 6"/>
        <s v="tolé (cabecera)"/>
        <s v="chiguirí arriba"/>
        <s v="san carlos"/>
        <s v="río hato"/>
        <s v="unión del norte"/>
        <s v="el valle"/>
        <s v="dolega (cabecera)"/>
        <s v="guabito"/>
        <s v="Bejuco"/>
        <s v="Rodrigo Luque"/>
        <s v="Volcán (cabecera)"/>
        <s v="Chiriquí"/>
        <s v="Curundú"/>
        <s v="La Villa de los Santos (cabecera)"/>
        <s v="El Picador"/>
        <s v="Bocas del Toro (Cabecera)"/>
        <s v="Caldera"/>
        <s v="Las Huacas"/>
        <s v="Aserrío de Gariché"/>
        <s v="El Roble"/>
        <s v="San Pablo Viejo"/>
        <s v="Barrio Sur"/>
        <s v="Ocú (cabecera)"/>
        <s v="Boquete (cabecera)"/>
        <s v="Bahía Azul"/>
        <s v="rovira"/>
        <s v="lajero"/>
        <s v="el cristo" u="1"/>
        <s v="llano norte" u="1"/>
        <s v="chiriquí grande (cabecera)" u="1"/>
        <s v="la mesa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52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"/>
  </r>
  <r>
    <x v="0"/>
  </r>
  <r>
    <x v="13"/>
  </r>
  <r>
    <x v="8"/>
  </r>
  <r>
    <x v="10"/>
  </r>
  <r>
    <x v="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7"/>
  </r>
  <r>
    <x v="23"/>
  </r>
  <r>
    <x v="24"/>
  </r>
  <r>
    <x v="25"/>
  </r>
  <r>
    <x v="3"/>
  </r>
  <r>
    <x v="0"/>
  </r>
  <r>
    <x v="1"/>
  </r>
  <r>
    <x v="12"/>
  </r>
  <r>
    <x v="8"/>
  </r>
  <r>
    <x v="21"/>
  </r>
  <r>
    <x v="22"/>
  </r>
  <r>
    <x v="17"/>
  </r>
  <r>
    <x v="26"/>
  </r>
  <r>
    <x v="27"/>
  </r>
  <r>
    <x v="20"/>
  </r>
  <r>
    <x v="4"/>
  </r>
  <r>
    <x v="23"/>
  </r>
  <r>
    <x v="18"/>
  </r>
  <r>
    <x v="13"/>
  </r>
  <r>
    <x v="28"/>
  </r>
  <r>
    <x v="7"/>
  </r>
  <r>
    <x v="5"/>
  </r>
  <r>
    <x v="24"/>
  </r>
  <r>
    <x v="6"/>
  </r>
  <r>
    <x v="1"/>
  </r>
  <r>
    <x v="0"/>
  </r>
  <r>
    <x v="3"/>
  </r>
  <r>
    <x v="29"/>
  </r>
  <r>
    <x v="12"/>
  </r>
  <r>
    <x v="8"/>
  </r>
  <r>
    <x v="4"/>
  </r>
  <r>
    <x v="24"/>
  </r>
  <r>
    <x v="11"/>
  </r>
  <r>
    <x v="5"/>
  </r>
  <r>
    <x v="30"/>
  </r>
  <r>
    <x v="10"/>
  </r>
  <r>
    <x v="31"/>
  </r>
  <r>
    <x v="21"/>
  </r>
  <r>
    <x v="32"/>
  </r>
  <r>
    <x v="33"/>
  </r>
  <r>
    <x v="13"/>
  </r>
  <r>
    <x v="20"/>
  </r>
  <r>
    <x v="34"/>
  </r>
  <r>
    <x v="35"/>
  </r>
  <r>
    <x v="0"/>
  </r>
  <r>
    <x v="36"/>
  </r>
  <r>
    <x v="17"/>
  </r>
  <r>
    <x v="6"/>
  </r>
  <r>
    <x v="1"/>
  </r>
  <r>
    <x v="14"/>
  </r>
  <r>
    <x v="4"/>
  </r>
  <r>
    <x v="3"/>
  </r>
  <r>
    <x v="37"/>
  </r>
  <r>
    <x v="20"/>
  </r>
  <r>
    <x v="13"/>
  </r>
  <r>
    <x v="21"/>
  </r>
  <r>
    <x v="19"/>
  </r>
  <r>
    <x v="38"/>
  </r>
  <r>
    <x v="15"/>
  </r>
  <r>
    <x v="26"/>
  </r>
  <r>
    <x v="5"/>
  </r>
  <r>
    <x v="7"/>
  </r>
  <r>
    <x v="10"/>
  </r>
  <r>
    <x v="39"/>
  </r>
  <r>
    <x v="1"/>
  </r>
  <r>
    <x v="0"/>
  </r>
  <r>
    <x v="8"/>
  </r>
  <r>
    <x v="12"/>
  </r>
  <r>
    <x v="40"/>
  </r>
  <r>
    <x v="19"/>
  </r>
  <r>
    <x v="41"/>
  </r>
  <r>
    <x v="22"/>
  </r>
  <r>
    <x v="21"/>
  </r>
  <r>
    <x v="3"/>
  </r>
  <r>
    <x v="25"/>
  </r>
  <r>
    <x v="42"/>
  </r>
  <r>
    <x v="18"/>
  </r>
  <r>
    <x v="30"/>
  </r>
  <r>
    <x v="43"/>
  </r>
  <r>
    <x v="39"/>
  </r>
  <r>
    <x v="29"/>
  </r>
  <r>
    <x v="44"/>
  </r>
  <r>
    <x v="2"/>
  </r>
  <r>
    <x v="4"/>
  </r>
  <r>
    <x v="0"/>
  </r>
  <r>
    <x v="1"/>
  </r>
  <r>
    <x v="7"/>
  </r>
  <r>
    <x v="19"/>
  </r>
  <r>
    <x v="21"/>
  </r>
  <r>
    <x v="22"/>
  </r>
  <r>
    <x v="44"/>
  </r>
  <r>
    <x v="42"/>
  </r>
  <r>
    <x v="2"/>
  </r>
  <r>
    <x v="6"/>
  </r>
  <r>
    <x v="4"/>
  </r>
  <r>
    <x v="45"/>
  </r>
  <r>
    <x v="30"/>
  </r>
  <r>
    <x v="3"/>
  </r>
  <r>
    <x v="46"/>
  </r>
  <r>
    <x v="47"/>
  </r>
  <r>
    <x v="13"/>
  </r>
  <r>
    <x v="48"/>
  </r>
  <r>
    <x v="49"/>
  </r>
  <r>
    <x v="10"/>
  </r>
  <r>
    <x v="0"/>
  </r>
  <r>
    <x v="5"/>
  </r>
  <r>
    <x v="1"/>
  </r>
  <r>
    <x v="7"/>
  </r>
  <r>
    <x v="22"/>
  </r>
  <r>
    <x v="19"/>
  </r>
  <r>
    <x v="2"/>
  </r>
  <r>
    <x v="3"/>
  </r>
  <r>
    <x v="43"/>
  </r>
  <r>
    <x v="20"/>
  </r>
  <r>
    <x v="50"/>
  </r>
  <r>
    <x v="51"/>
  </r>
  <r>
    <x v="25"/>
  </r>
  <r>
    <x v="26"/>
  </r>
  <r>
    <x v="52"/>
  </r>
  <r>
    <x v="18"/>
  </r>
  <r>
    <x v="10"/>
  </r>
  <r>
    <x v="4"/>
  </r>
  <r>
    <x v="42"/>
  </r>
  <r>
    <x v="15"/>
  </r>
  <r>
    <x v="0"/>
  </r>
  <r>
    <x v="1"/>
  </r>
  <r>
    <x v="19"/>
  </r>
  <r>
    <x v="3"/>
  </r>
  <r>
    <x v="20"/>
  </r>
  <r>
    <x v="7"/>
  </r>
  <r>
    <x v="17"/>
  </r>
  <r>
    <x v="30"/>
  </r>
  <r>
    <x v="27"/>
  </r>
  <r>
    <x v="53"/>
  </r>
  <r>
    <x v="4"/>
  </r>
  <r>
    <x v="45"/>
  </r>
  <r>
    <x v="54"/>
  </r>
  <r>
    <x v="10"/>
  </r>
  <r>
    <x v="11"/>
  </r>
  <r>
    <x v="55"/>
  </r>
  <r>
    <x v="15"/>
  </r>
  <r>
    <x v="23"/>
  </r>
  <r>
    <x v="29"/>
  </r>
  <r>
    <x v="33"/>
  </r>
  <r>
    <x v="0"/>
  </r>
  <r>
    <x v="56"/>
  </r>
  <r>
    <x v="26"/>
  </r>
  <r>
    <x v="3"/>
  </r>
  <r>
    <x v="43"/>
  </r>
  <r>
    <x v="12"/>
  </r>
  <r>
    <x v="14"/>
  </r>
  <r>
    <x v="57"/>
  </r>
  <r>
    <x v="21"/>
  </r>
  <r>
    <x v="31"/>
  </r>
  <r>
    <x v="51"/>
  </r>
  <r>
    <x v="20"/>
  </r>
  <r>
    <x v="1"/>
  </r>
  <r>
    <x v="44"/>
  </r>
  <r>
    <x v="13"/>
  </r>
  <r>
    <x v="58"/>
  </r>
  <r>
    <x v="15"/>
  </r>
  <r>
    <x v="59"/>
  </r>
  <r>
    <x v="11"/>
  </r>
  <r>
    <x v="40"/>
  </r>
  <r>
    <x v="0"/>
  </r>
  <r>
    <x v="1"/>
  </r>
  <r>
    <x v="25"/>
  </r>
  <r>
    <x v="24"/>
  </r>
  <r>
    <x v="26"/>
  </r>
  <r>
    <x v="19"/>
  </r>
  <r>
    <x v="3"/>
  </r>
  <r>
    <x v="4"/>
  </r>
  <r>
    <x v="30"/>
  </r>
  <r>
    <x v="10"/>
  </r>
  <r>
    <x v="60"/>
  </r>
  <r>
    <x v="18"/>
  </r>
  <r>
    <x v="21"/>
  </r>
  <r>
    <x v="61"/>
  </r>
  <r>
    <x v="62"/>
  </r>
  <r>
    <x v="63"/>
  </r>
  <r>
    <x v="64"/>
  </r>
  <r>
    <x v="2"/>
  </r>
  <r>
    <x v="44"/>
  </r>
  <r>
    <x v="65"/>
  </r>
  <r>
    <x v="66"/>
  </r>
  <r>
    <x v="0"/>
  </r>
  <r>
    <x v="1"/>
  </r>
  <r>
    <x v="3"/>
  </r>
  <r>
    <x v="15"/>
  </r>
  <r>
    <x v="67"/>
  </r>
  <r>
    <x v="68"/>
  </r>
  <r>
    <x v="69"/>
  </r>
  <r>
    <x v="19"/>
  </r>
  <r>
    <x v="17"/>
  </r>
  <r>
    <x v="21"/>
  </r>
  <r>
    <x v="4"/>
  </r>
  <r>
    <x v="11"/>
  </r>
  <r>
    <x v="30"/>
  </r>
  <r>
    <x v="44"/>
  </r>
  <r>
    <x v="70"/>
  </r>
  <r>
    <x v="5"/>
  </r>
  <r>
    <x v="71"/>
  </r>
  <r>
    <x v="33"/>
  </r>
  <r>
    <x v="41"/>
  </r>
  <r>
    <x v="1"/>
  </r>
  <r>
    <x v="0"/>
  </r>
  <r>
    <x v="21"/>
  </r>
  <r>
    <x v="3"/>
  </r>
  <r>
    <x v="20"/>
  </r>
  <r>
    <x v="26"/>
  </r>
  <r>
    <x v="10"/>
  </r>
  <r>
    <x v="72"/>
  </r>
  <r>
    <x v="25"/>
  </r>
  <r>
    <x v="43"/>
  </r>
  <r>
    <x v="24"/>
  </r>
  <r>
    <x v="57"/>
  </r>
  <r>
    <x v="8"/>
  </r>
  <r>
    <x v="17"/>
  </r>
  <r>
    <x v="73"/>
  </r>
  <r>
    <x v="4"/>
  </r>
  <r>
    <x v="12"/>
  </r>
  <r>
    <x v="7"/>
  </r>
  <r>
    <x v="30"/>
  </r>
  <r>
    <x v="14"/>
  </r>
  <r>
    <x v="0"/>
  </r>
  <r>
    <x v="66"/>
  </r>
  <r>
    <x v="54"/>
  </r>
  <r>
    <x v="74"/>
  </r>
  <r>
    <x v="21"/>
  </r>
  <r>
    <x v="48"/>
  </r>
  <r>
    <x v="10"/>
  </r>
  <r>
    <x v="4"/>
  </r>
  <r>
    <x v="3"/>
  </r>
  <r>
    <x v="41"/>
  </r>
  <r>
    <x v="44"/>
  </r>
  <r>
    <x v="25"/>
  </r>
  <r>
    <x v="29"/>
  </r>
  <r>
    <x v="24"/>
  </r>
  <r>
    <x v="11"/>
  </r>
  <r>
    <x v="43"/>
  </r>
  <r>
    <x v="75"/>
  </r>
  <r>
    <x v="27"/>
  </r>
  <r>
    <x v="34"/>
  </r>
  <r>
    <x v="28"/>
  </r>
  <r>
    <x v="0"/>
  </r>
  <r>
    <x v="26"/>
  </r>
  <r>
    <x v="19"/>
  </r>
  <r>
    <x v="4"/>
  </r>
  <r>
    <x v="11"/>
  </r>
  <r>
    <x v="34"/>
  </r>
  <r>
    <x v="1"/>
  </r>
  <r>
    <x v="25"/>
  </r>
  <r>
    <x v="39"/>
  </r>
  <r>
    <x v="10"/>
  </r>
  <r>
    <x v="29"/>
  </r>
  <r>
    <x v="12"/>
  </r>
  <r>
    <x v="76"/>
  </r>
  <r>
    <x v="17"/>
  </r>
  <r>
    <x v="74"/>
  </r>
  <r>
    <x v="28"/>
  </r>
  <r>
    <x v="8"/>
  </r>
  <r>
    <x v="77"/>
  </r>
  <r>
    <x v="40"/>
  </r>
  <r>
    <x v="78"/>
  </r>
  <r>
    <x v="0"/>
  </r>
  <r>
    <x v="3"/>
  </r>
  <r>
    <x v="10"/>
  </r>
  <r>
    <x v="1"/>
  </r>
  <r>
    <x v="19"/>
  </r>
  <r>
    <x v="20"/>
  </r>
  <r>
    <x v="5"/>
  </r>
  <r>
    <x v="54"/>
  </r>
  <r>
    <x v="20"/>
  </r>
  <r>
    <x v="21"/>
  </r>
  <r>
    <x v="7"/>
  </r>
  <r>
    <x v="69"/>
  </r>
  <r>
    <x v="2"/>
  </r>
  <r>
    <x v="12"/>
  </r>
  <r>
    <x v="43"/>
  </r>
  <r>
    <x v="79"/>
  </r>
  <r>
    <x v="30"/>
  </r>
  <r>
    <x v="33"/>
  </r>
  <r>
    <x v="64"/>
  </r>
  <r>
    <x v="80"/>
  </r>
  <r>
    <x v="81"/>
  </r>
  <r>
    <x v="0"/>
  </r>
  <r>
    <x v="35"/>
  </r>
  <r>
    <x v="39"/>
  </r>
  <r>
    <x v="77"/>
  </r>
  <r>
    <x v="19"/>
  </r>
  <r>
    <x v="4"/>
  </r>
  <r>
    <x v="34"/>
  </r>
  <r>
    <x v="11"/>
  </r>
  <r>
    <x v="82"/>
  </r>
  <r>
    <x v="69"/>
  </r>
  <r>
    <x v="51"/>
  </r>
  <r>
    <x v="83"/>
  </r>
  <r>
    <x v="2"/>
  </r>
  <r>
    <x v="5"/>
  </r>
  <r>
    <x v="64"/>
  </r>
  <r>
    <x v="84"/>
  </r>
  <r>
    <x v="20"/>
  </r>
  <r>
    <x v="21"/>
  </r>
  <r>
    <x v="1"/>
  </r>
  <r>
    <x v="0"/>
  </r>
  <r>
    <x v="5"/>
  </r>
  <r>
    <x v="1"/>
  </r>
  <r>
    <x v="57"/>
  </r>
  <r>
    <x v="4"/>
  </r>
  <r>
    <x v="85"/>
  </r>
  <r>
    <x v="22"/>
  </r>
  <r>
    <x v="43"/>
  </r>
  <r>
    <x v="24"/>
  </r>
  <r>
    <x v="86"/>
  </r>
  <r>
    <x v="25"/>
  </r>
  <r>
    <x v="51"/>
  </r>
  <r>
    <x v="15"/>
  </r>
  <r>
    <x v="2"/>
  </r>
  <r>
    <x v="10"/>
  </r>
  <r>
    <x v="52"/>
  </r>
  <r>
    <x v="77"/>
  </r>
  <r>
    <x v="87"/>
  </r>
  <r>
    <x v="31"/>
  </r>
  <r>
    <x v="3"/>
  </r>
  <r>
    <x v="10"/>
  </r>
  <r>
    <x v="0"/>
  </r>
  <r>
    <x v="1"/>
  </r>
  <r>
    <x v="77"/>
  </r>
  <r>
    <x v="4"/>
  </r>
  <r>
    <x v="19"/>
  </r>
  <r>
    <x v="13"/>
  </r>
  <r>
    <x v="52"/>
  </r>
  <r>
    <x v="88"/>
  </r>
  <r>
    <x v="80"/>
  </r>
  <r>
    <x v="14"/>
  </r>
  <r>
    <x v="22"/>
  </r>
  <r>
    <x v="20"/>
  </r>
  <r>
    <x v="15"/>
  </r>
  <r>
    <x v="64"/>
  </r>
  <r>
    <x v="23"/>
  </r>
  <r>
    <x v="84"/>
  </r>
  <r>
    <x v="17"/>
  </r>
  <r>
    <x v="87"/>
  </r>
  <r>
    <x v="12"/>
  </r>
  <r>
    <x v="5"/>
  </r>
  <r>
    <x v="1"/>
  </r>
  <r>
    <x v="13"/>
  </r>
  <r>
    <x v="0"/>
  </r>
  <r>
    <x v="19"/>
  </r>
  <r>
    <x v="26"/>
  </r>
  <r>
    <x v="52"/>
  </r>
  <r>
    <x v="89"/>
  </r>
  <r>
    <x v="90"/>
  </r>
  <r>
    <x v="42"/>
  </r>
  <r>
    <x v="64"/>
  </r>
  <r>
    <x v="14"/>
  </r>
  <r>
    <x v="21"/>
  </r>
  <r>
    <x v="74"/>
  </r>
  <r>
    <x v="20"/>
  </r>
  <r>
    <x v="24"/>
  </r>
  <r>
    <x v="69"/>
  </r>
  <r>
    <x v="82"/>
  </r>
  <r>
    <x v="51"/>
  </r>
  <r>
    <x v="4"/>
  </r>
  <r>
    <x v="85"/>
  </r>
  <r>
    <x v="0"/>
  </r>
  <r>
    <x v="4"/>
  </r>
  <r>
    <x v="19"/>
  </r>
  <r>
    <x v="14"/>
  </r>
  <r>
    <x v="54"/>
  </r>
  <r>
    <x v="20"/>
  </r>
  <r>
    <x v="73"/>
  </r>
  <r>
    <x v="77"/>
  </r>
  <r>
    <x v="21"/>
  </r>
  <r>
    <x v="91"/>
  </r>
  <r>
    <x v="3"/>
  </r>
  <r>
    <x v="84"/>
  </r>
  <r>
    <x v="92"/>
  </r>
  <r>
    <x v="64"/>
  </r>
  <r>
    <x v="93"/>
  </r>
  <r>
    <x v="94"/>
  </r>
  <r>
    <x v="95"/>
  </r>
  <r>
    <x v="43"/>
  </r>
  <r>
    <x v="76"/>
  </r>
  <r>
    <x v="85"/>
  </r>
  <r>
    <x v="0"/>
  </r>
  <r>
    <x v="19"/>
  </r>
  <r>
    <x v="25"/>
  </r>
  <r>
    <x v="74"/>
  </r>
  <r>
    <x v="5"/>
  </r>
  <r>
    <x v="8"/>
  </r>
  <r>
    <x v="4"/>
  </r>
  <r>
    <x v="13"/>
  </r>
  <r>
    <x v="24"/>
  </r>
  <r>
    <x v="35"/>
  </r>
  <r>
    <x v="96"/>
  </r>
  <r>
    <x v="57"/>
  </r>
  <r>
    <x v="1"/>
  </r>
  <r>
    <x v="14"/>
  </r>
  <r>
    <x v="2"/>
  </r>
  <r>
    <x v="97"/>
  </r>
  <r>
    <x v="43"/>
  </r>
  <r>
    <x v="98"/>
  </r>
  <r>
    <x v="99"/>
  </r>
  <r>
    <x v="0"/>
  </r>
  <r>
    <x v="13"/>
  </r>
  <r>
    <x v="19"/>
  </r>
  <r>
    <x v="99"/>
  </r>
  <r>
    <x v="100"/>
  </r>
  <r>
    <x v="91"/>
  </r>
  <r>
    <x v="101"/>
  </r>
  <r>
    <x v="3"/>
  </r>
  <r>
    <x v="37"/>
  </r>
  <r>
    <x v="17"/>
  </r>
  <r>
    <x v="29"/>
  </r>
  <r>
    <x v="24"/>
  </r>
  <r>
    <x v="10"/>
  </r>
  <r>
    <x v="1"/>
  </r>
  <r>
    <x v="18"/>
  </r>
  <r>
    <x v="52"/>
  </r>
  <r>
    <x v="15"/>
  </r>
  <r>
    <x v="54"/>
  </r>
  <r>
    <x v="40"/>
  </r>
  <r>
    <x v="16"/>
  </r>
  <r>
    <x v="85"/>
  </r>
  <r>
    <x v="0"/>
  </r>
  <r>
    <x v="102"/>
  </r>
  <r>
    <x v="19"/>
  </r>
  <r>
    <x v="103"/>
  </r>
  <r>
    <x v="91"/>
  </r>
  <r>
    <x v="77"/>
  </r>
  <r>
    <x v="64"/>
  </r>
  <r>
    <x v="52"/>
  </r>
  <r>
    <x v="5"/>
  </r>
  <r>
    <x v="13"/>
  </r>
  <r>
    <x v="104"/>
  </r>
  <r>
    <x v="24"/>
  </r>
  <r>
    <x v="20"/>
  </r>
  <r>
    <x v="11"/>
  </r>
  <r>
    <x v="105"/>
  </r>
  <r>
    <x v="12"/>
  </r>
  <r>
    <x v="87"/>
  </r>
  <r>
    <x v="43"/>
  </r>
  <r>
    <x v="27"/>
  </r>
  <r>
    <x v="85"/>
  </r>
  <r>
    <x v="0"/>
  </r>
  <r>
    <x v="1"/>
  </r>
  <r>
    <x v="77"/>
  </r>
  <r>
    <x v="74"/>
  </r>
  <r>
    <x v="52"/>
  </r>
  <r>
    <x v="31"/>
  </r>
  <r>
    <x v="15"/>
  </r>
  <r>
    <x v="24"/>
  </r>
  <r>
    <x v="19"/>
  </r>
  <r>
    <x v="13"/>
  </r>
  <r>
    <x v="87"/>
  </r>
  <r>
    <x v="3"/>
  </r>
  <r>
    <x v="106"/>
  </r>
  <r>
    <x v="64"/>
  </r>
  <r>
    <x v="21"/>
  </r>
  <r>
    <x v="5"/>
  </r>
  <r>
    <x v="39"/>
  </r>
  <r>
    <x v="107"/>
  </r>
  <r>
    <x v="95"/>
  </r>
  <r>
    <x v="77"/>
  </r>
  <r>
    <x v="0"/>
  </r>
  <r>
    <x v="13"/>
  </r>
  <r>
    <x v="4"/>
  </r>
  <r>
    <x v="19"/>
  </r>
  <r>
    <x v="23"/>
  </r>
  <r>
    <x v="52"/>
  </r>
  <r>
    <x v="44"/>
  </r>
  <r>
    <x v="24"/>
  </r>
  <r>
    <x v="103"/>
  </r>
  <r>
    <x v="68"/>
  </r>
  <r>
    <x v="108"/>
  </r>
  <r>
    <x v="10"/>
  </r>
  <r>
    <x v="54"/>
  </r>
  <r>
    <x v="25"/>
  </r>
  <r>
    <x v="109"/>
  </r>
  <r>
    <x v="110"/>
  </r>
  <r>
    <x v="87"/>
  </r>
  <r>
    <x v="57"/>
  </r>
  <r>
    <x v="22"/>
  </r>
  <r>
    <x v="85"/>
  </r>
  <r>
    <x v="42"/>
  </r>
  <r>
    <x v="0"/>
  </r>
  <r>
    <x v="64"/>
  </r>
  <r>
    <x v="4"/>
  </r>
  <r>
    <x v="77"/>
  </r>
  <r>
    <x v="21"/>
  </r>
  <r>
    <x v="12"/>
  </r>
  <r>
    <x v="74"/>
  </r>
  <r>
    <x v="111"/>
  </r>
  <r>
    <x v="19"/>
  </r>
  <r>
    <x v="112"/>
  </r>
  <r>
    <x v="103"/>
  </r>
  <r>
    <x v="3"/>
  </r>
  <r>
    <x v="33"/>
  </r>
  <r>
    <x v="29"/>
  </r>
  <r>
    <x v="20"/>
  </r>
  <r>
    <x v="52"/>
  </r>
  <r>
    <x v="5"/>
  </r>
  <r>
    <x v="13"/>
  </r>
  <r>
    <x v="0"/>
  </r>
  <r>
    <x v="87"/>
  </r>
  <r>
    <x v="77"/>
  </r>
  <r>
    <x v="5"/>
  </r>
  <r>
    <x v="4"/>
  </r>
  <r>
    <x v="46"/>
  </r>
  <r>
    <x v="74"/>
  </r>
  <r>
    <x v="113"/>
  </r>
  <r>
    <x v="106"/>
  </r>
  <r>
    <x v="6"/>
  </r>
  <r>
    <x v="3"/>
  </r>
  <r>
    <x v="94"/>
  </r>
  <r>
    <x v="61"/>
  </r>
  <r>
    <x v="19"/>
  </r>
  <r>
    <x v="75"/>
  </r>
  <r>
    <x v="64"/>
  </r>
  <r>
    <x v="2"/>
  </r>
  <r>
    <x v="99"/>
  </r>
  <r>
    <x v="114"/>
  </r>
  <r>
    <x v="5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5C9A2A-4CC2-455B-B3AB-A2C789C521B1}" name="TablaDinámica1" cacheId="794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compact="0" compactData="0" multipleFieldFilters="0">
  <location ref="J7265:K7381" firstHeaderRow="1" firstDataRow="1" firstDataCol="1"/>
  <pivotFields count="1">
    <pivotField axis="axisRow" dataField="1" compact="0" outline="0" showAll="0">
      <items count="120">
        <item x="21"/>
        <item x="79"/>
        <item x="7"/>
        <item x="69"/>
        <item x="80"/>
        <item x="50"/>
        <item x="67"/>
        <item x="17"/>
        <item x="106"/>
        <item x="59"/>
        <item x="112"/>
        <item x="37"/>
        <item x="15"/>
        <item x="109"/>
        <item x="70"/>
        <item x="96"/>
        <item x="41"/>
        <item x="66"/>
        <item x="33"/>
        <item x="30"/>
        <item x="103"/>
        <item x="51"/>
        <item x="111"/>
        <item x="56"/>
        <item x="60"/>
        <item x="57"/>
        <item x="8"/>
        <item x="104"/>
        <item x="16"/>
        <item x="26"/>
        <item x="46"/>
        <item x="64"/>
        <item x="89"/>
        <item x="99"/>
        <item m="1" x="117"/>
        <item x="63"/>
        <item x="12"/>
        <item x="100"/>
        <item x="0"/>
        <item x="4"/>
        <item x="19"/>
        <item x="94"/>
        <item x="28"/>
        <item x="47"/>
        <item x="62"/>
        <item x="29"/>
        <item m="1" x="115"/>
        <item x="52"/>
        <item x="102"/>
        <item x="107"/>
        <item x="71"/>
        <item x="93"/>
        <item x="11"/>
        <item x="87"/>
        <item x="84"/>
        <item x="95"/>
        <item x="23"/>
        <item x="35"/>
        <item x="75"/>
        <item x="68"/>
        <item x="14"/>
        <item x="22"/>
        <item x="5"/>
        <item x="45"/>
        <item m="1" x="118"/>
        <item x="49"/>
        <item x="101"/>
        <item x="114"/>
        <item x="27"/>
        <item x="105"/>
        <item x="2"/>
        <item x="6"/>
        <item x="73"/>
        <item m="1" x="116"/>
        <item x="74"/>
        <item x="83"/>
        <item x="85"/>
        <item x="110"/>
        <item x="44"/>
        <item x="20"/>
        <item x="53"/>
        <item x="40"/>
        <item x="10"/>
        <item x="24"/>
        <item x="61"/>
        <item x="78"/>
        <item x="39"/>
        <item x="25"/>
        <item x="54"/>
        <item x="36"/>
        <item x="34"/>
        <item x="38"/>
        <item x="72"/>
        <item x="91"/>
        <item x="55"/>
        <item x="43"/>
        <item x="97"/>
        <item x="113"/>
        <item x="42"/>
        <item x="58"/>
        <item x="32"/>
        <item x="86"/>
        <item x="90"/>
        <item x="18"/>
        <item x="76"/>
        <item x="31"/>
        <item x="108"/>
        <item x="81"/>
        <item x="1"/>
        <item x="65"/>
        <item x="77"/>
        <item x="48"/>
        <item x="3"/>
        <item x="88"/>
        <item x="9"/>
        <item x="92"/>
        <item x="82"/>
        <item x="13"/>
        <item x="98"/>
        <item t="default"/>
      </items>
    </pivotField>
  </pivotFields>
  <rowFields count="1">
    <field x="0"/>
  </rowFields>
  <rowItems count="1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 t="grand">
      <x/>
    </i>
  </rowItems>
  <colItems count="1">
    <i/>
  </colItems>
  <dataFields count="1">
    <dataField name="Cuenta de corregimientos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361" totalsRowShown="0">
  <autoFilter ref="B1:CA361" xr:uid="{43A4EA99-D30C-4593-B4E9-BC228D6A71B3}"/>
  <tableColumns count="78">
    <tableColumn id="1" xr3:uid="{B43CE6CF-A682-4EDB-9879-C83EE5B60C32}" name="Fecha" dataDxfId="160"/>
    <tableColumn id="2" xr3:uid="{973902F0-2D6C-40A2-BFE7-09B21A33165E}" name="Confirmados Acumulados" dataDxfId="159"/>
    <tableColumn id="3" xr3:uid="{40A6486D-313D-495E-B390-825D23DB0A59}" name="Nuevos Confirmados"/>
    <tableColumn id="4" xr3:uid="{40D3D6E3-850F-4C5A-B130-A86751451D00}" name="Fallecidos Acumulados" dataDxfId="158"/>
    <tableColumn id="5" xr3:uid="{B7E20309-518B-468C-A592-39469F86B5D6}" name="Nuevos Fallecidos"/>
    <tableColumn id="6" xr3:uid="{F2FD374F-A063-484D-A17D-CE2074ED1517}" name="Recuperados Acumulados" dataDxfId="157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156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155">
      <calculatedColumnFormula>+IFERROR(C2/3.974,"")</calculatedColumnFormula>
    </tableColumn>
    <tableColumn id="18" xr3:uid="{C5C9CF84-1193-446D-A50A-629502575AA8}" name="Fallecidos/1MM hab" dataDxfId="154">
      <calculatedColumnFormula>+IFERROR(E2/3.974,"")</calculatedColumnFormula>
    </tableColumn>
    <tableColumn id="19" xr3:uid="{5653A491-563D-4A51-9E51-434E50B0C11C}" name="Recuperados/1 MM hab" dataDxfId="153">
      <calculatedColumnFormula>+IFERROR(G2/3.974,"")</calculatedColumnFormula>
    </tableColumn>
    <tableColumn id="20" xr3:uid="{1087D488-7D9C-4D7D-A189-4EB560CA2E3B}" name="Activos/1MM hab" dataDxfId="152">
      <calculatedColumnFormula>+IFERROR(I2/3.974,"")</calculatedColumnFormula>
    </tableColumn>
    <tableColumn id="21" xr3:uid="{5D7DE319-4187-4EA4-B571-D2695154EE4A}" name="Pruebas Realizadas" dataDxfId="151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150">
      <calculatedColumnFormula>IFERROR(W2-W1,0)</calculatedColumnFormula>
    </tableColumn>
    <tableColumn id="64" xr3:uid="{28C993C8-E8F5-4F99-B9F6-92E744E1DC2E}" name="Pruebas Realizadas/1MM hab" dataDxfId="149">
      <calculatedColumnFormula>IFERROR(V2/3.974,0)</calculatedColumnFormula>
    </tableColumn>
    <tableColumn id="23" xr3:uid="{42A45A33-4E21-48F2-A8AE-E198D98F66C3}" name="Pruebas Negativas" dataDxfId="148"/>
    <tableColumn id="24" xr3:uid="{BA3C3DC5-E194-4738-BE0D-9C065CE37FC0}" name="Pruebas Negativas Diarias" dataDxfId="147">
      <calculatedColumnFormula>Z2-Z1</calculatedColumnFormula>
    </tableColumn>
    <tableColumn id="55" xr3:uid="{969B6342-94BE-4968-955F-55616C0B80F9}" name="% Pruebas Negativas" dataDxfId="146">
      <calculatedColumnFormula>IFERROR(Z2/V2,0)</calculatedColumnFormula>
    </tableColumn>
    <tableColumn id="58" xr3:uid="{DCF2DC84-6E8B-433D-8BEE-4F9909314B95}" name="Variación Pruebas Negativas Diarias" dataDxfId="145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144">
      <calculatedColumnFormula>IFERROR(AD2/V2,0)</calculatedColumnFormula>
    </tableColumn>
    <tableColumn id="59" xr3:uid="{879AC419-6349-4CF2-ABE6-2CAB27EB4896}" name="Variación Pruebas Positivas Diarias" dataDxfId="143">
      <calculatedColumnFormula>IFERROR(AE2-AE1,0)</calculatedColumnFormula>
    </tableColumn>
    <tableColumn id="74" xr3:uid="{766B1DB5-FDE4-4BD7-BF8F-4B01095F7E3F}" name="%Variación Pruebas Positivas Diarias" dataDxfId="142">
      <calculatedColumnFormula>IFERROR(AE2/W2,0)</calculatedColumnFormula>
    </tableColumn>
    <tableColumn id="65" xr3:uid="{7C3592F6-C716-42D3-A5A1-47E150686978}" name="Pruebas Positivas/1MM hab" dataDxfId="141">
      <calculatedColumnFormula>IFERROR(AD2/3.974,0)</calculatedColumnFormula>
    </tableColumn>
    <tableColumn id="27" xr3:uid="{D8610871-ABDD-4D27-8EF9-5CB022075A3B}" name="Aislamiento Domiciliario" dataDxfId="140"/>
    <tableColumn id="28" xr3:uid="{C675257E-C6CD-4E20-B674-42EE821FE46A}" name="Variación Aislamiento Domiciliario" dataDxfId="139">
      <calculatedColumnFormula>AJ2-AJ1</calculatedColumnFormula>
    </tableColumn>
    <tableColumn id="60" xr3:uid="{0AA8EE78-AA2C-434E-B362-741D9FFB5ECC}" name="%Variación Aislamiento Domiciliario" dataDxfId="138">
      <calculatedColumnFormula>IFERROR(AJ2/AJ1,0)-1</calculatedColumnFormula>
    </tableColumn>
    <tableColumn id="66" xr3:uid="{625EE28F-4964-4F45-905B-130058A50F50}" name="Aislamiento Domiciliario/1MM hab" dataDxfId="137">
      <calculatedColumnFormula>IFERROR(AJ2/3.974,0)</calculatedColumnFormula>
    </tableColumn>
    <tableColumn id="75" xr3:uid="{1B2C3CAE-97BE-4952-B951-5007AB5414DD}" name="%Aislamiento Domiciliario de Confirmados" dataDxfId="136">
      <calculatedColumnFormula>IFERROR(AJ2/C2," ")</calculatedColumnFormula>
    </tableColumn>
    <tableColumn id="29" xr3:uid="{DC317B66-599C-42F1-AA24-36DEE1345EB4}" name="Aislamiento en Hoteles" dataDxfId="135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134">
      <calculatedColumnFormula>IFERROR(AO2/3.974,0)</calculatedColumnFormula>
    </tableColumn>
    <tableColumn id="31" xr3:uid="{E736287B-0930-4006-9282-9CA033399912}" name="Hospitalizados en Sala" dataDxfId="133"/>
    <tableColumn id="32" xr3:uid="{BF98C05B-A67B-4900-B05E-627F032DC39A}" name="Variación Hospitalizados en Sala" dataDxfId="132">
      <calculatedColumnFormula>AS2-AS1</calculatedColumnFormula>
    </tableColumn>
    <tableColumn id="62" xr3:uid="{7C747F0E-AA13-4E3C-9C50-8538E30CAC79}" name="%Variación Hospitalizados en Sala" dataDxfId="131">
      <calculatedColumnFormula>IFERROR(AS2/AS1,0)-1</calculatedColumnFormula>
    </tableColumn>
    <tableColumn id="68" xr3:uid="{7DBCF1EA-926B-4AAD-A90A-BB75D656AD64}" name="Hospitalizados en Sala/1MM hab" dataDxfId="130">
      <calculatedColumnFormula>IFERROR(AS2/3.974,0)</calculatedColumnFormula>
    </tableColumn>
    <tableColumn id="76" xr3:uid="{48762F93-20F9-4E34-8048-CC45B397DC24}" name="%Hospitalizados en Sala de Confirmados" dataDxfId="129">
      <calculatedColumnFormula>IFERROR(AS2/C2," ")</calculatedColumnFormula>
    </tableColumn>
    <tableColumn id="33" xr3:uid="{71350F5A-09D2-45C4-9CCF-A9A5B2880119}" name="Hospitalizados en UCI" dataDxfId="128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127">
      <calculatedColumnFormula>IFERROR(AX2/AX1,0)-1</calculatedColumnFormula>
    </tableColumn>
    <tableColumn id="69" xr3:uid="{BB3ED07D-4978-4E45-9048-715100C1C4CE}" name="Hospitalización en UCI/1MM hab" dataDxfId="126">
      <calculatedColumnFormula>IFERROR(AX2/3.974,0)</calculatedColumnFormula>
    </tableColumn>
    <tableColumn id="77" xr3:uid="{3689B571-2CEF-4D6C-80EA-D42E9AFA4249}" name="%Hospitalizados en UCI de Confirmados" dataDxfId="125">
      <calculatedColumnFormula>IFERROR(AX2/C2," ")</calculatedColumnFormula>
    </tableColumn>
    <tableColumn id="70" xr3:uid="{D4D326CA-71CB-4808-8398-2DF20427ACD9}" name="Personas con Medidas Sanitarias" dataDxfId="124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123">
      <calculatedColumnFormula>IFERROR(BC2-BC1,0)</calculatedColumnFormula>
    </tableColumn>
    <tableColumn id="73" xr3:uid="{FEEEA9CC-4A2C-4532-89AC-8AEE99F07A1C}" name="%Variación Personas con Medidas Sanitarias" dataDxfId="122">
      <calculatedColumnFormula>IFERROR(BC2/BC1,0)-1</calculatedColumnFormula>
    </tableColumn>
    <tableColumn id="71" xr3:uid="{76D989EB-1454-4A9F-BCC9-9DBAAC8EC62A}" name="Personas con Medidas Sanitarias/1MM hab" dataDxfId="121">
      <calculatedColumnFormula>IFERROR(BC2/3.974,0)</calculatedColumnFormula>
    </tableColumn>
    <tableColumn id="78" xr3:uid="{B0368274-1320-4455-B61E-287DF6AFDB6B}" name="%Personas con Medidas Sanitarias de Confirmados" dataDxfId="120">
      <calculatedColumnFormula>IFERROR(BC2/C2," ")</calculatedColumnFormula>
    </tableColumn>
    <tableColumn id="35" xr3:uid="{812A1327-1CEB-4F00-A13E-00131E30B078}" name="Casos 0-19 años" dataDxfId="119"/>
    <tableColumn id="45" xr3:uid="{D49F4BCD-7029-445D-AC3D-4C3AEC95E978}" name="Variación Casos 0-19 años" dataDxfId="118">
      <calculatedColumnFormula>IFERROR((BH2-BH1), 0)</calculatedColumnFormula>
    </tableColumn>
    <tableColumn id="36" xr3:uid="{8F490D8C-4F99-4584-94BF-093E46E47157}" name="Casos 20-39 años" dataDxfId="117"/>
    <tableColumn id="46" xr3:uid="{9C4B1D6F-5802-43AD-98C0-AEA0FDA3361D}" name="Variación Casos 20-39 años" dataDxfId="116">
      <calculatedColumnFormula>IFERROR((BJ2-BJ1),0)</calculatedColumnFormula>
    </tableColumn>
    <tableColumn id="37" xr3:uid="{DF499F72-1046-478E-9D20-9E9A85F8F2A0}" name="Casos 40-59 años" dataDxfId="115"/>
    <tableColumn id="47" xr3:uid="{22260EC0-BDDF-44F7-B25B-AFAE05653A98}" name="Variación Casos 40-59 años" dataDxfId="114">
      <calculatedColumnFormula>IFERROR((BL2-BL1),0)</calculatedColumnFormula>
    </tableColumn>
    <tableColumn id="38" xr3:uid="{B47F6D70-7358-41E8-BBF0-59C40B173663}" name="Casos 60-79 años" dataDxfId="113"/>
    <tableColumn id="48" xr3:uid="{4065D1A3-12CB-4A14-940C-EB27E5C02B72}" name="Variación Casos 60-79 años" dataDxfId="112">
      <calculatedColumnFormula>IFERROR((BN2-BN1),0)</calculatedColumnFormula>
    </tableColumn>
    <tableColumn id="39" xr3:uid="{38A3E542-9026-45A2-AA92-EA50BF06321F}" name="Casos &gt;80 años" dataDxfId="111"/>
    <tableColumn id="49" xr3:uid="{BFA963DD-6022-44F5-9960-C736B4C44A1A}" name="Variación Casos &gt;80 años" dataDxfId="110">
      <calculatedColumnFormula>IFERROR((BP2-BP1),0)</calculatedColumnFormula>
    </tableColumn>
    <tableColumn id="40" xr3:uid="{1917D601-1805-47AD-9379-0623CBEC8677}" name="Defunciones 0-19 años" dataDxfId="109"/>
    <tableColumn id="50" xr3:uid="{8744BA87-2371-4F50-83CA-FB01532B438D}" name="Variación Defunciones 0-19 años" dataDxfId="108">
      <calculatedColumnFormula>IFERROR((BR2-BR1),0)</calculatedColumnFormula>
    </tableColumn>
    <tableColumn id="41" xr3:uid="{E100BA7E-AC43-4F84-BB57-F3B1C999E447}" name="Defunciones 20-39 años" dataDxfId="107"/>
    <tableColumn id="51" xr3:uid="{5ADE2D23-1839-4D7C-BC42-D37F14B85BCE}" name="Variación Defunciones 20-39 años" dataDxfId="106">
      <calculatedColumnFormula>IFERROR((BT2-BT1),0)</calculatedColumnFormula>
    </tableColumn>
    <tableColumn id="42" xr3:uid="{6D91C00A-6C34-4D4A-A359-17834D08F9AC}" name="Defunciones 40-59 años" dataDxfId="105"/>
    <tableColumn id="52" xr3:uid="{D3AA20D4-C41F-4432-8393-B25AEC78A2DB}" name="Variación Defunciones 40-59 años" dataDxfId="104">
      <calculatedColumnFormula>IFERROR((BV2-BV1),0)</calculatedColumnFormula>
    </tableColumn>
    <tableColumn id="43" xr3:uid="{2CA0667B-9C43-4BBC-86DB-8FAB27AFB550}" name="Defunciones 60-79 años" dataDxfId="103"/>
    <tableColumn id="53" xr3:uid="{843753A8-D098-4442-9CE7-4D0740DBFC73}" name="Variación Defunciones 60-79 años" dataDxfId="102">
      <calculatedColumnFormula>IFERROR((BX2-BX1),0)</calculatedColumnFormula>
    </tableColumn>
    <tableColumn id="44" xr3:uid="{D016D264-D612-4CEE-90C5-04781F606E63}" name="Defunciones &gt;80 años" dataDxfId="101"/>
    <tableColumn id="54" xr3:uid="{6F890B89-015E-4A8B-A0DA-D93D3532FA3C}" name="Variación Defunciones &gt;80 años" dataDxfId="100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775C398-B723-40C8-B7DD-A5A815378324}" name="Pag_Inicio_Casos_ACUM_Prov" displayName="Pag_Inicio_Casos_ACUM_Prov" ref="A2:NB14" totalsRowShown="0" headerRowDxfId="99" dataDxfId="98">
  <autoFilter ref="A2:NB14" xr:uid="{3CA3202E-6D52-4748-8BAD-34A338036B0D}"/>
  <tableColumns count="366">
    <tableColumn id="1" xr3:uid="{9D2C037B-0085-486C-B2CD-AEDE2BA6B1FE}" name="Provincia"/>
    <tableColumn id="2" xr3:uid="{C57216EB-B5C1-40F1-9A84-35CC6A8455C0}" name="43899"/>
    <tableColumn id="3" xr3:uid="{91D32627-A24B-4837-9941-2CF7FBD82E01}" name="43900"/>
    <tableColumn id="4" xr3:uid="{66B027B5-C9A2-4F21-AE18-DD05DBA65259}" name="43901"/>
    <tableColumn id="5" xr3:uid="{D3B3833D-9FBE-42D0-B99B-3291628365EE}" name="43902"/>
    <tableColumn id="6" xr3:uid="{A9C52A18-72EE-4425-A181-3F55CB6E9198}" name="43903"/>
    <tableColumn id="7" xr3:uid="{C7D78680-C1A8-4F4C-9013-3AE926A65A79}" name="43904"/>
    <tableColumn id="8" xr3:uid="{53A3B47C-FE84-494B-9B33-4CD0F508962D}" name="43905"/>
    <tableColumn id="9" xr3:uid="{3FF5B54F-F363-4CDD-A15E-B458CAB420CA}" name="43906"/>
    <tableColumn id="10" xr3:uid="{3DED1DBF-51CB-4312-92E6-BAD231EB6B1E}" name="43907"/>
    <tableColumn id="11" xr3:uid="{D1D22E24-21C2-494E-8D87-A19FD8A83DAE}" name="43908"/>
    <tableColumn id="12" xr3:uid="{7A596ABF-FAE0-4B79-8A39-346562975E31}" name="43909"/>
    <tableColumn id="13" xr3:uid="{E4B84D92-726E-4769-87A6-00AD013BA612}" name="43910"/>
    <tableColumn id="14" xr3:uid="{50A7FF5F-2954-44A7-BA31-7D78A6FEFE5C}" name="43911"/>
    <tableColumn id="15" xr3:uid="{3A00103E-E816-4415-88C7-88A26ECAFCDE}" name="43912"/>
    <tableColumn id="16" xr3:uid="{369DCF02-B4DC-4974-BABE-B7056DD85653}" name="43913"/>
    <tableColumn id="17" xr3:uid="{91F178E9-8E8B-4057-B95A-888EDCE9FA77}" name="43914"/>
    <tableColumn id="18" xr3:uid="{96CCEC0D-291D-4CC1-A267-A61228E02030}" name="43915"/>
    <tableColumn id="19" xr3:uid="{5D944AF4-0B9B-4DC6-B684-AE26B211FA68}" name="43916"/>
    <tableColumn id="20" xr3:uid="{8F684D8B-8A87-4405-8824-37A368347B8D}" name="43917"/>
    <tableColumn id="21" xr3:uid="{303692A7-C5DF-4097-8B28-B022680FF12D}" name="43918"/>
    <tableColumn id="22" xr3:uid="{6FB1C180-2144-4591-B9C6-80872EF33926}" name="43919"/>
    <tableColumn id="23" xr3:uid="{23524F91-D883-465E-B214-B0C4B639EA4F}" name="43920"/>
    <tableColumn id="24" xr3:uid="{C420892B-5717-4E06-9353-D28C94D82424}" name="43921"/>
    <tableColumn id="25" xr3:uid="{DEF12432-CB65-4DAE-8053-3A3D0EFC4A45}" name="43922"/>
    <tableColumn id="26" xr3:uid="{0D8C9F51-6421-4D5E-9004-FAF5EDFB0442}" name="43923"/>
    <tableColumn id="27" xr3:uid="{97E7A903-538B-4D1C-880E-B46CFFA69891}" name="43924"/>
    <tableColumn id="28" xr3:uid="{120C93FF-DA86-43CF-85FF-BC1C6CD9DE78}" name="43925"/>
    <tableColumn id="29" xr3:uid="{ABB1A2FE-366F-4269-9F80-6CB05015ADA0}" name="43926"/>
    <tableColumn id="30" xr3:uid="{89D41AF6-F07E-45B3-82F9-AA474F7EC4B3}" name="43927"/>
    <tableColumn id="31" xr3:uid="{1C340ADD-F5DA-4B27-B9B8-85ECEFC9F580}" name="43928"/>
    <tableColumn id="32" xr3:uid="{DF39F962-E95F-48E9-8592-3FCAA1DD7736}" name="43929"/>
    <tableColumn id="33" xr3:uid="{C043963E-1609-4603-9EEA-355EC8AD10AD}" name="43930"/>
    <tableColumn id="34" xr3:uid="{D6BEB06F-F840-42FE-8C61-613FD0F5EE6C}" name="43931"/>
    <tableColumn id="35" xr3:uid="{04F00175-25EE-4785-97CB-21366671CFC2}" name="43932"/>
    <tableColumn id="36" xr3:uid="{3CC399C3-E16D-4047-A155-739AE5223D34}" name="43933"/>
    <tableColumn id="37" xr3:uid="{7C5D0057-6EB1-48F4-9293-B666730B0BD9}" name="43934"/>
    <tableColumn id="38" xr3:uid="{860D478E-D5D4-4FC3-B44E-7A0B6C4754C4}" name="43935"/>
    <tableColumn id="39" xr3:uid="{660ACA1A-CDBD-4F21-8BCD-9EFACF3AA689}" name="43936"/>
    <tableColumn id="40" xr3:uid="{B0609296-CB2B-43A6-B17B-45DD2C6D7713}" name="43937"/>
    <tableColumn id="41" xr3:uid="{FD2DC6B1-C315-43DF-9E72-648E9CA38951}" name="43938"/>
    <tableColumn id="42" xr3:uid="{AB70B495-63DD-49CC-A628-9B8EB838B2AE}" name="43939"/>
    <tableColumn id="43" xr3:uid="{959B2575-37F0-4D50-A2F5-1BE6829213BB}" name="43940"/>
    <tableColumn id="44" xr3:uid="{0B9A5BED-A41B-4371-85C1-F20549230E9B}" name="43941"/>
    <tableColumn id="45" xr3:uid="{2B4D1899-B441-4C1B-8A6E-818F52C54054}" name="43942"/>
    <tableColumn id="46" xr3:uid="{866D9338-4564-4B6A-8E46-E13EC0D3DC54}" name="43943"/>
    <tableColumn id="47" xr3:uid="{836763EE-EE5A-419D-A6D7-FFB74623EC15}" name="43944"/>
    <tableColumn id="48" xr3:uid="{A9F7F641-9732-4B74-87F6-B85C17BC67E1}" name="43945"/>
    <tableColumn id="49" xr3:uid="{76B4081C-C416-44D3-8548-DC0060CE3D3E}" name="43946"/>
    <tableColumn id="50" xr3:uid="{254D2F87-9372-440B-A571-AFFC0EF8EBFB}" name="43947"/>
    <tableColumn id="51" xr3:uid="{D6549737-9BAB-4899-AB2F-D8C7C6020DD4}" name="43948"/>
    <tableColumn id="52" xr3:uid="{5FDD5FF6-5991-46A7-B25E-2292294F7C3F}" name="43949"/>
    <tableColumn id="53" xr3:uid="{4BFC1DA8-06B2-4807-BC23-F5EC0FF9ED3F}" name="43950"/>
    <tableColumn id="54" xr3:uid="{CABCE720-DE77-4DB6-A928-29F1823A51FC}" name="43951"/>
    <tableColumn id="55" xr3:uid="{5DBA4CF9-9817-40EF-9309-9CEC041965B9}" name="43952"/>
    <tableColumn id="56" xr3:uid="{40C79D04-4AA4-46ED-A195-406678B30E6A}" name="43953"/>
    <tableColumn id="57" xr3:uid="{0A354670-0446-4F3B-BD7E-C40F4555703A}" name="43954"/>
    <tableColumn id="58" xr3:uid="{AC09E460-CBEE-4BF5-8811-808D7EB2A252}" name="43955"/>
    <tableColumn id="59" xr3:uid="{C6B70DF3-E4D2-4547-8340-5B0D0C31E954}" name="43956"/>
    <tableColumn id="60" xr3:uid="{78B4B6C7-75D9-43A7-BB03-5C87BC69B656}" name="43957"/>
    <tableColumn id="61" xr3:uid="{667E5235-0E98-4091-A9DD-852C16F58F71}" name="43958"/>
    <tableColumn id="62" xr3:uid="{89E956BE-C4A8-44DA-A664-4949AD1ECE41}" name="43959"/>
    <tableColumn id="63" xr3:uid="{34632B8B-CC60-48A2-8B1F-9A3D8D4E1961}" name="43960"/>
    <tableColumn id="64" xr3:uid="{598B8667-E472-4254-8F08-84CE7AB7198A}" name="43961"/>
    <tableColumn id="65" xr3:uid="{F3612B77-F9D5-4B8C-AC57-4BB898126638}" name="43962"/>
    <tableColumn id="66" xr3:uid="{CBA4EFE5-D565-4036-A67B-78B4B1740CA4}" name="43963"/>
    <tableColumn id="67" xr3:uid="{8F09274C-E126-492E-AC59-14888ECBF7E1}" name="43964"/>
    <tableColumn id="68" xr3:uid="{B4EB431A-AFA2-4643-8C2B-64F98D09945A}" name="43965"/>
    <tableColumn id="69" xr3:uid="{2C16B250-D337-4EA3-B98F-1FA9C1E6F738}" name="43966"/>
    <tableColumn id="70" xr3:uid="{CBE4CC05-7A81-4989-80F5-D2031434462F}" name="43967"/>
    <tableColumn id="71" xr3:uid="{EE8DB3F0-2E60-432F-84CD-B5BA5F1601D5}" name="43968"/>
    <tableColumn id="72" xr3:uid="{B67E952C-4C12-4797-B8CC-9D42B0715010}" name="43969"/>
    <tableColumn id="73" xr3:uid="{210841A4-1EC1-4891-83EF-F0D1A23F75D7}" name="43970"/>
    <tableColumn id="74" xr3:uid="{A80F68BF-202E-4F07-9DC1-434065EC35B9}" name="43971"/>
    <tableColumn id="75" xr3:uid="{48FFC538-A0F2-4FBE-956C-E9E39DBA1A40}" name="43972"/>
    <tableColumn id="76" xr3:uid="{058C2445-E4AF-4A1A-B018-654294444BF0}" name="43973"/>
    <tableColumn id="77" xr3:uid="{CADE13CF-CEB9-415E-91ED-FF638DA8CE26}" name="43974"/>
    <tableColumn id="78" xr3:uid="{24FFF979-3D00-436B-9B6F-4234427D32F8}" name="43975"/>
    <tableColumn id="79" xr3:uid="{DC765F67-0EDB-484C-9638-7A88AC2E4D00}" name="43976"/>
    <tableColumn id="80" xr3:uid="{98000D89-6189-4E2E-BF61-109238EB309D}" name="43977"/>
    <tableColumn id="81" xr3:uid="{6B832992-4B81-4404-95D6-A01446D83CD8}" name="43978"/>
    <tableColumn id="82" xr3:uid="{600851BC-D20C-4252-9F33-6A8C85F83216}" name="43979"/>
    <tableColumn id="83" xr3:uid="{8F2B9D12-2D2E-44F8-BB01-D21B210D3008}" name="43980"/>
    <tableColumn id="84" xr3:uid="{B3E92A9B-FE03-48FC-84E6-7734491B8C57}" name="43981"/>
    <tableColumn id="85" xr3:uid="{091E657D-4BFD-4EE3-9431-F7DDB8D147C7}" name="43982"/>
    <tableColumn id="86" xr3:uid="{C4104D7D-2F73-481C-B2EA-CE2183C29FB4}" name="43983"/>
    <tableColumn id="87" xr3:uid="{9F98169C-81AF-4C00-8A87-57822B2C09A4}" name="43984"/>
    <tableColumn id="88" xr3:uid="{DDE3ADE4-633C-4049-838F-7CC9572ECEF7}" name="43985"/>
    <tableColumn id="89" xr3:uid="{2C9EC058-9677-4A1E-8374-C40AE5B9F4AE}" name="43986"/>
    <tableColumn id="90" xr3:uid="{250CCFD5-8FD5-455D-B7AC-E56F9E4BD883}" name="43987"/>
    <tableColumn id="91" xr3:uid="{4D825B0F-A0E2-4A3C-9377-09AAB1E95548}" name="43988"/>
    <tableColumn id="92" xr3:uid="{AE03A944-85C8-479F-BA44-D37FE42C0A16}" name="43989"/>
    <tableColumn id="93" xr3:uid="{2166CD2D-C25A-41EA-9F69-30603379F46B}" name="43990"/>
    <tableColumn id="94" xr3:uid="{A58370F4-692D-40F1-9820-55FB9CA4B5C9}" name="43991"/>
    <tableColumn id="95" xr3:uid="{1A85E02A-D465-4C19-854C-8FA64AA39472}" name="43992"/>
    <tableColumn id="96" xr3:uid="{04943FAF-C669-4EDB-AD06-76372BBFF7D5}" name="43993"/>
    <tableColumn id="97" xr3:uid="{3E6E7F9C-CB55-42FB-9A06-6D4CE302D1CC}" name="43994"/>
    <tableColumn id="98" xr3:uid="{C350CC4B-1355-4FB4-9F28-3DB33B453B69}" name="43995"/>
    <tableColumn id="99" xr3:uid="{E31A0169-6596-4434-89DE-1640C9A8B96B}" name="43996"/>
    <tableColumn id="100" xr3:uid="{60F0E7CE-0509-43E6-8398-1B0628FF0433}" name="43997"/>
    <tableColumn id="101" xr3:uid="{7D0D6E01-5533-40D6-BE1B-23B19AE450C3}" name="43998"/>
    <tableColumn id="102" xr3:uid="{CB14EA10-568E-4CE9-8F9B-DA14FCF0553A}" name="43999"/>
    <tableColumn id="103" xr3:uid="{CDE671C9-B992-452C-A0BD-1387046B7F97}" name="44000"/>
    <tableColumn id="104" xr3:uid="{E716BCC5-5CBD-4088-B522-273C66209CB7}" name="44001"/>
    <tableColumn id="105" xr3:uid="{F90421CB-E6F6-4078-B89F-071E7B7A5AE6}" name="44002"/>
    <tableColumn id="106" xr3:uid="{2D7E3BDD-E637-46EA-898D-E86A52996D7C}" name="44003"/>
    <tableColumn id="107" xr3:uid="{209F46F4-600E-4E6E-ABFA-2C1017C02FA1}" name="44004"/>
    <tableColumn id="108" xr3:uid="{32CFBC73-15AF-4A44-A7A4-2812CA4CF2D3}" name="44005"/>
    <tableColumn id="109" xr3:uid="{7A70E34E-B3F2-4356-856D-3C9041B889FC}" name="44006"/>
    <tableColumn id="110" xr3:uid="{564DC217-2E9A-4509-BE1F-AFEA86208661}" name="44007"/>
    <tableColumn id="111" xr3:uid="{FD63831D-1F95-4D85-B25F-3CEB33D3BF27}" name="44008"/>
    <tableColumn id="112" xr3:uid="{82EFDCD7-98DD-4871-8A3B-1D9B068FEAFF}" name="44009"/>
    <tableColumn id="113" xr3:uid="{B4F17E09-B44A-471F-AE64-9FD2DD1B1C5B}" name="44010"/>
    <tableColumn id="114" xr3:uid="{FC3BA4D0-28D1-4B3C-839C-E823E4EA6A48}" name="44011"/>
    <tableColumn id="115" xr3:uid="{42BA5E30-34D4-4082-86D5-494706F245E2}" name="44012"/>
    <tableColumn id="116" xr3:uid="{A63C28E9-7ADF-4141-A6FE-D63D5CDE5DE7}" name="44013"/>
    <tableColumn id="117" xr3:uid="{5A7FB5B4-1158-4FFD-9D4F-DBB3E082062F}" name="44014"/>
    <tableColumn id="118" xr3:uid="{39F37539-161F-406F-9A1B-B0AF224358C1}" name="44015"/>
    <tableColumn id="119" xr3:uid="{5455CD61-5468-4826-8032-B4FF19A01D10}" name="44016"/>
    <tableColumn id="120" xr3:uid="{FA65C991-DE72-4B62-97D9-B609B37E438E}" name="44017"/>
    <tableColumn id="121" xr3:uid="{90A46489-5187-44B8-80E7-043883D49CCD}" name="44018"/>
    <tableColumn id="122" xr3:uid="{93638297-105C-409C-959E-678270739327}" name="44019"/>
    <tableColumn id="123" xr3:uid="{C4CDAD0A-C664-4CD4-8E42-3C4515D9FD19}" name="44020"/>
    <tableColumn id="124" xr3:uid="{B5662432-76F3-4CAB-A423-4E571B762B97}" name="44021"/>
    <tableColumn id="125" xr3:uid="{A191E2F8-D4C7-4038-8272-B4A9D60EA9A2}" name="44022"/>
    <tableColumn id="126" xr3:uid="{B0D98C11-3445-4B5E-943E-0639D4F821BE}" name="44023"/>
    <tableColumn id="127" xr3:uid="{AFF22EDC-634F-41F2-8D60-22E965F3AD98}" name="44024"/>
    <tableColumn id="128" xr3:uid="{4DFF46ED-732E-42E7-95A6-9C290AE8D6F2}" name="44025"/>
    <tableColumn id="129" xr3:uid="{B60BBCA7-9871-4BCB-B2EE-F0778713337E}" name="44026"/>
    <tableColumn id="130" xr3:uid="{FBF29E3E-4E32-487B-9332-D3620CD09B75}" name="44027"/>
    <tableColumn id="131" xr3:uid="{A91227CB-D899-4204-88B7-BB08C5E2C1F1}" name="44028"/>
    <tableColumn id="132" xr3:uid="{BEE733E9-E071-46CF-9AF5-AB4BA8A2DE65}" name="44029"/>
    <tableColumn id="133" xr3:uid="{496F91AC-31FA-4AAB-AC0B-622C5E7039D2}" name="44030"/>
    <tableColumn id="134" xr3:uid="{789FBA10-D778-457E-8D06-E653E99ECC22}" name="44031"/>
    <tableColumn id="135" xr3:uid="{12846C50-A451-494F-A667-E996BBF6809F}" name="44032"/>
    <tableColumn id="136" xr3:uid="{DF8BD933-CCC9-4025-A679-864540E23576}" name="44033"/>
    <tableColumn id="137" xr3:uid="{70FB09E7-0002-45EE-A257-B236B1E454A2}" name="44034"/>
    <tableColumn id="138" xr3:uid="{53EC5177-CDAB-43AB-9B5A-01ABAB94A36A}" name="44035"/>
    <tableColumn id="139" xr3:uid="{5AE34B78-E229-48E3-95EA-3C3E24BF8324}" name="44036"/>
    <tableColumn id="140" xr3:uid="{C06992A7-FDB4-488E-97AF-17CDE2C3EB38}" name="44037"/>
    <tableColumn id="141" xr3:uid="{643A500E-6B5C-4B69-836E-F639F3935DF1}" name="44038"/>
    <tableColumn id="142" xr3:uid="{B27D181C-5D10-477A-B874-9752D12D84BB}" name="44039"/>
    <tableColumn id="143" xr3:uid="{E2EB66EB-D1A9-47B3-98A7-15CAEBC5B9FF}" name="44040"/>
    <tableColumn id="144" xr3:uid="{FE367674-3B5C-4D7C-8937-A51919FE2226}" name="44041"/>
    <tableColumn id="145" xr3:uid="{FB1D7423-2C9E-47B9-A8D5-26BF8A758733}" name="44042"/>
    <tableColumn id="146" xr3:uid="{61EE6CAE-9882-47E4-9281-B32A7613EEDE}" name="44043"/>
    <tableColumn id="147" xr3:uid="{EB60174A-197A-4DAF-87CE-9B6B1AEC046E}" name="44044"/>
    <tableColumn id="148" xr3:uid="{74D520A5-BC69-47F7-A612-E1626D9B2FBA}" name="44045"/>
    <tableColumn id="149" xr3:uid="{59CAD262-E3C8-476B-AC19-95262CDC21EF}" name="44046"/>
    <tableColumn id="150" xr3:uid="{2C0D9C96-598E-40FC-B324-165D00765B32}" name="44047"/>
    <tableColumn id="151" xr3:uid="{FD74F117-FD96-4A1F-9AD3-AAB8261FF4C2}" name="44048"/>
    <tableColumn id="152" xr3:uid="{5E5AB316-11BF-4565-B13B-E6D14CF77F90}" name="44049"/>
    <tableColumn id="153" xr3:uid="{06549F55-BF14-43B0-9C1D-34CF032787CD}" name="44050"/>
    <tableColumn id="154" xr3:uid="{769A051C-FE1D-4CA9-B29C-52EBC84E3F5A}" name="44051"/>
    <tableColumn id="155" xr3:uid="{3D4F3525-978D-4440-8176-CEBF73978B89}" name="44052"/>
    <tableColumn id="156" xr3:uid="{E73E3C52-4302-4320-910B-7AF4215CE7B7}" name="44053"/>
    <tableColumn id="157" xr3:uid="{FB2C0155-B1CE-4524-9C75-26BE66D878C0}" name="44054"/>
    <tableColumn id="158" xr3:uid="{AB9C74E1-B2FE-4A30-93B3-15F2C4ED7FF7}" name="44055"/>
    <tableColumn id="159" xr3:uid="{1B40ADEE-D396-4EBB-9E15-A11F276095A5}" name="44056"/>
    <tableColumn id="160" xr3:uid="{329A2984-3EFA-4339-9088-930FD900188C}" name="44057"/>
    <tableColumn id="161" xr3:uid="{89B3975F-8ECB-4071-9DAF-36CA78C0EA40}" name="44058"/>
    <tableColumn id="162" xr3:uid="{7B761DA4-C1F3-4E32-B13E-F93ED159C140}" name="44059"/>
    <tableColumn id="163" xr3:uid="{E151FDC2-2EEA-412A-AA78-081E9BE11DE0}" name="44060"/>
    <tableColumn id="164" xr3:uid="{4F79FC4F-F4C1-4A6E-9A72-92393C4F14C9}" name="44061"/>
    <tableColumn id="165" xr3:uid="{32FAB9BB-3596-483D-9021-F47F6DFE2B92}" name="44062"/>
    <tableColumn id="166" xr3:uid="{64EEB5E5-EF4C-475C-8D14-2FC29723C0F7}" name="44063"/>
    <tableColumn id="167" xr3:uid="{5FEADD2C-7445-4470-85F0-73DD10E2438B}" name="44064"/>
    <tableColumn id="168" xr3:uid="{90E1E5DA-33B8-417C-BFBC-1E62E341BE30}" name="44065"/>
    <tableColumn id="169" xr3:uid="{CE83AE71-E40C-4CD5-9042-A21EED44962D}" name="44066"/>
    <tableColumn id="170" xr3:uid="{0B3BD228-E18F-4FC4-8815-9789A79951C9}" name="44067"/>
    <tableColumn id="171" xr3:uid="{A1D56A2F-1942-4D2C-8061-D9725FBF95F3}" name="44068"/>
    <tableColumn id="172" xr3:uid="{6AE9BFEB-C7E0-4EC5-BC21-17752A10315E}" name="44069"/>
    <tableColumn id="173" xr3:uid="{3295B397-20F8-417C-97F2-583800F001AE}" name="44070"/>
    <tableColumn id="174" xr3:uid="{08249C44-B6AD-4C5A-93EA-486558E6EB97}" name="44071"/>
    <tableColumn id="175" xr3:uid="{5513CA29-FA4E-44AF-91CD-049B18DB8533}" name="44072"/>
    <tableColumn id="176" xr3:uid="{86A92C10-7FF8-4ECC-B80B-40854806916F}" name="44073"/>
    <tableColumn id="177" xr3:uid="{DF103D5C-588E-474C-A6C1-BB0318047536}" name="44074"/>
    <tableColumn id="178" xr3:uid="{92A7F56C-B67A-4B5C-977D-07A889959247}" name="44075"/>
    <tableColumn id="179" xr3:uid="{573E1E7E-4AD4-46BC-9E0A-B33E4C3A0E50}" name="44076"/>
    <tableColumn id="180" xr3:uid="{811B626F-7EC0-4F32-B791-2488CF94E9F0}" name="44077"/>
    <tableColumn id="181" xr3:uid="{DDA16354-DBA3-49B2-8379-F1AB9B9AE69D}" name="44078"/>
    <tableColumn id="182" xr3:uid="{7826D626-5A6C-47E7-B042-AF55255C14E1}" name="44079"/>
    <tableColumn id="183" xr3:uid="{C54F8D12-22F9-454E-98FB-4DD612621A99}" name="44080"/>
    <tableColumn id="184" xr3:uid="{8E46B284-8302-487E-BBD3-1AD523D70EF4}" name="44081"/>
    <tableColumn id="185" xr3:uid="{AB0BBE1A-F6A6-44A1-8112-BDCD3736D891}" name="44082"/>
    <tableColumn id="186" xr3:uid="{D9D8EDC3-2D1B-41B0-AA0B-4667C6A8237F}" name="44083"/>
    <tableColumn id="187" xr3:uid="{E52E66AD-1C01-4277-B137-E87DE65EA34C}" name="44084"/>
    <tableColumn id="188" xr3:uid="{209D4346-D6F6-4263-8199-817897559F16}" name="44085"/>
    <tableColumn id="189" xr3:uid="{021599E4-0788-4A6C-9CA7-61A6BC280D53}" name="44086"/>
    <tableColumn id="190" xr3:uid="{D3A5FB0C-4341-4B50-A3D7-F17B7FB002D2}" name="44087"/>
    <tableColumn id="191" xr3:uid="{A05103CB-CD17-48EF-A9BD-353987BADAE4}" name="44088"/>
    <tableColumn id="192" xr3:uid="{AB177B19-2F00-4745-A18B-12E3B6C9E531}" name="44089"/>
    <tableColumn id="193" xr3:uid="{AB37CA57-3AD6-4748-B5E6-E4F0F1DF32E5}" name="44090"/>
    <tableColumn id="194" xr3:uid="{29F56715-80A0-4496-8767-D505D47020FF}" name="44091"/>
    <tableColumn id="195" xr3:uid="{DCC81783-7725-4026-A768-21B9CE057EE7}" name="44092"/>
    <tableColumn id="196" xr3:uid="{EADC0CBA-9790-4390-BBA9-80A4C7282C18}" name="44093"/>
    <tableColumn id="197" xr3:uid="{D4A040DF-F6FA-4236-B78E-CA9C6BC1E869}" name="44094"/>
    <tableColumn id="198" xr3:uid="{80753F7A-D24D-47F7-8197-747F17A3FCE6}" name="44095"/>
    <tableColumn id="199" xr3:uid="{35974E17-BD97-4780-AAE4-BBD166AC7DF5}" name="44096"/>
    <tableColumn id="200" xr3:uid="{87FFDA22-9C97-4ABD-A2A4-D5A0E568EF97}" name="44097"/>
    <tableColumn id="201" xr3:uid="{0F016FC2-4ACB-4662-843A-9FD75D465D96}" name="44098"/>
    <tableColumn id="202" xr3:uid="{FEB8AB94-F680-47D3-B9A6-3CA190207B90}" name="44099"/>
    <tableColumn id="203" xr3:uid="{280EDA63-FE69-49F9-956F-A08DB03AE8DB}" name="44100"/>
    <tableColumn id="204" xr3:uid="{F0FBD25E-1580-4088-A87A-FA6EC9346810}" name="44101"/>
    <tableColumn id="205" xr3:uid="{4CEB2F92-6813-4198-9E53-14478A166381}" name="44102"/>
    <tableColumn id="206" xr3:uid="{5734D818-E5E8-43B7-8547-71FD778C2020}" name="44103"/>
    <tableColumn id="207" xr3:uid="{0A5B464A-3792-4778-9706-B5211EF95DB8}" name="44104"/>
    <tableColumn id="208" xr3:uid="{DDF3254A-2EA4-40AD-A3C4-2DAEE7E701E5}" name="44105"/>
    <tableColumn id="209" xr3:uid="{395345EC-728C-4DC2-B4B7-545A6A537EEC}" name="44106"/>
    <tableColumn id="210" xr3:uid="{5AFEC6EE-2124-40C7-B68F-CF7DB9089307}" name="44107"/>
    <tableColumn id="211" xr3:uid="{5A4358C7-B88D-4237-BB2A-0C73D4AA5758}" name="44108"/>
    <tableColumn id="212" xr3:uid="{29E97C5D-41CA-45C8-A848-CFC50BB9CE88}" name="44109"/>
    <tableColumn id="213" xr3:uid="{20C3CD7E-ABC3-4774-BDD1-6131D8E1C462}" name="44110"/>
    <tableColumn id="214" xr3:uid="{CEA8ECE2-B15E-4E2D-8096-11F6629BF8ED}" name="44111"/>
    <tableColumn id="215" xr3:uid="{ABD5F723-8D37-4423-9E5E-7B62B6994E82}" name="44112"/>
    <tableColumn id="216" xr3:uid="{EC619239-9AAA-4425-A3F1-0BE339C1E72A}" name="44113"/>
    <tableColumn id="217" xr3:uid="{DEAB820D-6AF5-4734-8539-51549A070678}" name="44114"/>
    <tableColumn id="218" xr3:uid="{417B4CC2-CC42-48F9-A010-A74481DBDECF}" name="44115"/>
    <tableColumn id="219" xr3:uid="{C14493F6-1153-4ADB-85B6-E690F2B49F5B}" name="44116"/>
    <tableColumn id="220" xr3:uid="{233B274B-9F65-4405-97CB-AC6E7558E079}" name="44117"/>
    <tableColumn id="221" xr3:uid="{964FE05D-D3A3-4099-98A8-AAF721E14772}" name="44118"/>
    <tableColumn id="222" xr3:uid="{20BE693B-0F17-4443-858B-7525BA867986}" name="44119"/>
    <tableColumn id="223" xr3:uid="{30CF7F8A-1D90-40A4-B91A-4FA908883B87}" name="44120"/>
    <tableColumn id="224" xr3:uid="{5EC1FA9B-ECEC-452D-B4D8-E30F4D21D1EE}" name="44121"/>
    <tableColumn id="225" xr3:uid="{8F828560-63F9-4181-84E6-98C2B11FEA3D}" name="44122"/>
    <tableColumn id="226" xr3:uid="{F41B76BA-5C75-4AAD-B330-B52DFB9FF7A6}" name="44123"/>
    <tableColumn id="227" xr3:uid="{85B7D72D-42E1-43C8-807C-06B244C0238E}" name="44124"/>
    <tableColumn id="228" xr3:uid="{674CD230-6EE7-4AD3-AC06-8AF04089FA73}" name="44125"/>
    <tableColumn id="229" xr3:uid="{D15377E7-815A-453C-97D7-6523221C00E5}" name="44126"/>
    <tableColumn id="230" xr3:uid="{9501BC63-39F9-4A50-8AD5-E8A035333EB1}" name="44127"/>
    <tableColumn id="231" xr3:uid="{C0AC4F27-5918-41C7-B6CA-8CBE5E6CFD46}" name="44128"/>
    <tableColumn id="232" xr3:uid="{3FDEF69C-5FB1-4DD7-B044-B85D0B555830}" name="44129"/>
    <tableColumn id="233" xr3:uid="{C125BFAB-EE1F-4CFD-B52B-760E328D23D5}" name="44130"/>
    <tableColumn id="234" xr3:uid="{8308E51E-3FDF-44DE-877C-137C1FA721F3}" name="44131"/>
    <tableColumn id="235" xr3:uid="{31D8E80F-DD57-4B72-8565-F3C88C1D03FE}" name="44132"/>
    <tableColumn id="236" xr3:uid="{67490CCD-3F66-4FD2-A0B7-E42136C75149}" name="44133"/>
    <tableColumn id="237" xr3:uid="{742D6F26-F94C-4CF1-8F38-0E37ECCBEF08}" name="44134"/>
    <tableColumn id="238" xr3:uid="{9338C6E5-A83B-4375-A08A-94AA5EEB2771}" name="44135"/>
    <tableColumn id="239" xr3:uid="{0B5AAED2-8EC2-4697-A1EB-05D27643EA5B}" name="44136"/>
    <tableColumn id="240" xr3:uid="{6B9D28FB-CE99-414B-BC74-8BC49C213F51}" name="44137"/>
    <tableColumn id="241" xr3:uid="{64DAEC35-A707-4ED8-ADE0-C101CFFCFE3E}" name="44138"/>
    <tableColumn id="242" xr3:uid="{6D04E0CE-3A41-48D4-9DC5-02278D46C03B}" name="44139"/>
    <tableColumn id="243" xr3:uid="{25865596-832B-4B5B-87DC-2970F478E2C7}" name="44140"/>
    <tableColumn id="244" xr3:uid="{F0D256D6-6887-41DF-814E-7FC8FA3AB4F2}" name="44141"/>
    <tableColumn id="245" xr3:uid="{AF02D703-8842-4ACE-A436-8FEE1ACB0FDE}" name="44142"/>
    <tableColumn id="246" xr3:uid="{324B92A0-FB4F-4FC0-84A2-8412DDC62465}" name="44143"/>
    <tableColumn id="247" xr3:uid="{C7B4C9AA-A5A1-4F29-9BA3-3DBA4E71FFA7}" name="44144"/>
    <tableColumn id="248" xr3:uid="{B01232D3-6457-4F85-BC94-75A80450BF92}" name="44145"/>
    <tableColumn id="249" xr3:uid="{F0414789-874E-4E9B-AD88-733AFBC38FDB}" name="44146"/>
    <tableColumn id="250" xr3:uid="{D31694D2-A135-4BF0-A89B-AD055800320A}" name="44147"/>
    <tableColumn id="251" xr3:uid="{84B276B2-DB2A-4783-B142-C07D9E7C9F7D}" name="44148"/>
    <tableColumn id="252" xr3:uid="{58A8EE17-4C86-4CAE-AB90-4EECFBE1F791}" name="44149"/>
    <tableColumn id="253" xr3:uid="{2FC2F8D8-A1BC-4D37-9E05-0F2A87E38665}" name="44150"/>
    <tableColumn id="254" xr3:uid="{7EFF2617-9BF2-4B6C-BA2A-AC3414B88A2E}" name="44151"/>
    <tableColumn id="255" xr3:uid="{338B53A3-4B0F-4201-B5E9-892ADFEC6DD3}" name="44152"/>
    <tableColumn id="256" xr3:uid="{27BC9702-25B4-4047-A1E7-BD0C4E823083}" name="44153"/>
    <tableColumn id="257" xr3:uid="{24D55D77-9388-4D02-BF85-11814034FD12}" name="44154"/>
    <tableColumn id="258" xr3:uid="{4CEE1F4D-2D9C-40C1-9E41-EAFD17F46489}" name="44155"/>
    <tableColumn id="259" xr3:uid="{E4A69476-5D85-488A-80C3-F692778CB720}" name="44156"/>
    <tableColumn id="260" xr3:uid="{698846FF-71DB-4E22-A14D-FB8726869B9A}" name="44157"/>
    <tableColumn id="261" xr3:uid="{760B49CD-4ACE-4289-8FDF-7FC60E904C68}" name="44158"/>
    <tableColumn id="262" xr3:uid="{138D37F0-2B69-47AE-A81F-46AC294F466B}" name="44159"/>
    <tableColumn id="263" xr3:uid="{34A9F3F6-0AE8-46B8-AAF3-63381E0F41E3}" name="44160"/>
    <tableColumn id="264" xr3:uid="{7DB89920-C70E-49F2-91C7-C12D1F0E2654}" name="44161"/>
    <tableColumn id="265" xr3:uid="{6238FBE9-9305-4279-95EE-AB02233C4B04}" name="44162"/>
    <tableColumn id="266" xr3:uid="{E46348EF-42A8-4AD4-8E7A-861BD0B74728}" name="44163"/>
    <tableColumn id="267" xr3:uid="{A9BC8304-AF4D-4290-B35C-B18715885388}" name="44164"/>
    <tableColumn id="268" xr3:uid="{7102F886-5769-4854-8DC9-A28B5AC9414C}" name="44165"/>
    <tableColumn id="269" xr3:uid="{3B765A26-42A9-437F-87DF-C6C28CD87C3B}" name="44166"/>
    <tableColumn id="270" xr3:uid="{1949D730-BF65-43AF-AB8E-635E7AD1A430}" name="44167"/>
    <tableColumn id="271" xr3:uid="{1F02A475-F57C-4268-B473-597A50DF642D}" name="44168"/>
    <tableColumn id="272" xr3:uid="{3DB007D6-8970-4C80-9567-B67684945E3A}" name="44169" dataDxfId="97"/>
    <tableColumn id="273" xr3:uid="{E02A9FB7-A6EF-4B8E-B8F0-0D9A8D96E2E7}" name="44170" dataDxfId="96"/>
    <tableColumn id="274" xr3:uid="{E558B4E2-98C7-4E9B-8A81-8179A41991FC}" name="44171" dataDxfId="95"/>
    <tableColumn id="275" xr3:uid="{D01ADEDC-4A8C-460D-A61E-82B6FD4F2A67}" name="44172" dataDxfId="94"/>
    <tableColumn id="276" xr3:uid="{E994041B-DE0B-4A85-B566-0F2BF223FA4B}" name="44173" dataDxfId="93"/>
    <tableColumn id="277" xr3:uid="{FCF8E585-7491-46C5-8FFD-74CB83E0A75A}" name="44174" dataDxfId="92"/>
    <tableColumn id="278" xr3:uid="{9C064CD6-3B14-448F-8C04-147FB74A44EA}" name="44175" dataDxfId="91"/>
    <tableColumn id="279" xr3:uid="{CEFCCDE1-F399-44FC-85C1-14D33377EBEB}" name="44176" dataDxfId="90"/>
    <tableColumn id="280" xr3:uid="{6AC0EA2E-3192-41D2-A0D7-BFE495DF04B0}" name="44177" dataDxfId="89"/>
    <tableColumn id="281" xr3:uid="{55ED763A-9C7B-4B03-AB39-C9DED87E273F}" name="44178" dataDxfId="88"/>
    <tableColumn id="282" xr3:uid="{D79137C6-EF1A-4E8E-8592-98FDB7D4EE7A}" name="44179" dataDxfId="87"/>
    <tableColumn id="283" xr3:uid="{F335AE72-6C5A-4A65-B603-28AC54256372}" name="44180" dataDxfId="86"/>
    <tableColumn id="284" xr3:uid="{B7C2E989-2171-4EA4-A13F-667D287403BC}" name="44181" dataDxfId="85"/>
    <tableColumn id="285" xr3:uid="{C26FE522-480B-462C-A639-41EC69389603}" name="44182" dataDxfId="84"/>
    <tableColumn id="286" xr3:uid="{DB55FC96-BA4D-4DD6-BDB1-A07D8FCF9239}" name="44183" dataDxfId="83"/>
    <tableColumn id="287" xr3:uid="{720E384C-C530-4942-91CE-13545C11FC1B}" name="44184" dataDxfId="82"/>
    <tableColumn id="288" xr3:uid="{74C7E420-73AD-4A27-A73D-BAB1DEBE996E}" name="44185" dataDxfId="81"/>
    <tableColumn id="289" xr3:uid="{9F72AB4D-0616-4349-9ABA-9EF2B9CB7DCF}" name="44186" dataDxfId="80"/>
    <tableColumn id="290" xr3:uid="{D52ED689-BDA9-4978-A141-567439B7B1F0}" name="44187" dataDxfId="79"/>
    <tableColumn id="291" xr3:uid="{26C86936-7CFD-46DD-8C0E-E6A94E6F00AD}" name="44188" dataDxfId="78"/>
    <tableColumn id="292" xr3:uid="{EECA0F73-6289-4490-8DE1-473FAE010F82}" name="44189" dataDxfId="77"/>
    <tableColumn id="293" xr3:uid="{C17060B3-3176-4C84-BC2D-EC5564C86370}" name="44190" dataDxfId="76"/>
    <tableColumn id="294" xr3:uid="{2E29A4E4-DEB5-49B8-A8CA-56ADEF65515C}" name="44191" dataDxfId="75"/>
    <tableColumn id="295" xr3:uid="{A53BF52F-0434-46D4-B26D-5D88AA486382}" name="44192" dataDxfId="74"/>
    <tableColumn id="296" xr3:uid="{9B10EAEB-206C-446F-98B4-32ED714003F5}" name="44193" dataDxfId="73"/>
    <tableColumn id="297" xr3:uid="{D622D4F8-1073-46B7-A5FC-1BD8543FB897}" name="44194" dataDxfId="72"/>
    <tableColumn id="298" xr3:uid="{3EFA1635-2F85-44A2-A00A-071A9754329A}" name="44195" dataDxfId="71"/>
    <tableColumn id="299" xr3:uid="{17A0258E-7FEE-4FC5-8752-75FF07557605}" name="44196" dataDxfId="70"/>
    <tableColumn id="300" xr3:uid="{896F5AA5-5D27-4032-8B4B-45EDA93D1E90}" name="44197" dataDxfId="69"/>
    <tableColumn id="301" xr3:uid="{A547491A-4D3F-4CCB-A005-80595B2FBCFD}" name="44198" dataDxfId="68"/>
    <tableColumn id="302" xr3:uid="{3A8BD3D4-7CCA-40E5-8201-427D7906E9E8}" name="44199" dataDxfId="67"/>
    <tableColumn id="303" xr3:uid="{7ADCEBA4-54A2-4401-A9B1-421CFD6CD9EE}" name="44200" dataDxfId="66"/>
    <tableColumn id="304" xr3:uid="{DAF45941-5D37-4B88-B2C5-D30C5CF2240F}" name="44201" dataDxfId="65"/>
    <tableColumn id="305" xr3:uid="{8AAC28BA-12F3-44D3-BF6F-6F090E679BE2}" name="44202" dataDxfId="64"/>
    <tableColumn id="306" xr3:uid="{668BF280-8AC3-482B-83FE-072E2C282C28}" name="44203" dataDxfId="63"/>
    <tableColumn id="307" xr3:uid="{6807BFEF-A79F-4344-873E-376EFFB224C4}" name="44204" dataDxfId="62"/>
    <tableColumn id="308" xr3:uid="{43196ADD-722A-4FC9-97C9-D34FE022C566}" name="44205" dataDxfId="61"/>
    <tableColumn id="309" xr3:uid="{FFD9484B-7D99-4C1A-841B-A0D7489A3290}" name="44206" dataDxfId="60"/>
    <tableColumn id="310" xr3:uid="{FFDF1AF5-FC7F-4B2C-B120-597E63F37FAE}" name="44207" dataDxfId="59"/>
    <tableColumn id="311" xr3:uid="{DEBBB317-2B74-43DA-847A-23BEFC53D08A}" name="44208" dataDxfId="58"/>
    <tableColumn id="312" xr3:uid="{2E0C0163-62F8-4B0D-8C08-64DF82618287}" name="44209" dataDxfId="57"/>
    <tableColumn id="313" xr3:uid="{C6F0BF2E-F420-452E-AF86-E95AF9BE3128}" name="44210" dataDxfId="56"/>
    <tableColumn id="314" xr3:uid="{F4E27C9C-1C20-4131-93A1-66539BFE907A}" name="44211" dataDxfId="55"/>
    <tableColumn id="315" xr3:uid="{E6C5943D-0F3C-433D-BF8D-0AC143F07211}" name="44212" dataDxfId="54"/>
    <tableColumn id="316" xr3:uid="{A87BC386-42E5-460A-BC84-E60AA12B6C60}" name="44213" dataDxfId="53"/>
    <tableColumn id="317" xr3:uid="{9B2AB449-2861-4D3D-A85C-784D4EF46172}" name="44214" dataDxfId="52"/>
    <tableColumn id="318" xr3:uid="{F39FDF5E-AFA1-4276-A6A5-14439F0F321E}" name="44215" dataDxfId="51"/>
    <tableColumn id="319" xr3:uid="{4987C345-6C85-4E8E-8402-A4A929B56A48}" name="44216" dataDxfId="50"/>
    <tableColumn id="320" xr3:uid="{FE26E943-C318-4538-B1C9-91146D1EFF45}" name="44217" dataDxfId="49"/>
    <tableColumn id="321" xr3:uid="{35DAAD87-DC3E-468A-A765-26F25F87AF79}" name="44218" dataDxfId="48"/>
    <tableColumn id="322" xr3:uid="{03387325-A867-43F1-B36A-2E6C70F0349E}" name="44219" dataDxfId="47"/>
    <tableColumn id="323" xr3:uid="{7406FED0-E512-421C-A8C3-B8034FECBDC0}" name="44220" dataDxfId="46"/>
    <tableColumn id="324" xr3:uid="{2384EFD4-45BB-45C7-A3FC-DB57C535397E}" name="44221" dataDxfId="45"/>
    <tableColumn id="325" xr3:uid="{D4C4925A-14AE-42C6-89AF-863E80487AAE}" name="44222" dataDxfId="44"/>
    <tableColumn id="326" xr3:uid="{70466DBD-0413-470D-89D1-E326156D3BDE}" name="44223" dataDxfId="43"/>
    <tableColumn id="327" xr3:uid="{28760E31-1967-4D8B-ACA8-D9BE3D4AEBDF}" name="44224" dataDxfId="42"/>
    <tableColumn id="328" xr3:uid="{7074BD45-31CD-4867-980B-54F09D146A57}" name="44225" dataDxfId="41"/>
    <tableColumn id="329" xr3:uid="{56349288-D761-4533-AE8A-A3278353F047}" name="44226" dataDxfId="40"/>
    <tableColumn id="330" xr3:uid="{48B8F227-1A28-44EC-8B46-2463B00877A2}" name="44227" dataDxfId="39"/>
    <tableColumn id="331" xr3:uid="{7447677F-E57C-47B7-9232-0CB3F360AFCA}" name="44228" dataDxfId="38"/>
    <tableColumn id="332" xr3:uid="{C73165C3-D04E-4587-9AF4-1623CDC1FB20}" name="44229" dataDxfId="37"/>
    <tableColumn id="333" xr3:uid="{3D0D9A3B-5655-4B13-ABFF-3551372DDB9B}" name="44230" dataDxfId="36"/>
    <tableColumn id="334" xr3:uid="{9389156B-483E-4B48-9029-FB327E86440E}" name="44231" dataDxfId="35"/>
    <tableColumn id="335" xr3:uid="{08168BD5-8815-4763-B1CB-81633290AE6B}" name="44232" dataDxfId="34"/>
    <tableColumn id="336" xr3:uid="{82998B95-9FED-463F-8A77-37C65F305FAC}" name="44233" dataDxfId="33"/>
    <tableColumn id="337" xr3:uid="{1C23CF7A-5362-4C76-BAC0-927F769B3023}" name="44234" dataDxfId="32"/>
    <tableColumn id="338" xr3:uid="{8296E0A1-B201-437E-8A34-9165FC352093}" name="44235" dataDxfId="31"/>
    <tableColumn id="339" xr3:uid="{A2F824AD-4FE0-4C93-A20C-828A814FA970}" name="44236" dataDxfId="30"/>
    <tableColumn id="340" xr3:uid="{BFDE9DE1-C7A2-4398-9D87-2CB0475E3F42}" name="44237" dataDxfId="29"/>
    <tableColumn id="341" xr3:uid="{2EF3CA38-5168-4B75-B397-44342E184E85}" name="44238" dataDxfId="28"/>
    <tableColumn id="342" xr3:uid="{441BABAF-D7A6-48DE-88D6-3861FBFF8E20}" name="44239" dataDxfId="27"/>
    <tableColumn id="343" xr3:uid="{F0B1AE23-4FA5-4769-98BB-9F59582A124A}" name="44240" dataDxfId="26"/>
    <tableColumn id="344" xr3:uid="{050F4966-C8E6-4757-9A93-75544FA6B584}" name="44241" dataDxfId="25"/>
    <tableColumn id="345" xr3:uid="{F45353AC-FA27-405D-9CF0-F445629BBB6A}" name="44242" dataDxfId="24"/>
    <tableColumn id="346" xr3:uid="{113245B5-3486-41B9-A55A-64EB74435F0C}" name="44243" dataDxfId="23"/>
    <tableColumn id="347" xr3:uid="{5601DFB3-6A63-4D1E-A1BC-720ADA52450A}" name="44244" dataDxfId="22"/>
    <tableColumn id="348" xr3:uid="{D9C9903A-F6AA-43E4-836D-CC0ADA4963B2}" name="44245" dataDxfId="21"/>
    <tableColumn id="349" xr3:uid="{73022BBD-5D1A-4A22-94E3-9522B7DC062D}" name="44246" dataDxfId="20"/>
    <tableColumn id="350" xr3:uid="{D0CEC401-993E-455E-A79C-2121236D3825}" name="44247" dataDxfId="19"/>
    <tableColumn id="351" xr3:uid="{D550C6F7-2A7E-4FFE-95EB-F4F61DE0119D}" name="44248" dataDxfId="18"/>
    <tableColumn id="352" xr3:uid="{D155F8E8-9381-4156-8F13-C39EC72D16A0}" name="44249" dataDxfId="17"/>
    <tableColumn id="353" xr3:uid="{78F53379-7223-4E78-A9FF-6FC0AD0FADC6}" name="44250" dataDxfId="16"/>
    <tableColumn id="354" xr3:uid="{29919D6F-0CFD-4819-B618-E16A5E05A394}" name="44251" dataDxfId="15"/>
    <tableColumn id="355" xr3:uid="{AB917E89-2F38-4A2B-973B-99544B9F8B28}" name="44252" dataDxfId="14"/>
    <tableColumn id="356" xr3:uid="{177234BB-DD91-4C16-9B58-F7538BDA4C84}" name="44253" dataDxfId="13"/>
    <tableColumn id="357" xr3:uid="{38F183ED-E0A2-495E-96AE-D072F656E4BC}" name="44254" dataDxfId="12"/>
    <tableColumn id="358" xr3:uid="{E9509E65-7275-4B7E-9BCE-7493F9278EA4}" name="44255" dataDxfId="11"/>
    <tableColumn id="359" xr3:uid="{598A68B8-3BC6-44B0-97F8-104688C6C199}" name="44256" dataDxfId="10"/>
    <tableColumn id="360" xr3:uid="{2204574F-2928-4AF9-BB5E-82B6CF85FA19}" name="44257" dataDxfId="9"/>
    <tableColumn id="361" xr3:uid="{7DE1C328-A208-4116-A2FB-527E453CFB66}" name="44258" dataDxfId="8"/>
    <tableColumn id="362" xr3:uid="{E50E6352-768D-4C30-850D-D26DB2766C80}" name="44259" dataDxfId="7"/>
    <tableColumn id="363" xr3:uid="{E646BB46-D1A8-4A99-9456-788F7947B87C}" name="44260" dataDxfId="6"/>
    <tableColumn id="364" xr3:uid="{BB238271-B86E-4BC2-8787-32C123E92C19}" name="44261" dataDxfId="5"/>
    <tableColumn id="365" xr3:uid="{9A657397-DDBE-4782-8C50-4B5168706CD0}" name="44262" dataDxfId="4"/>
    <tableColumn id="366" xr3:uid="{8597C31F-FA9E-4841-9020-015E166DB2CE}" name="44263" dataDxfId="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7774" totalsRowShown="0" headerRowDxfId="2">
  <autoFilter ref="B1:E7774" xr:uid="{33900E45-6586-4B6C-8E19-0D444ECEC1AD}"/>
  <tableColumns count="4">
    <tableColumn id="1" xr3:uid="{A2DF4DA0-96FE-4D9A-9613-293918875CD8}" name="Fecha" dataDxfId="1"/>
    <tableColumn id="2" xr3:uid="{A93B3228-CF3B-4BC7-9619-5D94EB280483}" name="Corregimiento"/>
    <tableColumn id="3" xr3:uid="{FE1703DC-A7F0-440C-A046-CF88C48926F7}" name="Cod_Corregimiento" dataDxfId="0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7C1587C-FFFB-474B-9614-7EA05C411A8D}" name="Tabla3" displayName="Tabla3" ref="H7265:H7817" totalsRowShown="0">
  <autoFilter ref="H7265:H7817" xr:uid="{60AB013B-D080-47BD-989E-8DF8CAC44AA8}"/>
  <tableColumns count="1">
    <tableColumn id="1" xr3:uid="{E8A3A007-638D-473A-84CD-FF714ECB410F}" name="corregimientos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C6D00D7-B057-4BC5-A1B2-8DD4C9B86DA4}" name="Tabla5" displayName="Tabla5" ref="M7266:N7385" totalsRowShown="0">
  <autoFilter ref="M7266:N7385" xr:uid="{6D91B2B5-8A22-4459-98E0-94E47F69DCBA}"/>
  <sortState xmlns:xlrd2="http://schemas.microsoft.com/office/spreadsheetml/2017/richdata2" ref="M7267:N7385">
    <sortCondition descending="1" ref="N7266:N7385"/>
  </sortState>
  <tableColumns count="2">
    <tableColumn id="1" xr3:uid="{547FBA4B-7199-4CE9-AF0F-20103BE19963}" name="Columna1"/>
    <tableColumn id="2" xr3:uid="{7F67F32A-502E-4798-90DD-A1FAA8A13263}" name="Columna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361"/>
  <sheetViews>
    <sheetView workbookViewId="0">
      <pane xSplit="1" ySplit="1" topLeftCell="BV351" activePane="bottomRight" state="frozen"/>
      <selection pane="bottomRight" activeCell="BX361" sqref="BX361"/>
      <selection pane="bottomLeft" activeCell="A2" sqref="A2"/>
      <selection pane="topRight" activeCell="B1" sqref="B1"/>
    </sheetView>
  </sheetViews>
  <sheetFormatPr defaultColWidth="9.140625" defaultRowHeight="15"/>
  <cols>
    <col min="1" max="1" width="9.7109375" bestFit="1" customWidth="1"/>
    <col min="2" max="2" width="12.7109375" customWidth="1"/>
    <col min="3" max="3" width="25.7109375" style="10" customWidth="1"/>
    <col min="4" max="4" width="21.5703125" customWidth="1"/>
    <col min="5" max="5" width="23.28515625" style="10" customWidth="1"/>
    <col min="6" max="6" width="19.140625" customWidth="1"/>
    <col min="7" max="7" width="25.85546875" style="10" customWidth="1"/>
    <col min="8" max="8" width="21.7109375" customWidth="1"/>
    <col min="9" max="9" width="9.5703125" customWidth="1"/>
    <col min="10" max="10" width="16.7109375" customWidth="1"/>
    <col min="11" max="11" width="13.5703125" customWidth="1"/>
    <col min="12" max="12" width="16.140625" customWidth="1"/>
    <col min="13" max="13" width="11.140625" customWidth="1"/>
    <col min="14" max="14" width="16.85546875" customWidth="1"/>
    <col min="15" max="15" width="20.7109375" customWidth="1"/>
    <col min="16" max="16" width="23.28515625" customWidth="1"/>
    <col min="17" max="17" width="18.28515625" customWidth="1"/>
    <col min="18" max="18" width="17.42578125" customWidth="1"/>
    <col min="19" max="19" width="21.28515625" customWidth="1"/>
    <col min="20" max="20" width="24.28515625" customWidth="1"/>
    <col min="21" max="21" width="18.85546875" customWidth="1"/>
    <col min="22" max="22" width="20" style="10" customWidth="1"/>
    <col min="23" max="24" width="17.28515625" customWidth="1"/>
    <col min="25" max="25" width="17.28515625" style="35" customWidth="1"/>
    <col min="26" max="26" width="19.42578125" style="10" customWidth="1"/>
    <col min="27" max="27" width="25.85546875" customWidth="1"/>
    <col min="28" max="28" width="25.85546875" style="28" customWidth="1"/>
    <col min="29" max="29" width="25.85546875" style="31" customWidth="1"/>
    <col min="30" max="30" width="18.5703125" customWidth="1"/>
    <col min="31" max="31" width="25" customWidth="1"/>
    <col min="32" max="32" width="25" style="28" customWidth="1"/>
    <col min="33" max="33" width="25" style="31" customWidth="1"/>
    <col min="34" max="35" width="25" style="35" customWidth="1"/>
    <col min="36" max="36" width="25" style="10" customWidth="1"/>
    <col min="37" max="37" width="33.7109375" customWidth="1"/>
    <col min="38" max="38" width="33.7109375" style="22" customWidth="1"/>
    <col min="39" max="40" width="33.7109375" style="35" customWidth="1"/>
    <col min="41" max="41" width="23.85546875" style="10" customWidth="1"/>
    <col min="42" max="43" width="32.5703125" customWidth="1"/>
    <col min="44" max="44" width="32.5703125" style="35" customWidth="1"/>
    <col min="45" max="45" width="22.7109375" style="10" customWidth="1"/>
    <col min="46" max="47" width="31.42578125" customWidth="1"/>
    <col min="48" max="48" width="31.42578125" style="35" customWidth="1"/>
    <col min="49" max="49" width="31.42578125" style="51" customWidth="1"/>
    <col min="50" max="50" width="22.28515625" style="10" customWidth="1"/>
    <col min="51" max="52" width="31" customWidth="1"/>
    <col min="53" max="53" width="31" style="35" customWidth="1"/>
    <col min="54" max="54" width="31" style="51" customWidth="1"/>
    <col min="55" max="56" width="31" style="31" customWidth="1"/>
    <col min="57" max="57" width="31" style="51" customWidth="1"/>
    <col min="58" max="59" width="31" style="35" customWidth="1"/>
    <col min="60" max="60" width="16.85546875" style="45" customWidth="1"/>
    <col min="61" max="61" width="16.85546875" style="48" customWidth="1"/>
    <col min="62" max="62" width="17.85546875" style="14" customWidth="1"/>
    <col min="63" max="63" width="17.85546875" style="48" customWidth="1"/>
    <col min="64" max="64" width="17.85546875" style="14" customWidth="1"/>
    <col min="65" max="65" width="17.85546875" style="48" customWidth="1"/>
    <col min="66" max="66" width="17.85546875" style="14" customWidth="1"/>
    <col min="67" max="67" width="17.85546875" style="48" customWidth="1"/>
    <col min="68" max="68" width="16.140625" style="14" customWidth="1"/>
    <col min="69" max="69" width="16.140625" style="48" customWidth="1"/>
    <col min="70" max="70" width="23" style="16" customWidth="1"/>
    <col min="71" max="71" width="23" style="25" customWidth="1"/>
    <col min="72" max="72" width="24" style="16" customWidth="1"/>
    <col min="73" max="73" width="24" style="25" customWidth="1"/>
    <col min="74" max="74" width="24" style="16" customWidth="1"/>
    <col min="75" max="75" width="24" style="25" customWidth="1"/>
    <col min="76" max="76" width="24" style="16" customWidth="1"/>
    <col min="77" max="77" width="24" style="25" customWidth="1"/>
    <col min="78" max="78" width="22.28515625" style="21" customWidth="1"/>
    <col min="79" max="79" width="24.28515625" style="26" customWidth="1"/>
  </cols>
  <sheetData>
    <row r="1" spans="1:79">
      <c r="A1" t="s">
        <v>0</v>
      </c>
      <c r="B1" t="s">
        <v>1</v>
      </c>
      <c r="C1" s="10" t="s">
        <v>2</v>
      </c>
      <c r="D1" t="s">
        <v>3</v>
      </c>
      <c r="E1" s="10" t="s">
        <v>4</v>
      </c>
      <c r="F1" t="s">
        <v>5</v>
      </c>
      <c r="G1" s="10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26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10" t="s">
        <v>21</v>
      </c>
      <c r="W1" t="s">
        <v>22</v>
      </c>
      <c r="X1" t="s">
        <v>23</v>
      </c>
      <c r="Y1" s="35" t="s">
        <v>24</v>
      </c>
      <c r="Z1" s="10" t="s">
        <v>25</v>
      </c>
      <c r="AA1" t="s">
        <v>26</v>
      </c>
      <c r="AB1" s="28" t="s">
        <v>27</v>
      </c>
      <c r="AC1" s="31" t="s">
        <v>28</v>
      </c>
      <c r="AD1" t="s">
        <v>29</v>
      </c>
      <c r="AE1" t="s">
        <v>30</v>
      </c>
      <c r="AF1" s="28" t="s">
        <v>31</v>
      </c>
      <c r="AG1" s="31" t="s">
        <v>32</v>
      </c>
      <c r="AH1" s="35" t="s">
        <v>33</v>
      </c>
      <c r="AI1" s="35" t="s">
        <v>34</v>
      </c>
      <c r="AJ1" s="10" t="s">
        <v>35</v>
      </c>
      <c r="AK1" t="s">
        <v>36</v>
      </c>
      <c r="AL1" s="22" t="s">
        <v>37</v>
      </c>
      <c r="AM1" s="35" t="s">
        <v>38</v>
      </c>
      <c r="AN1" s="35" t="s">
        <v>39</v>
      </c>
      <c r="AO1" s="10" t="s">
        <v>40</v>
      </c>
      <c r="AP1" t="s">
        <v>41</v>
      </c>
      <c r="AQ1" t="s">
        <v>42</v>
      </c>
      <c r="AR1" s="35" t="s">
        <v>43</v>
      </c>
      <c r="AS1" s="10" t="s">
        <v>44</v>
      </c>
      <c r="AT1" t="s">
        <v>45</v>
      </c>
      <c r="AU1" t="s">
        <v>46</v>
      </c>
      <c r="AV1" s="35" t="s">
        <v>47</v>
      </c>
      <c r="AW1" s="51" t="s">
        <v>48</v>
      </c>
      <c r="AX1" s="10" t="s">
        <v>49</v>
      </c>
      <c r="AY1" t="s">
        <v>50</v>
      </c>
      <c r="AZ1" t="s">
        <v>51</v>
      </c>
      <c r="BA1" s="35" t="s">
        <v>52</v>
      </c>
      <c r="BB1" s="51" t="s">
        <v>53</v>
      </c>
      <c r="BC1" s="31" t="s">
        <v>54</v>
      </c>
      <c r="BD1" s="31" t="s">
        <v>55</v>
      </c>
      <c r="BE1" s="51" t="s">
        <v>56</v>
      </c>
      <c r="BF1" s="35" t="s">
        <v>57</v>
      </c>
      <c r="BG1" s="35" t="s">
        <v>58</v>
      </c>
      <c r="BH1" s="44" t="s">
        <v>59</v>
      </c>
      <c r="BI1" s="47" t="s">
        <v>60</v>
      </c>
      <c r="BJ1" s="46" t="s">
        <v>61</v>
      </c>
      <c r="BK1" s="47" t="s">
        <v>62</v>
      </c>
      <c r="BL1" s="46" t="s">
        <v>63</v>
      </c>
      <c r="BM1" s="47" t="s">
        <v>64</v>
      </c>
      <c r="BN1" s="46" t="s">
        <v>65</v>
      </c>
      <c r="BO1" s="47" t="s">
        <v>66</v>
      </c>
      <c r="BP1" s="46" t="s">
        <v>67</v>
      </c>
      <c r="BQ1" s="47" t="s">
        <v>68</v>
      </c>
      <c r="BR1" s="18" t="s">
        <v>69</v>
      </c>
      <c r="BS1" s="23" t="s">
        <v>70</v>
      </c>
      <c r="BT1" s="18" t="s">
        <v>71</v>
      </c>
      <c r="BU1" s="23" t="s">
        <v>72</v>
      </c>
      <c r="BV1" s="18" t="s">
        <v>73</v>
      </c>
      <c r="BW1" s="23" t="s">
        <v>74</v>
      </c>
      <c r="BX1" s="18" t="s">
        <v>75</v>
      </c>
      <c r="BY1" s="23" t="s">
        <v>76</v>
      </c>
      <c r="BZ1" s="19" t="s">
        <v>77</v>
      </c>
      <c r="CA1" s="26" t="s">
        <v>78</v>
      </c>
    </row>
    <row r="2" spans="1:79">
      <c r="A2" s="3">
        <v>43899</v>
      </c>
      <c r="B2" s="22">
        <v>43899</v>
      </c>
      <c r="C2" s="10">
        <v>1</v>
      </c>
      <c r="D2">
        <v>1</v>
      </c>
      <c r="E2" s="10">
        <v>0</v>
      </c>
      <c r="F2">
        <v>0</v>
      </c>
      <c r="G2" s="10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11">
        <v>0</v>
      </c>
      <c r="W2" s="1"/>
      <c r="X2" s="1">
        <f t="shared" ref="X2:X65" si="5">IFERROR(W2-W1,0)</f>
        <v>0</v>
      </c>
      <c r="Y2" s="34">
        <f t="shared" ref="Y2:Y33" si="6">IFERROR(V2/3.974,0)</f>
        <v>0</v>
      </c>
      <c r="Z2" s="11"/>
      <c r="AA2" s="1"/>
      <c r="AB2" s="29">
        <f t="shared" ref="AB2:AB33" si="7">IFERROR(Z2/V2,0)</f>
        <v>0</v>
      </c>
      <c r="AC2" s="32">
        <f t="shared" ref="AC2:AC65" si="8">IFERROR(AA2-AA1,0)</f>
        <v>0</v>
      </c>
      <c r="AD2" s="1"/>
      <c r="AE2" s="1"/>
      <c r="AF2" s="29">
        <f t="shared" ref="AF2:AF65" si="9">IFERROR(AD2/V2,0)</f>
        <v>0</v>
      </c>
      <c r="AG2" s="32">
        <f t="shared" ref="AG2:AG65" si="10">IFERROR(AE2-AE1,0)</f>
        <v>0</v>
      </c>
      <c r="AH2" s="34">
        <f t="shared" ref="AH2:AH33" si="11">IFERROR(AE2/W2,0)</f>
        <v>0</v>
      </c>
      <c r="AI2" s="34">
        <f t="shared" ref="AI2:AI33" si="12">IFERROR(AD2/3.974,0)</f>
        <v>0</v>
      </c>
      <c r="AJ2" s="11"/>
      <c r="AK2" s="1"/>
      <c r="AL2" s="2">
        <f t="shared" ref="AL2:AL33" si="13">IFERROR(AJ2/AJ1,0)-1</f>
        <v>-1</v>
      </c>
      <c r="AM2" s="34">
        <f t="shared" ref="AM2:AM33" si="14">IFERROR(AJ2/3.974,0)</f>
        <v>0</v>
      </c>
      <c r="AN2" s="34">
        <f t="shared" ref="AN2:AN33" si="15">IFERROR(AJ2/C2," ")</f>
        <v>0</v>
      </c>
      <c r="AO2" s="11"/>
      <c r="AP2" s="1"/>
      <c r="AQ2" s="1"/>
      <c r="AR2" s="34">
        <f t="shared" ref="AR2:AR33" si="16">IFERROR(AO2/3.974,0)</f>
        <v>0</v>
      </c>
      <c r="AS2" s="11"/>
      <c r="AT2" s="1"/>
      <c r="AU2" s="1">
        <f t="shared" ref="AU2:AU33" si="17">IFERROR(AS2/AS1,0)-1</f>
        <v>-1</v>
      </c>
      <c r="AV2" s="34">
        <f t="shared" ref="AV2:AV33" si="18">IFERROR(AS2/3.974,0)</f>
        <v>0</v>
      </c>
      <c r="AW2" s="79">
        <f t="shared" ref="AW2:AW33" si="19">IFERROR(AS2/C2," ")</f>
        <v>0</v>
      </c>
      <c r="AX2" s="11"/>
      <c r="AZ2">
        <f t="shared" ref="AZ2:AZ33" si="20">IFERROR(AX2/AX1,0)-1</f>
        <v>-1</v>
      </c>
      <c r="BA2" s="35">
        <f t="shared" ref="BA2:BA33" si="21">IFERROR(AX2/3.974,0)</f>
        <v>0</v>
      </c>
      <c r="BB2" s="51">
        <f t="shared" ref="BB2:BB33" si="22">IFERROR(AX2/C2," ")</f>
        <v>0</v>
      </c>
      <c r="BC2" s="31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31">
        <f t="shared" ref="BD2:BD65" si="23">IFERROR(BC2-BC1,0)</f>
        <v>0</v>
      </c>
      <c r="BE2" s="51">
        <f t="shared" ref="BE2:BE33" si="24">IFERROR(BC2/BC1,0)-1</f>
        <v>-1</v>
      </c>
      <c r="BF2" s="35">
        <f t="shared" ref="BF2:BF33" si="25">IFERROR(BC2/3.974,0)</f>
        <v>0</v>
      </c>
      <c r="BG2" s="35">
        <f t="shared" ref="BG2:BG33" si="26">IFERROR(BC2/C2," ")</f>
        <v>0</v>
      </c>
      <c r="BH2" s="45">
        <v>0</v>
      </c>
      <c r="BI2" s="48">
        <f t="shared" ref="BI2:BI65" si="27">IFERROR((BH2-BH1), 0)</f>
        <v>0</v>
      </c>
      <c r="BJ2" s="14">
        <v>1</v>
      </c>
      <c r="BK2" s="48">
        <f t="shared" ref="BK2:BK65" si="28">IFERROR((BJ2-BJ1),0)</f>
        <v>0</v>
      </c>
      <c r="BL2" s="14">
        <v>0</v>
      </c>
      <c r="BM2" s="48">
        <f t="shared" ref="BM2:BM65" si="29">IFERROR((BL2-BL1),0)</f>
        <v>0</v>
      </c>
      <c r="BN2" s="14">
        <v>0</v>
      </c>
      <c r="BO2" s="48">
        <f t="shared" ref="BO2:BO65" si="30">IFERROR((BN2-BN1),0)</f>
        <v>0</v>
      </c>
      <c r="BP2" s="14">
        <v>0</v>
      </c>
      <c r="BQ2" s="48">
        <f t="shared" ref="BQ2:BQ65" si="31">IFERROR((BP2-BP1),0)</f>
        <v>0</v>
      </c>
      <c r="BR2" s="17"/>
      <c r="BS2" s="24">
        <f t="shared" ref="BS2:BS65" si="32">IFERROR((BR2-BR1),0)</f>
        <v>0</v>
      </c>
      <c r="BT2" s="17"/>
      <c r="BU2" s="24">
        <f t="shared" ref="BU2:BU65" si="33">IFERROR((BT2-BT1),0)</f>
        <v>0</v>
      </c>
      <c r="BV2" s="17"/>
      <c r="BW2" s="24">
        <f t="shared" ref="BW2:BW65" si="34">IFERROR((BV2-BV1),0)</f>
        <v>0</v>
      </c>
      <c r="BX2" s="17"/>
      <c r="BY2" s="24">
        <f t="shared" ref="BY2:BY65" si="35">IFERROR((BX2-BX1),0)</f>
        <v>0</v>
      </c>
      <c r="BZ2" s="20"/>
      <c r="CA2" s="27">
        <f t="shared" ref="CA2:CA65" si="36">IFERROR((BZ2-BZ1),0)</f>
        <v>0</v>
      </c>
    </row>
    <row r="3" spans="1:79">
      <c r="A3" s="3">
        <v>43900</v>
      </c>
      <c r="B3" s="22">
        <v>43900</v>
      </c>
      <c r="C3" s="10">
        <v>8</v>
      </c>
      <c r="D3">
        <f t="shared" ref="D3:D66" si="37">IFERROR(C3-C2,"")</f>
        <v>7</v>
      </c>
      <c r="E3" s="10">
        <v>0</v>
      </c>
      <c r="F3">
        <f>E3-E2</f>
        <v>0</v>
      </c>
      <c r="G3" s="10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12">
        <v>146</v>
      </c>
      <c r="W3" s="1">
        <f>V3-V2</f>
        <v>146</v>
      </c>
      <c r="X3" s="1">
        <f t="shared" si="5"/>
        <v>146</v>
      </c>
      <c r="Y3" s="34">
        <f t="shared" si="6"/>
        <v>36.738802214393559</v>
      </c>
      <c r="Z3" s="14">
        <v>138</v>
      </c>
      <c r="AA3" s="2"/>
      <c r="AB3" s="29">
        <f t="shared" si="7"/>
        <v>0.9452054794520548</v>
      </c>
      <c r="AC3" s="32">
        <f t="shared" si="8"/>
        <v>0</v>
      </c>
      <c r="AD3" s="1">
        <f>V3-Z3</f>
        <v>8</v>
      </c>
      <c r="AE3" s="1"/>
      <c r="AF3" s="29">
        <f t="shared" si="9"/>
        <v>5.4794520547945202E-2</v>
      </c>
      <c r="AG3" s="32">
        <f t="shared" si="10"/>
        <v>0</v>
      </c>
      <c r="AH3" s="34">
        <f t="shared" si="11"/>
        <v>0</v>
      </c>
      <c r="AI3" s="34">
        <f t="shared" si="12"/>
        <v>2.0130850528434827</v>
      </c>
      <c r="AJ3" s="14">
        <v>6</v>
      </c>
      <c r="AK3" s="2"/>
      <c r="AL3" s="2">
        <f t="shared" si="13"/>
        <v>-1</v>
      </c>
      <c r="AM3" s="34">
        <f t="shared" si="14"/>
        <v>1.5098137896326118</v>
      </c>
      <c r="AN3" s="34">
        <f t="shared" si="15"/>
        <v>0.75</v>
      </c>
      <c r="AO3" s="14"/>
      <c r="AP3" s="2"/>
      <c r="AQ3" s="2">
        <f>IFERROR(AO3/AO2,0)-1</f>
        <v>-1</v>
      </c>
      <c r="AR3" s="34">
        <f t="shared" si="16"/>
        <v>0</v>
      </c>
      <c r="AS3" s="14">
        <v>1</v>
      </c>
      <c r="AT3" s="2">
        <f>AS3-AS2</f>
        <v>1</v>
      </c>
      <c r="AU3" s="2">
        <f t="shared" si="17"/>
        <v>-1</v>
      </c>
      <c r="AV3" s="34">
        <f t="shared" si="18"/>
        <v>0.25163563160543534</v>
      </c>
      <c r="AW3" s="79">
        <f t="shared" si="19"/>
        <v>0.125</v>
      </c>
      <c r="AX3" s="14">
        <v>0</v>
      </c>
      <c r="AY3">
        <f>AX3-AX2</f>
        <v>0</v>
      </c>
      <c r="AZ3">
        <f t="shared" si="20"/>
        <v>-1</v>
      </c>
      <c r="BA3" s="35">
        <f t="shared" si="21"/>
        <v>0</v>
      </c>
      <c r="BB3" s="51">
        <f t="shared" si="22"/>
        <v>0</v>
      </c>
      <c r="BC3" s="31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31">
        <f t="shared" si="23"/>
        <v>7</v>
      </c>
      <c r="BE3" s="51">
        <f t="shared" si="24"/>
        <v>-1</v>
      </c>
      <c r="BF3" s="35">
        <f t="shared" si="25"/>
        <v>1.7614494212380472</v>
      </c>
      <c r="BG3" s="35">
        <f t="shared" si="26"/>
        <v>0.875</v>
      </c>
      <c r="BH3" s="45">
        <v>0</v>
      </c>
      <c r="BI3" s="48">
        <f t="shared" si="27"/>
        <v>0</v>
      </c>
      <c r="BJ3" s="14">
        <v>3</v>
      </c>
      <c r="BK3" s="48">
        <f t="shared" si="28"/>
        <v>2</v>
      </c>
      <c r="BL3" s="14">
        <v>4</v>
      </c>
      <c r="BM3" s="48">
        <f t="shared" si="29"/>
        <v>4</v>
      </c>
      <c r="BN3" s="14">
        <v>1</v>
      </c>
      <c r="BO3" s="48">
        <f t="shared" si="30"/>
        <v>1</v>
      </c>
      <c r="BP3" s="14">
        <v>0</v>
      </c>
      <c r="BQ3" s="48">
        <f t="shared" si="31"/>
        <v>0</v>
      </c>
      <c r="BR3" s="17"/>
      <c r="BS3" s="24">
        <f t="shared" si="32"/>
        <v>0</v>
      </c>
      <c r="BT3" s="17"/>
      <c r="BU3" s="24">
        <f t="shared" si="33"/>
        <v>0</v>
      </c>
      <c r="BV3" s="17"/>
      <c r="BW3" s="24">
        <f t="shared" si="34"/>
        <v>0</v>
      </c>
      <c r="BX3" s="17"/>
      <c r="BY3" s="24">
        <f t="shared" si="35"/>
        <v>0</v>
      </c>
      <c r="BZ3" s="20"/>
      <c r="CA3" s="27">
        <f t="shared" si="36"/>
        <v>0</v>
      </c>
    </row>
    <row r="4" spans="1:79">
      <c r="A4" s="3">
        <v>43901</v>
      </c>
      <c r="B4" s="22">
        <v>43901</v>
      </c>
      <c r="C4" s="10">
        <v>14</v>
      </c>
      <c r="D4">
        <f t="shared" si="37"/>
        <v>6</v>
      </c>
      <c r="E4" s="10">
        <v>1</v>
      </c>
      <c r="F4">
        <f t="shared" ref="F4:F35" si="45">E4-E3</f>
        <v>1</v>
      </c>
      <c r="G4" s="10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12">
        <v>194</v>
      </c>
      <c r="W4" s="1">
        <f t="shared" ref="W4:W67" si="47">V4-V3</f>
        <v>48</v>
      </c>
      <c r="X4" s="1">
        <f t="shared" si="5"/>
        <v>-98</v>
      </c>
      <c r="Y4" s="34">
        <f t="shared" si="6"/>
        <v>48.817312531454455</v>
      </c>
      <c r="Z4" s="14">
        <v>180</v>
      </c>
      <c r="AA4" s="2">
        <f>Z4-Z3</f>
        <v>42</v>
      </c>
      <c r="AB4" s="29">
        <f t="shared" si="7"/>
        <v>0.92783505154639179</v>
      </c>
      <c r="AC4" s="32">
        <f t="shared" si="8"/>
        <v>42</v>
      </c>
      <c r="AD4" s="1">
        <f t="shared" ref="AD4:AD67" si="48">V4-Z4</f>
        <v>14</v>
      </c>
      <c r="AE4" s="1">
        <f>AD4-AD3</f>
        <v>6</v>
      </c>
      <c r="AF4" s="29">
        <f t="shared" si="9"/>
        <v>7.2164948453608241E-2</v>
      </c>
      <c r="AG4" s="32">
        <f t="shared" si="10"/>
        <v>6</v>
      </c>
      <c r="AH4" s="34">
        <f t="shared" si="11"/>
        <v>0.125</v>
      </c>
      <c r="AI4" s="34">
        <f t="shared" si="12"/>
        <v>3.5228988424760943</v>
      </c>
      <c r="AJ4" s="14">
        <v>9</v>
      </c>
      <c r="AK4" s="2">
        <f>AJ4-AJ3</f>
        <v>3</v>
      </c>
      <c r="AL4" s="2">
        <f t="shared" si="13"/>
        <v>0.5</v>
      </c>
      <c r="AM4" s="34">
        <f t="shared" si="14"/>
        <v>2.2647206844489181</v>
      </c>
      <c r="AN4" s="34">
        <f t="shared" si="15"/>
        <v>0.6428571428571429</v>
      </c>
      <c r="AO4" s="14"/>
      <c r="AP4" s="2">
        <f>AO4-AO3</f>
        <v>0</v>
      </c>
      <c r="AQ4" s="2">
        <f t="shared" ref="AQ4:AQ67" si="49">IFERROR(AO4/AO3,0)-1</f>
        <v>-1</v>
      </c>
      <c r="AR4" s="34">
        <f t="shared" si="16"/>
        <v>0</v>
      </c>
      <c r="AS4" s="14"/>
      <c r="AT4" s="2">
        <f t="shared" ref="AT4:AT67" si="50">AS4-AS3</f>
        <v>-1</v>
      </c>
      <c r="AU4" s="2">
        <f t="shared" si="17"/>
        <v>-1</v>
      </c>
      <c r="AV4" s="34">
        <f t="shared" si="18"/>
        <v>0</v>
      </c>
      <c r="AW4" s="79">
        <f t="shared" si="19"/>
        <v>0</v>
      </c>
      <c r="AX4" s="14">
        <v>2</v>
      </c>
      <c r="AY4">
        <f t="shared" ref="AY4:AY67" si="51">AX4-AX3</f>
        <v>2</v>
      </c>
      <c r="AZ4">
        <f t="shared" si="20"/>
        <v>-1</v>
      </c>
      <c r="BA4" s="35">
        <f t="shared" si="21"/>
        <v>0.50327126321087068</v>
      </c>
      <c r="BB4" s="51">
        <f t="shared" si="22"/>
        <v>0.14285714285714285</v>
      </c>
      <c r="BC4" s="31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31">
        <f t="shared" si="23"/>
        <v>4</v>
      </c>
      <c r="BE4" s="51">
        <f t="shared" si="24"/>
        <v>0.5714285714285714</v>
      </c>
      <c r="BF4" s="35">
        <f t="shared" si="25"/>
        <v>2.7679919476597883</v>
      </c>
      <c r="BG4" s="35">
        <f t="shared" si="26"/>
        <v>0.7857142857142857</v>
      </c>
      <c r="BH4" s="45">
        <v>0</v>
      </c>
      <c r="BI4" s="48">
        <f t="shared" si="27"/>
        <v>0</v>
      </c>
      <c r="BJ4" s="14">
        <v>5</v>
      </c>
      <c r="BK4" s="48">
        <f t="shared" si="28"/>
        <v>2</v>
      </c>
      <c r="BL4" s="14">
        <v>7</v>
      </c>
      <c r="BM4" s="48">
        <f t="shared" si="29"/>
        <v>3</v>
      </c>
      <c r="BN4" s="14">
        <v>2</v>
      </c>
      <c r="BO4" s="48">
        <f t="shared" si="30"/>
        <v>1</v>
      </c>
      <c r="BP4" s="14">
        <v>0</v>
      </c>
      <c r="BQ4" s="48">
        <f t="shared" si="31"/>
        <v>0</v>
      </c>
      <c r="BR4" s="17"/>
      <c r="BS4" s="24">
        <f t="shared" si="32"/>
        <v>0</v>
      </c>
      <c r="BT4" s="17"/>
      <c r="BU4" s="24">
        <f t="shared" si="33"/>
        <v>0</v>
      </c>
      <c r="BV4" s="17"/>
      <c r="BW4" s="24">
        <f t="shared" si="34"/>
        <v>0</v>
      </c>
      <c r="BX4" s="17"/>
      <c r="BY4" s="24">
        <f t="shared" si="35"/>
        <v>0</v>
      </c>
      <c r="BZ4" s="20"/>
      <c r="CA4" s="27">
        <f t="shared" si="36"/>
        <v>0</v>
      </c>
    </row>
    <row r="5" spans="1:79">
      <c r="A5" s="3">
        <v>43902</v>
      </c>
      <c r="B5" s="22">
        <v>43902</v>
      </c>
      <c r="C5" s="10">
        <v>27</v>
      </c>
      <c r="D5">
        <f t="shared" si="37"/>
        <v>13</v>
      </c>
      <c r="E5" s="10">
        <v>1</v>
      </c>
      <c r="F5">
        <f t="shared" si="45"/>
        <v>0</v>
      </c>
      <c r="G5" s="10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12">
        <v>401</v>
      </c>
      <c r="W5" s="1">
        <f t="shared" si="47"/>
        <v>207</v>
      </c>
      <c r="X5" s="1">
        <f t="shared" si="5"/>
        <v>159</v>
      </c>
      <c r="Y5" s="34">
        <f t="shared" si="6"/>
        <v>100.90588827377957</v>
      </c>
      <c r="Z5" s="14">
        <v>374</v>
      </c>
      <c r="AA5" s="2">
        <f t="shared" ref="AA5:AA68" si="52">Z5-Z4</f>
        <v>194</v>
      </c>
      <c r="AB5" s="29">
        <f t="shared" si="7"/>
        <v>0.93266832917705733</v>
      </c>
      <c r="AC5" s="32">
        <f t="shared" si="8"/>
        <v>152</v>
      </c>
      <c r="AD5" s="1">
        <f t="shared" si="48"/>
        <v>27</v>
      </c>
      <c r="AE5" s="1">
        <f t="shared" ref="AE5:AE68" si="53">AD5-AD4</f>
        <v>13</v>
      </c>
      <c r="AF5" s="29">
        <f t="shared" si="9"/>
        <v>6.7331670822942641E-2</v>
      </c>
      <c r="AG5" s="32">
        <f t="shared" si="10"/>
        <v>7</v>
      </c>
      <c r="AH5" s="34">
        <f t="shared" si="11"/>
        <v>6.280193236714976E-2</v>
      </c>
      <c r="AI5" s="34">
        <f t="shared" si="12"/>
        <v>6.7941620533467537</v>
      </c>
      <c r="AJ5" s="14">
        <v>21</v>
      </c>
      <c r="AK5" s="2">
        <f t="shared" ref="AK5:AK68" si="54">AJ5-AJ4</f>
        <v>12</v>
      </c>
      <c r="AL5" s="2">
        <f t="shared" si="13"/>
        <v>1.3333333333333335</v>
      </c>
      <c r="AM5" s="34">
        <f t="shared" si="14"/>
        <v>5.2843482637141417</v>
      </c>
      <c r="AN5" s="34">
        <f t="shared" si="15"/>
        <v>0.77777777777777779</v>
      </c>
      <c r="AO5" s="14"/>
      <c r="AP5" s="2">
        <f>AO5-AO4</f>
        <v>0</v>
      </c>
      <c r="AQ5" s="2">
        <f t="shared" si="49"/>
        <v>-1</v>
      </c>
      <c r="AR5" s="34">
        <f t="shared" si="16"/>
        <v>0</v>
      </c>
      <c r="AS5" s="14">
        <v>3</v>
      </c>
      <c r="AT5" s="2">
        <f t="shared" si="50"/>
        <v>3</v>
      </c>
      <c r="AU5" s="2">
        <f t="shared" si="17"/>
        <v>-1</v>
      </c>
      <c r="AV5" s="34">
        <f t="shared" si="18"/>
        <v>0.75490689481630591</v>
      </c>
      <c r="AW5" s="79">
        <f t="shared" si="19"/>
        <v>0.1111111111111111</v>
      </c>
      <c r="AX5" s="14">
        <v>2</v>
      </c>
      <c r="AY5">
        <f t="shared" si="51"/>
        <v>0</v>
      </c>
      <c r="AZ5">
        <f t="shared" si="20"/>
        <v>0</v>
      </c>
      <c r="BA5" s="35">
        <f t="shared" si="21"/>
        <v>0.50327126321087068</v>
      </c>
      <c r="BB5" s="51">
        <f t="shared" si="22"/>
        <v>7.407407407407407E-2</v>
      </c>
      <c r="BC5" s="31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31">
        <f t="shared" si="23"/>
        <v>15</v>
      </c>
      <c r="BE5" s="51">
        <f t="shared" si="24"/>
        <v>1.3636363636363638</v>
      </c>
      <c r="BF5" s="35">
        <f t="shared" si="25"/>
        <v>6.5425264217413179</v>
      </c>
      <c r="BG5" s="35">
        <f t="shared" si="26"/>
        <v>0.96296296296296291</v>
      </c>
      <c r="BH5" s="45">
        <v>1</v>
      </c>
      <c r="BI5" s="48">
        <f t="shared" si="27"/>
        <v>1</v>
      </c>
      <c r="BJ5" s="14">
        <v>11</v>
      </c>
      <c r="BK5" s="48">
        <f t="shared" si="28"/>
        <v>6</v>
      </c>
      <c r="BL5" s="14">
        <v>10</v>
      </c>
      <c r="BM5" s="48">
        <f t="shared" si="29"/>
        <v>3</v>
      </c>
      <c r="BN5" s="14">
        <v>5</v>
      </c>
      <c r="BO5" s="48">
        <f t="shared" si="30"/>
        <v>3</v>
      </c>
      <c r="BP5" s="14">
        <v>0</v>
      </c>
      <c r="BQ5" s="48">
        <f t="shared" si="31"/>
        <v>0</v>
      </c>
      <c r="BR5" s="17"/>
      <c r="BS5" s="24">
        <f t="shared" si="32"/>
        <v>0</v>
      </c>
      <c r="BT5" s="17"/>
      <c r="BU5" s="24">
        <f t="shared" si="33"/>
        <v>0</v>
      </c>
      <c r="BV5" s="17"/>
      <c r="BW5" s="24">
        <f t="shared" si="34"/>
        <v>0</v>
      </c>
      <c r="BX5" s="17"/>
      <c r="BY5" s="24">
        <f t="shared" si="35"/>
        <v>0</v>
      </c>
      <c r="BZ5" s="20"/>
      <c r="CA5" s="27">
        <f t="shared" si="36"/>
        <v>0</v>
      </c>
    </row>
    <row r="6" spans="1:79">
      <c r="A6" s="3">
        <v>43903</v>
      </c>
      <c r="B6" s="22">
        <v>43903</v>
      </c>
      <c r="C6" s="10">
        <v>36</v>
      </c>
      <c r="D6">
        <f t="shared" si="37"/>
        <v>9</v>
      </c>
      <c r="E6" s="10">
        <v>1</v>
      </c>
      <c r="F6">
        <f t="shared" si="45"/>
        <v>0</v>
      </c>
      <c r="G6" s="10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12">
        <v>649</v>
      </c>
      <c r="W6" s="1">
        <f t="shared" si="47"/>
        <v>248</v>
      </c>
      <c r="X6" s="1">
        <f t="shared" si="5"/>
        <v>41</v>
      </c>
      <c r="Y6" s="34">
        <f t="shared" si="6"/>
        <v>163.31152491192753</v>
      </c>
      <c r="Z6" s="14">
        <v>613</v>
      </c>
      <c r="AA6" s="2">
        <f t="shared" si="52"/>
        <v>239</v>
      </c>
      <c r="AB6" s="29">
        <f t="shared" si="7"/>
        <v>0.94453004622496151</v>
      </c>
      <c r="AC6" s="32">
        <f t="shared" si="8"/>
        <v>45</v>
      </c>
      <c r="AD6" s="1">
        <f t="shared" si="48"/>
        <v>36</v>
      </c>
      <c r="AE6" s="1">
        <f t="shared" si="53"/>
        <v>9</v>
      </c>
      <c r="AF6" s="29">
        <f t="shared" si="9"/>
        <v>5.5469953775038522E-2</v>
      </c>
      <c r="AG6" s="32">
        <f t="shared" si="10"/>
        <v>-4</v>
      </c>
      <c r="AH6" s="34">
        <f t="shared" si="11"/>
        <v>3.6290322580645164E-2</v>
      </c>
      <c r="AI6" s="34">
        <f t="shared" si="12"/>
        <v>9.0588827377956722</v>
      </c>
      <c r="AJ6" s="14">
        <v>30</v>
      </c>
      <c r="AK6" s="2">
        <f t="shared" si="54"/>
        <v>9</v>
      </c>
      <c r="AL6" s="2">
        <f t="shared" si="13"/>
        <v>0.4285714285714286</v>
      </c>
      <c r="AM6" s="34">
        <f t="shared" si="14"/>
        <v>7.5490689481630593</v>
      </c>
      <c r="AN6" s="34">
        <f t="shared" si="15"/>
        <v>0.83333333333333337</v>
      </c>
      <c r="AO6" s="14"/>
      <c r="AP6" s="2">
        <f t="shared" ref="AP6:AP69" si="55">AO6-AO5</f>
        <v>0</v>
      </c>
      <c r="AQ6" s="2">
        <f t="shared" si="49"/>
        <v>-1</v>
      </c>
      <c r="AR6" s="34">
        <f t="shared" si="16"/>
        <v>0</v>
      </c>
      <c r="AS6" s="14"/>
      <c r="AT6" s="2">
        <f t="shared" si="50"/>
        <v>-3</v>
      </c>
      <c r="AU6" s="2">
        <f t="shared" si="17"/>
        <v>-1</v>
      </c>
      <c r="AV6" s="34">
        <f t="shared" si="18"/>
        <v>0</v>
      </c>
      <c r="AW6" s="79">
        <f t="shared" si="19"/>
        <v>0</v>
      </c>
      <c r="AX6" s="14">
        <v>2</v>
      </c>
      <c r="AY6">
        <f t="shared" si="51"/>
        <v>0</v>
      </c>
      <c r="AZ6">
        <f t="shared" si="20"/>
        <v>0</v>
      </c>
      <c r="BA6" s="35">
        <f t="shared" si="21"/>
        <v>0.50327126321087068</v>
      </c>
      <c r="BB6" s="51">
        <f t="shared" si="22"/>
        <v>5.5555555555555552E-2</v>
      </c>
      <c r="BC6" s="31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31">
        <f t="shared" si="23"/>
        <v>6</v>
      </c>
      <c r="BE6" s="51">
        <f t="shared" si="24"/>
        <v>0.23076923076923084</v>
      </c>
      <c r="BF6" s="35">
        <f t="shared" si="25"/>
        <v>8.0523402113739309</v>
      </c>
      <c r="BG6" s="35">
        <f t="shared" si="26"/>
        <v>0.88888888888888884</v>
      </c>
      <c r="BH6" s="45">
        <v>2</v>
      </c>
      <c r="BI6" s="48">
        <f t="shared" si="27"/>
        <v>1</v>
      </c>
      <c r="BJ6" s="14">
        <v>15</v>
      </c>
      <c r="BK6" s="48">
        <f t="shared" si="28"/>
        <v>4</v>
      </c>
      <c r="BL6" s="14">
        <v>14</v>
      </c>
      <c r="BM6" s="48">
        <f t="shared" si="29"/>
        <v>4</v>
      </c>
      <c r="BN6" s="14">
        <v>5</v>
      </c>
      <c r="BO6" s="48">
        <f t="shared" si="30"/>
        <v>0</v>
      </c>
      <c r="BP6" s="14">
        <v>0</v>
      </c>
      <c r="BQ6" s="48">
        <f t="shared" si="31"/>
        <v>0</v>
      </c>
      <c r="BR6" s="17"/>
      <c r="BS6" s="24">
        <f t="shared" si="32"/>
        <v>0</v>
      </c>
      <c r="BT6" s="17"/>
      <c r="BU6" s="24">
        <f t="shared" si="33"/>
        <v>0</v>
      </c>
      <c r="BV6" s="17"/>
      <c r="BW6" s="24">
        <f t="shared" si="34"/>
        <v>0</v>
      </c>
      <c r="BX6" s="17"/>
      <c r="BY6" s="24">
        <f t="shared" si="35"/>
        <v>0</v>
      </c>
      <c r="BZ6" s="20"/>
      <c r="CA6" s="27">
        <f t="shared" si="36"/>
        <v>0</v>
      </c>
    </row>
    <row r="7" spans="1:79">
      <c r="A7" s="3">
        <v>43904</v>
      </c>
      <c r="B7" s="22">
        <v>43904</v>
      </c>
      <c r="C7" s="10">
        <v>43</v>
      </c>
      <c r="D7">
        <f t="shared" si="37"/>
        <v>7</v>
      </c>
      <c r="E7" s="10">
        <v>1</v>
      </c>
      <c r="F7">
        <f t="shared" si="45"/>
        <v>0</v>
      </c>
      <c r="G7" s="10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12">
        <v>857</v>
      </c>
      <c r="W7" s="1">
        <f t="shared" si="47"/>
        <v>208</v>
      </c>
      <c r="X7" s="1">
        <f t="shared" si="5"/>
        <v>-40</v>
      </c>
      <c r="Y7" s="34">
        <f t="shared" si="6"/>
        <v>215.65173628585808</v>
      </c>
      <c r="Z7" s="14">
        <v>814</v>
      </c>
      <c r="AA7" s="2">
        <f t="shared" si="52"/>
        <v>201</v>
      </c>
      <c r="AB7" s="29">
        <f t="shared" si="7"/>
        <v>0.94982497082847139</v>
      </c>
      <c r="AC7" s="32">
        <f t="shared" si="8"/>
        <v>-38</v>
      </c>
      <c r="AD7" s="1">
        <f t="shared" si="48"/>
        <v>43</v>
      </c>
      <c r="AE7" s="1">
        <f t="shared" si="53"/>
        <v>7</v>
      </c>
      <c r="AF7" s="29">
        <f t="shared" si="9"/>
        <v>5.0175029171528586E-2</v>
      </c>
      <c r="AG7" s="32">
        <f t="shared" si="10"/>
        <v>-2</v>
      </c>
      <c r="AH7" s="34">
        <f t="shared" si="11"/>
        <v>3.3653846153846152E-2</v>
      </c>
      <c r="AI7" s="34">
        <f t="shared" si="12"/>
        <v>10.820332159033718</v>
      </c>
      <c r="AJ7" s="14">
        <v>37</v>
      </c>
      <c r="AK7" s="2">
        <f t="shared" si="54"/>
        <v>7</v>
      </c>
      <c r="AL7" s="2">
        <f t="shared" si="13"/>
        <v>0.23333333333333339</v>
      </c>
      <c r="AM7" s="34">
        <f t="shared" si="14"/>
        <v>9.3105183694011071</v>
      </c>
      <c r="AN7" s="34">
        <f t="shared" si="15"/>
        <v>0.86046511627906974</v>
      </c>
      <c r="AO7" s="14"/>
      <c r="AP7" s="2">
        <f t="shared" si="55"/>
        <v>0</v>
      </c>
      <c r="AQ7" s="2">
        <f t="shared" si="49"/>
        <v>-1</v>
      </c>
      <c r="AR7" s="34">
        <f t="shared" si="16"/>
        <v>0</v>
      </c>
      <c r="AS7" s="14">
        <v>3</v>
      </c>
      <c r="AT7" s="2">
        <f t="shared" si="50"/>
        <v>3</v>
      </c>
      <c r="AU7" s="2">
        <f t="shared" si="17"/>
        <v>-1</v>
      </c>
      <c r="AV7" s="34">
        <f t="shared" si="18"/>
        <v>0.75490689481630591</v>
      </c>
      <c r="AW7" s="79">
        <f t="shared" si="19"/>
        <v>6.9767441860465115E-2</v>
      </c>
      <c r="AX7" s="14">
        <v>2</v>
      </c>
      <c r="AY7">
        <f t="shared" si="51"/>
        <v>0</v>
      </c>
      <c r="AZ7">
        <f t="shared" si="20"/>
        <v>0</v>
      </c>
      <c r="BA7" s="35">
        <f t="shared" si="21"/>
        <v>0.50327126321087068</v>
      </c>
      <c r="BB7" s="51">
        <f t="shared" si="22"/>
        <v>4.6511627906976744E-2</v>
      </c>
      <c r="BC7" s="31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31">
        <f t="shared" si="23"/>
        <v>10</v>
      </c>
      <c r="BE7" s="51">
        <f t="shared" si="24"/>
        <v>0.3125</v>
      </c>
      <c r="BF7" s="35">
        <f t="shared" si="25"/>
        <v>10.568696527428283</v>
      </c>
      <c r="BG7" s="35">
        <f t="shared" si="26"/>
        <v>0.97674418604651159</v>
      </c>
      <c r="BH7" s="45">
        <v>2</v>
      </c>
      <c r="BI7" s="48">
        <f t="shared" si="27"/>
        <v>0</v>
      </c>
      <c r="BJ7" s="14">
        <v>15</v>
      </c>
      <c r="BK7" s="48">
        <f t="shared" si="28"/>
        <v>0</v>
      </c>
      <c r="BL7" s="14">
        <v>20</v>
      </c>
      <c r="BM7" s="48">
        <f t="shared" si="29"/>
        <v>6</v>
      </c>
      <c r="BN7" s="14">
        <v>6</v>
      </c>
      <c r="BO7" s="48">
        <f t="shared" si="30"/>
        <v>1</v>
      </c>
      <c r="BP7" s="14">
        <v>0</v>
      </c>
      <c r="BQ7" s="48">
        <f t="shared" si="31"/>
        <v>0</v>
      </c>
      <c r="BR7" s="17"/>
      <c r="BS7" s="24">
        <f t="shared" si="32"/>
        <v>0</v>
      </c>
      <c r="BT7" s="17"/>
      <c r="BU7" s="24">
        <f t="shared" si="33"/>
        <v>0</v>
      </c>
      <c r="BV7" s="17"/>
      <c r="BW7" s="24">
        <f t="shared" si="34"/>
        <v>0</v>
      </c>
      <c r="BX7" s="17"/>
      <c r="BY7" s="24">
        <f t="shared" si="35"/>
        <v>0</v>
      </c>
      <c r="BZ7" s="20"/>
      <c r="CA7" s="27">
        <f t="shared" si="36"/>
        <v>0</v>
      </c>
    </row>
    <row r="8" spans="1:79">
      <c r="A8" s="3">
        <v>43905</v>
      </c>
      <c r="B8" s="22">
        <v>43905</v>
      </c>
      <c r="C8" s="10">
        <v>55</v>
      </c>
      <c r="D8">
        <f t="shared" si="37"/>
        <v>12</v>
      </c>
      <c r="E8" s="10">
        <v>1</v>
      </c>
      <c r="F8">
        <f t="shared" si="45"/>
        <v>0</v>
      </c>
      <c r="G8" s="10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12">
        <v>976</v>
      </c>
      <c r="W8" s="1">
        <f t="shared" si="47"/>
        <v>119</v>
      </c>
      <c r="X8" s="1">
        <f t="shared" si="5"/>
        <v>-89</v>
      </c>
      <c r="Y8" s="34">
        <f t="shared" si="6"/>
        <v>245.59637644690486</v>
      </c>
      <c r="Z8" s="14">
        <v>921</v>
      </c>
      <c r="AA8" s="2">
        <f t="shared" si="52"/>
        <v>107</v>
      </c>
      <c r="AB8" s="29">
        <f t="shared" si="7"/>
        <v>0.94364754098360659</v>
      </c>
      <c r="AC8" s="32">
        <f t="shared" si="8"/>
        <v>-94</v>
      </c>
      <c r="AD8" s="1">
        <f t="shared" si="48"/>
        <v>55</v>
      </c>
      <c r="AE8" s="1">
        <f t="shared" si="53"/>
        <v>12</v>
      </c>
      <c r="AF8" s="29">
        <f t="shared" si="9"/>
        <v>5.6352459016393443E-2</v>
      </c>
      <c r="AG8" s="32">
        <f t="shared" si="10"/>
        <v>5</v>
      </c>
      <c r="AH8" s="34">
        <f t="shared" si="11"/>
        <v>0.10084033613445378</v>
      </c>
      <c r="AI8" s="34">
        <f t="shared" si="12"/>
        <v>13.839959738298942</v>
      </c>
      <c r="AJ8" s="14">
        <v>44</v>
      </c>
      <c r="AK8" s="2">
        <f t="shared" si="54"/>
        <v>7</v>
      </c>
      <c r="AL8" s="2">
        <f t="shared" si="13"/>
        <v>0.18918918918918926</v>
      </c>
      <c r="AM8" s="34">
        <f t="shared" si="14"/>
        <v>11.071967790639153</v>
      </c>
      <c r="AN8" s="34">
        <f t="shared" si="15"/>
        <v>0.8</v>
      </c>
      <c r="AO8" s="14"/>
      <c r="AP8" s="2">
        <f t="shared" si="55"/>
        <v>0</v>
      </c>
      <c r="AQ8" s="2">
        <f t="shared" si="49"/>
        <v>-1</v>
      </c>
      <c r="AR8" s="34">
        <f t="shared" si="16"/>
        <v>0</v>
      </c>
      <c r="AS8" s="14">
        <v>4</v>
      </c>
      <c r="AT8" s="2">
        <f t="shared" si="50"/>
        <v>1</v>
      </c>
      <c r="AU8" s="2">
        <f t="shared" si="17"/>
        <v>0.33333333333333326</v>
      </c>
      <c r="AV8" s="34">
        <f t="shared" si="18"/>
        <v>1.0065425264217414</v>
      </c>
      <c r="AW8" s="79">
        <f t="shared" si="19"/>
        <v>7.2727272727272724E-2</v>
      </c>
      <c r="AX8" s="14">
        <v>6</v>
      </c>
      <c r="AY8">
        <f t="shared" si="51"/>
        <v>4</v>
      </c>
      <c r="AZ8">
        <f t="shared" si="20"/>
        <v>2</v>
      </c>
      <c r="BA8" s="35">
        <f t="shared" si="21"/>
        <v>1.5098137896326118</v>
      </c>
      <c r="BB8" s="51">
        <f t="shared" si="22"/>
        <v>0.10909090909090909</v>
      </c>
      <c r="BC8" s="31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31">
        <f t="shared" si="23"/>
        <v>12</v>
      </c>
      <c r="BE8" s="51">
        <f t="shared" si="24"/>
        <v>0.28571428571428581</v>
      </c>
      <c r="BF8" s="35">
        <f t="shared" si="25"/>
        <v>13.588324106693507</v>
      </c>
      <c r="BG8" s="35">
        <f t="shared" si="26"/>
        <v>0.98181818181818181</v>
      </c>
      <c r="BH8" s="45">
        <v>2</v>
      </c>
      <c r="BI8" s="48">
        <f t="shared" si="27"/>
        <v>0</v>
      </c>
      <c r="BJ8" s="14">
        <v>19</v>
      </c>
      <c r="BK8" s="48">
        <f t="shared" si="28"/>
        <v>4</v>
      </c>
      <c r="BL8" s="14">
        <v>26</v>
      </c>
      <c r="BM8" s="48">
        <f t="shared" si="29"/>
        <v>6</v>
      </c>
      <c r="BN8" s="14">
        <v>8</v>
      </c>
      <c r="BO8" s="48">
        <f t="shared" si="30"/>
        <v>2</v>
      </c>
      <c r="BP8" s="14">
        <v>0</v>
      </c>
      <c r="BQ8" s="48">
        <f t="shared" si="31"/>
        <v>0</v>
      </c>
      <c r="BR8" s="17"/>
      <c r="BS8" s="24">
        <f t="shared" si="32"/>
        <v>0</v>
      </c>
      <c r="BT8" s="17"/>
      <c r="BU8" s="24">
        <f t="shared" si="33"/>
        <v>0</v>
      </c>
      <c r="BV8" s="17"/>
      <c r="BW8" s="24">
        <f t="shared" si="34"/>
        <v>0</v>
      </c>
      <c r="BX8" s="17"/>
      <c r="BY8" s="24">
        <f t="shared" si="35"/>
        <v>0</v>
      </c>
      <c r="BZ8" s="20"/>
      <c r="CA8" s="27">
        <f t="shared" si="36"/>
        <v>0</v>
      </c>
    </row>
    <row r="9" spans="1:79">
      <c r="A9" s="3">
        <v>43906</v>
      </c>
      <c r="B9" s="22">
        <v>43906</v>
      </c>
      <c r="C9" s="10">
        <v>69</v>
      </c>
      <c r="D9">
        <f t="shared" si="37"/>
        <v>14</v>
      </c>
      <c r="E9" s="10">
        <v>1</v>
      </c>
      <c r="F9">
        <f t="shared" si="45"/>
        <v>0</v>
      </c>
      <c r="G9" s="10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12">
        <v>1073</v>
      </c>
      <c r="W9" s="1">
        <f t="shared" si="47"/>
        <v>97</v>
      </c>
      <c r="X9" s="1">
        <f t="shared" si="5"/>
        <v>-22</v>
      </c>
      <c r="Y9" s="34">
        <f t="shared" si="6"/>
        <v>270.0050327126321</v>
      </c>
      <c r="Z9" s="14">
        <v>1004</v>
      </c>
      <c r="AA9" s="2">
        <f t="shared" si="52"/>
        <v>83</v>
      </c>
      <c r="AB9" s="29">
        <f t="shared" si="7"/>
        <v>0.93569431500465983</v>
      </c>
      <c r="AC9" s="32">
        <f t="shared" si="8"/>
        <v>-24</v>
      </c>
      <c r="AD9" s="1">
        <f t="shared" si="48"/>
        <v>69</v>
      </c>
      <c r="AE9" s="1">
        <f t="shared" si="53"/>
        <v>14</v>
      </c>
      <c r="AF9" s="29">
        <f t="shared" si="9"/>
        <v>6.4305684995340173E-2</v>
      </c>
      <c r="AG9" s="32">
        <f t="shared" si="10"/>
        <v>2</v>
      </c>
      <c r="AH9" s="34">
        <f t="shared" si="11"/>
        <v>0.14432989690721648</v>
      </c>
      <c r="AI9" s="34">
        <f t="shared" si="12"/>
        <v>17.362858580775036</v>
      </c>
      <c r="AJ9" s="14">
        <v>57</v>
      </c>
      <c r="AK9" s="2">
        <f t="shared" si="54"/>
        <v>13</v>
      </c>
      <c r="AL9" s="2">
        <f t="shared" si="13"/>
        <v>0.29545454545454541</v>
      </c>
      <c r="AM9" s="34">
        <f t="shared" si="14"/>
        <v>14.343231001509814</v>
      </c>
      <c r="AN9" s="34">
        <f t="shared" si="15"/>
        <v>0.82608695652173914</v>
      </c>
      <c r="AO9" s="14"/>
      <c r="AP9" s="2">
        <f t="shared" si="55"/>
        <v>0</v>
      </c>
      <c r="AQ9" s="2">
        <f t="shared" si="49"/>
        <v>-1</v>
      </c>
      <c r="AR9" s="34">
        <f t="shared" si="16"/>
        <v>0</v>
      </c>
      <c r="AS9" s="14">
        <v>4</v>
      </c>
      <c r="AT9" s="2">
        <f t="shared" si="50"/>
        <v>0</v>
      </c>
      <c r="AU9" s="2">
        <f t="shared" si="17"/>
        <v>0</v>
      </c>
      <c r="AV9" s="34">
        <f t="shared" si="18"/>
        <v>1.0065425264217414</v>
      </c>
      <c r="AW9" s="79">
        <f t="shared" si="19"/>
        <v>5.7971014492753624E-2</v>
      </c>
      <c r="AX9" s="14">
        <v>7</v>
      </c>
      <c r="AY9">
        <f t="shared" si="51"/>
        <v>1</v>
      </c>
      <c r="AZ9">
        <f t="shared" si="20"/>
        <v>0.16666666666666674</v>
      </c>
      <c r="BA9" s="35">
        <f t="shared" si="21"/>
        <v>1.7614494212380472</v>
      </c>
      <c r="BB9" s="51">
        <f t="shared" si="22"/>
        <v>0.10144927536231885</v>
      </c>
      <c r="BC9" s="31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31">
        <f t="shared" si="23"/>
        <v>14</v>
      </c>
      <c r="BE9" s="51">
        <f t="shared" si="24"/>
        <v>0.2592592592592593</v>
      </c>
      <c r="BF9" s="35">
        <f t="shared" si="25"/>
        <v>17.111222949169601</v>
      </c>
      <c r="BG9" s="35">
        <f t="shared" si="26"/>
        <v>0.98550724637681164</v>
      </c>
      <c r="BH9" s="45">
        <v>2</v>
      </c>
      <c r="BI9" s="48">
        <f t="shared" si="27"/>
        <v>0</v>
      </c>
      <c r="BJ9" s="14">
        <v>22</v>
      </c>
      <c r="BK9" s="48">
        <f t="shared" si="28"/>
        <v>3</v>
      </c>
      <c r="BL9" s="14">
        <v>36</v>
      </c>
      <c r="BM9" s="48">
        <f t="shared" si="29"/>
        <v>10</v>
      </c>
      <c r="BN9" s="14">
        <v>9</v>
      </c>
      <c r="BO9" s="48">
        <f t="shared" si="30"/>
        <v>1</v>
      </c>
      <c r="BP9" s="14">
        <v>0</v>
      </c>
      <c r="BQ9" s="48">
        <f t="shared" si="31"/>
        <v>0</v>
      </c>
      <c r="BR9" s="17"/>
      <c r="BS9" s="24">
        <f t="shared" si="32"/>
        <v>0</v>
      </c>
      <c r="BT9" s="17"/>
      <c r="BU9" s="24">
        <f t="shared" si="33"/>
        <v>0</v>
      </c>
      <c r="BV9" s="17"/>
      <c r="BW9" s="24">
        <f t="shared" si="34"/>
        <v>0</v>
      </c>
      <c r="BX9" s="17"/>
      <c r="BY9" s="24">
        <f t="shared" si="35"/>
        <v>0</v>
      </c>
      <c r="BZ9" s="20"/>
      <c r="CA9" s="27">
        <f t="shared" si="36"/>
        <v>0</v>
      </c>
    </row>
    <row r="10" spans="1:79">
      <c r="A10" s="3">
        <v>43907</v>
      </c>
      <c r="B10" s="22">
        <v>43907</v>
      </c>
      <c r="C10" s="10">
        <v>86</v>
      </c>
      <c r="D10">
        <f t="shared" si="37"/>
        <v>17</v>
      </c>
      <c r="E10" s="10">
        <v>1</v>
      </c>
      <c r="F10">
        <f t="shared" si="45"/>
        <v>0</v>
      </c>
      <c r="G10" s="10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12">
        <v>1232</v>
      </c>
      <c r="W10" s="1">
        <f t="shared" si="47"/>
        <v>159</v>
      </c>
      <c r="X10" s="1">
        <f t="shared" si="5"/>
        <v>62</v>
      </c>
      <c r="Y10" s="34">
        <f t="shared" si="6"/>
        <v>310.0150981378963</v>
      </c>
      <c r="Z10" s="14">
        <v>1158</v>
      </c>
      <c r="AA10" s="2">
        <f t="shared" si="52"/>
        <v>154</v>
      </c>
      <c r="AB10" s="29">
        <f t="shared" si="7"/>
        <v>0.93993506493506496</v>
      </c>
      <c r="AC10" s="32">
        <f t="shared" si="8"/>
        <v>71</v>
      </c>
      <c r="AD10" s="1">
        <f t="shared" si="48"/>
        <v>74</v>
      </c>
      <c r="AE10" s="1">
        <f t="shared" si="53"/>
        <v>5</v>
      </c>
      <c r="AF10" s="29">
        <f t="shared" si="9"/>
        <v>6.0064935064935064E-2</v>
      </c>
      <c r="AG10" s="32">
        <f t="shared" si="10"/>
        <v>-9</v>
      </c>
      <c r="AH10" s="34">
        <f t="shared" si="11"/>
        <v>3.1446540880503145E-2</v>
      </c>
      <c r="AI10" s="34">
        <f t="shared" si="12"/>
        <v>18.621036738802214</v>
      </c>
      <c r="AJ10" s="14">
        <v>71</v>
      </c>
      <c r="AK10" s="2">
        <f t="shared" si="54"/>
        <v>14</v>
      </c>
      <c r="AL10" s="2">
        <f t="shared" si="13"/>
        <v>0.2456140350877194</v>
      </c>
      <c r="AM10" s="34">
        <f t="shared" si="14"/>
        <v>17.866129843985906</v>
      </c>
      <c r="AN10" s="34">
        <f t="shared" si="15"/>
        <v>0.82558139534883723</v>
      </c>
      <c r="AO10" s="14"/>
      <c r="AP10" s="2">
        <f t="shared" si="55"/>
        <v>0</v>
      </c>
      <c r="AQ10" s="2">
        <f t="shared" si="49"/>
        <v>-1</v>
      </c>
      <c r="AR10" s="34">
        <f t="shared" si="16"/>
        <v>0</v>
      </c>
      <c r="AS10" s="14">
        <v>6</v>
      </c>
      <c r="AT10" s="2">
        <f t="shared" si="50"/>
        <v>2</v>
      </c>
      <c r="AU10" s="2">
        <f t="shared" si="17"/>
        <v>0.5</v>
      </c>
      <c r="AV10" s="34">
        <f t="shared" si="18"/>
        <v>1.5098137896326118</v>
      </c>
      <c r="AW10" s="79">
        <f t="shared" si="19"/>
        <v>6.9767441860465115E-2</v>
      </c>
      <c r="AX10" s="14">
        <v>8</v>
      </c>
      <c r="AY10">
        <f t="shared" si="51"/>
        <v>1</v>
      </c>
      <c r="AZ10">
        <f t="shared" si="20"/>
        <v>0.14285714285714279</v>
      </c>
      <c r="BA10" s="35">
        <f t="shared" si="21"/>
        <v>2.0130850528434827</v>
      </c>
      <c r="BB10" s="51">
        <f t="shared" si="22"/>
        <v>9.3023255813953487E-2</v>
      </c>
      <c r="BC10" s="31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31">
        <f t="shared" si="23"/>
        <v>17</v>
      </c>
      <c r="BE10" s="51">
        <f t="shared" si="24"/>
        <v>0.25</v>
      </c>
      <c r="BF10" s="35">
        <f t="shared" si="25"/>
        <v>21.389028686462002</v>
      </c>
      <c r="BG10" s="35">
        <f t="shared" si="26"/>
        <v>0.98837209302325579</v>
      </c>
      <c r="BH10" s="45">
        <v>2</v>
      </c>
      <c r="BI10" s="48">
        <f t="shared" si="27"/>
        <v>0</v>
      </c>
      <c r="BJ10" s="14">
        <v>28</v>
      </c>
      <c r="BK10" s="48">
        <f t="shared" si="28"/>
        <v>6</v>
      </c>
      <c r="BL10" s="14">
        <v>43</v>
      </c>
      <c r="BM10" s="48">
        <f t="shared" si="29"/>
        <v>7</v>
      </c>
      <c r="BN10" s="14">
        <v>13</v>
      </c>
      <c r="BO10" s="48">
        <f t="shared" si="30"/>
        <v>4</v>
      </c>
      <c r="BP10" s="14">
        <v>0</v>
      </c>
      <c r="BQ10" s="48">
        <f t="shared" si="31"/>
        <v>0</v>
      </c>
      <c r="BR10" s="17"/>
      <c r="BS10" s="24">
        <f t="shared" si="32"/>
        <v>0</v>
      </c>
      <c r="BT10" s="17"/>
      <c r="BU10" s="24">
        <f t="shared" si="33"/>
        <v>0</v>
      </c>
      <c r="BV10" s="17"/>
      <c r="BW10" s="24">
        <f t="shared" si="34"/>
        <v>0</v>
      </c>
      <c r="BX10" s="17"/>
      <c r="BY10" s="24">
        <f t="shared" si="35"/>
        <v>0</v>
      </c>
      <c r="BZ10" s="20"/>
      <c r="CA10" s="27">
        <f t="shared" si="36"/>
        <v>0</v>
      </c>
    </row>
    <row r="11" spans="1:79">
      <c r="A11" s="3">
        <v>43908</v>
      </c>
      <c r="B11" s="22">
        <v>43908</v>
      </c>
      <c r="C11" s="10">
        <v>109</v>
      </c>
      <c r="D11">
        <f t="shared" si="37"/>
        <v>23</v>
      </c>
      <c r="E11" s="10">
        <v>1</v>
      </c>
      <c r="F11">
        <f t="shared" si="45"/>
        <v>0</v>
      </c>
      <c r="G11" s="10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12">
        <v>1455</v>
      </c>
      <c r="W11" s="1">
        <f t="shared" si="47"/>
        <v>223</v>
      </c>
      <c r="X11" s="1">
        <f t="shared" si="5"/>
        <v>64</v>
      </c>
      <c r="Y11" s="34">
        <f t="shared" si="6"/>
        <v>366.12984398590839</v>
      </c>
      <c r="Z11" s="14">
        <v>1346</v>
      </c>
      <c r="AA11" s="2">
        <f t="shared" si="52"/>
        <v>188</v>
      </c>
      <c r="AB11" s="29">
        <f t="shared" si="7"/>
        <v>0.92508591065292101</v>
      </c>
      <c r="AC11" s="32">
        <f t="shared" si="8"/>
        <v>34</v>
      </c>
      <c r="AD11" s="1">
        <f t="shared" si="48"/>
        <v>109</v>
      </c>
      <c r="AE11" s="1">
        <f t="shared" si="53"/>
        <v>35</v>
      </c>
      <c r="AF11" s="29">
        <f t="shared" si="9"/>
        <v>7.4914089347079035E-2</v>
      </c>
      <c r="AG11" s="32">
        <f t="shared" si="10"/>
        <v>30</v>
      </c>
      <c r="AH11" s="34">
        <f t="shared" si="11"/>
        <v>0.15695067264573992</v>
      </c>
      <c r="AI11" s="34">
        <f t="shared" si="12"/>
        <v>27.42828384499245</v>
      </c>
      <c r="AJ11" s="14">
        <v>91</v>
      </c>
      <c r="AK11" s="2">
        <f t="shared" si="54"/>
        <v>20</v>
      </c>
      <c r="AL11" s="2">
        <f t="shared" si="13"/>
        <v>0.28169014084507049</v>
      </c>
      <c r="AM11" s="34">
        <f t="shared" si="14"/>
        <v>22.898842476094615</v>
      </c>
      <c r="AN11" s="34">
        <f t="shared" si="15"/>
        <v>0.83486238532110091</v>
      </c>
      <c r="AO11" s="14"/>
      <c r="AP11" s="2">
        <f t="shared" si="55"/>
        <v>0</v>
      </c>
      <c r="AQ11" s="2">
        <f t="shared" si="49"/>
        <v>-1</v>
      </c>
      <c r="AR11" s="34">
        <f t="shared" si="16"/>
        <v>0</v>
      </c>
      <c r="AS11" s="14">
        <v>8</v>
      </c>
      <c r="AT11" s="2">
        <f t="shared" si="50"/>
        <v>2</v>
      </c>
      <c r="AU11" s="2">
        <f t="shared" si="17"/>
        <v>0.33333333333333326</v>
      </c>
      <c r="AV11" s="34">
        <f t="shared" si="18"/>
        <v>2.0130850528434827</v>
      </c>
      <c r="AW11" s="79">
        <f t="shared" si="19"/>
        <v>7.3394495412844041E-2</v>
      </c>
      <c r="AX11" s="14">
        <v>9</v>
      </c>
      <c r="AY11">
        <f t="shared" si="51"/>
        <v>1</v>
      </c>
      <c r="AZ11">
        <f t="shared" si="20"/>
        <v>0.125</v>
      </c>
      <c r="BA11" s="35">
        <f t="shared" si="21"/>
        <v>2.2647206844489181</v>
      </c>
      <c r="BB11" s="51">
        <f t="shared" si="22"/>
        <v>8.2568807339449546E-2</v>
      </c>
      <c r="BC11" s="31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31">
        <f t="shared" si="23"/>
        <v>23</v>
      </c>
      <c r="BE11" s="51">
        <f t="shared" si="24"/>
        <v>0.27058823529411757</v>
      </c>
      <c r="BF11" s="35">
        <f t="shared" si="25"/>
        <v>27.176648213387015</v>
      </c>
      <c r="BG11" s="35">
        <f t="shared" si="26"/>
        <v>0.99082568807339455</v>
      </c>
      <c r="BH11" s="45">
        <v>2</v>
      </c>
      <c r="BI11" s="48">
        <f t="shared" si="27"/>
        <v>0</v>
      </c>
      <c r="BJ11" s="14">
        <v>37</v>
      </c>
      <c r="BK11" s="48">
        <f t="shared" si="28"/>
        <v>9</v>
      </c>
      <c r="BL11" s="14">
        <v>53</v>
      </c>
      <c r="BM11" s="48">
        <f t="shared" si="29"/>
        <v>10</v>
      </c>
      <c r="BN11" s="14">
        <v>17</v>
      </c>
      <c r="BO11" s="48">
        <f t="shared" si="30"/>
        <v>4</v>
      </c>
      <c r="BP11" s="14">
        <v>0</v>
      </c>
      <c r="BQ11" s="48">
        <f t="shared" si="31"/>
        <v>0</v>
      </c>
      <c r="BR11" s="17"/>
      <c r="BS11" s="24">
        <f t="shared" si="32"/>
        <v>0</v>
      </c>
      <c r="BT11" s="17"/>
      <c r="BU11" s="24">
        <f t="shared" si="33"/>
        <v>0</v>
      </c>
      <c r="BV11" s="17"/>
      <c r="BW11" s="24">
        <f t="shared" si="34"/>
        <v>0</v>
      </c>
      <c r="BX11" s="17"/>
      <c r="BY11" s="24">
        <f t="shared" si="35"/>
        <v>0</v>
      </c>
      <c r="BZ11" s="20"/>
      <c r="CA11" s="27">
        <f t="shared" si="36"/>
        <v>0</v>
      </c>
    </row>
    <row r="12" spans="1:79">
      <c r="A12" s="3">
        <v>43909</v>
      </c>
      <c r="B12" s="22">
        <v>43909</v>
      </c>
      <c r="C12" s="10">
        <v>137</v>
      </c>
      <c r="D12">
        <f t="shared" si="37"/>
        <v>28</v>
      </c>
      <c r="E12" s="10">
        <v>1</v>
      </c>
      <c r="F12">
        <f t="shared" si="45"/>
        <v>0</v>
      </c>
      <c r="G12" s="10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12">
        <v>1768</v>
      </c>
      <c r="W12" s="1">
        <f t="shared" si="47"/>
        <v>313</v>
      </c>
      <c r="X12" s="1">
        <f t="shared" si="5"/>
        <v>90</v>
      </c>
      <c r="Y12" s="34">
        <f t="shared" si="6"/>
        <v>444.89179667840966</v>
      </c>
      <c r="Z12" s="14">
        <v>1631</v>
      </c>
      <c r="AA12" s="2">
        <f t="shared" si="52"/>
        <v>285</v>
      </c>
      <c r="AB12" s="29">
        <f t="shared" si="7"/>
        <v>0.92251131221719462</v>
      </c>
      <c r="AC12" s="32">
        <f t="shared" si="8"/>
        <v>97</v>
      </c>
      <c r="AD12" s="1">
        <f t="shared" si="48"/>
        <v>137</v>
      </c>
      <c r="AE12" s="1">
        <f t="shared" si="53"/>
        <v>28</v>
      </c>
      <c r="AF12" s="29">
        <f t="shared" si="9"/>
        <v>7.7488687782805432E-2</v>
      </c>
      <c r="AG12" s="32">
        <f t="shared" si="10"/>
        <v>-7</v>
      </c>
      <c r="AH12" s="34">
        <f t="shared" si="11"/>
        <v>8.9456869009584661E-2</v>
      </c>
      <c r="AI12" s="34">
        <f t="shared" si="12"/>
        <v>34.474081529944641</v>
      </c>
      <c r="AJ12" s="14">
        <v>115</v>
      </c>
      <c r="AK12" s="2">
        <f t="shared" si="54"/>
        <v>24</v>
      </c>
      <c r="AL12" s="2">
        <f t="shared" si="13"/>
        <v>0.26373626373626369</v>
      </c>
      <c r="AM12" s="34">
        <f t="shared" si="14"/>
        <v>28.938097634625063</v>
      </c>
      <c r="AN12" s="34">
        <f t="shared" si="15"/>
        <v>0.83941605839416056</v>
      </c>
      <c r="AO12" s="14"/>
      <c r="AP12" s="2">
        <f t="shared" si="55"/>
        <v>0</v>
      </c>
      <c r="AQ12" s="2">
        <f t="shared" si="49"/>
        <v>-1</v>
      </c>
      <c r="AR12" s="34">
        <f t="shared" si="16"/>
        <v>0</v>
      </c>
      <c r="AS12" s="14">
        <v>11</v>
      </c>
      <c r="AT12" s="2">
        <f t="shared" si="50"/>
        <v>3</v>
      </c>
      <c r="AU12" s="2">
        <f t="shared" si="17"/>
        <v>0.375</v>
      </c>
      <c r="AV12" s="34">
        <f t="shared" si="18"/>
        <v>2.7679919476597883</v>
      </c>
      <c r="AW12" s="79">
        <f t="shared" si="19"/>
        <v>8.0291970802919707E-2</v>
      </c>
      <c r="AX12" s="14">
        <v>10</v>
      </c>
      <c r="AY12">
        <f t="shared" si="51"/>
        <v>1</v>
      </c>
      <c r="AZ12">
        <f t="shared" si="20"/>
        <v>0.11111111111111116</v>
      </c>
      <c r="BA12" s="35">
        <f t="shared" si="21"/>
        <v>2.5163563160543529</v>
      </c>
      <c r="BB12" s="51">
        <f t="shared" si="22"/>
        <v>7.2992700729927001E-2</v>
      </c>
      <c r="BC12" s="31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31">
        <f t="shared" si="23"/>
        <v>28</v>
      </c>
      <c r="BE12" s="51">
        <f t="shared" si="24"/>
        <v>0.2592592592592593</v>
      </c>
      <c r="BF12" s="35">
        <f t="shared" si="25"/>
        <v>34.222445898339203</v>
      </c>
      <c r="BG12" s="35">
        <f t="shared" si="26"/>
        <v>0.99270072992700731</v>
      </c>
      <c r="BH12" s="45">
        <v>2</v>
      </c>
      <c r="BI12" s="48">
        <f t="shared" si="27"/>
        <v>0</v>
      </c>
      <c r="BJ12" s="14">
        <v>44</v>
      </c>
      <c r="BK12" s="48">
        <f t="shared" si="28"/>
        <v>7</v>
      </c>
      <c r="BL12" s="14">
        <v>67</v>
      </c>
      <c r="BM12" s="48">
        <f t="shared" si="29"/>
        <v>14</v>
      </c>
      <c r="BN12" s="14">
        <v>24</v>
      </c>
      <c r="BO12" s="48">
        <f t="shared" si="30"/>
        <v>7</v>
      </c>
      <c r="BP12" s="14">
        <v>0</v>
      </c>
      <c r="BQ12" s="48">
        <f t="shared" si="31"/>
        <v>0</v>
      </c>
      <c r="BR12" s="17"/>
      <c r="BS12" s="24">
        <f t="shared" si="32"/>
        <v>0</v>
      </c>
      <c r="BT12" s="17"/>
      <c r="BU12" s="24">
        <f t="shared" si="33"/>
        <v>0</v>
      </c>
      <c r="BV12" s="17"/>
      <c r="BW12" s="24">
        <f t="shared" si="34"/>
        <v>0</v>
      </c>
      <c r="BX12" s="17"/>
      <c r="BY12" s="24">
        <f t="shared" si="35"/>
        <v>0</v>
      </c>
      <c r="BZ12" s="20"/>
      <c r="CA12" s="27">
        <f t="shared" si="36"/>
        <v>0</v>
      </c>
    </row>
    <row r="13" spans="1:79">
      <c r="A13" s="3">
        <v>43910</v>
      </c>
      <c r="B13" s="22">
        <v>43910</v>
      </c>
      <c r="C13" s="10">
        <v>200</v>
      </c>
      <c r="D13">
        <f t="shared" si="37"/>
        <v>63</v>
      </c>
      <c r="E13" s="10">
        <v>1</v>
      </c>
      <c r="F13">
        <f t="shared" si="45"/>
        <v>0</v>
      </c>
      <c r="G13" s="10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12">
        <v>2169</v>
      </c>
      <c r="W13" s="1">
        <f t="shared" si="47"/>
        <v>401</v>
      </c>
      <c r="X13" s="1">
        <f t="shared" si="5"/>
        <v>88</v>
      </c>
      <c r="Y13" s="34">
        <f t="shared" si="6"/>
        <v>545.79768495218923</v>
      </c>
      <c r="Z13" s="14">
        <v>1970</v>
      </c>
      <c r="AA13" s="2">
        <f t="shared" si="52"/>
        <v>339</v>
      </c>
      <c r="AB13" s="29">
        <f t="shared" si="7"/>
        <v>0.9082526509912402</v>
      </c>
      <c r="AC13" s="32">
        <f t="shared" si="8"/>
        <v>54</v>
      </c>
      <c r="AD13" s="1">
        <f t="shared" si="48"/>
        <v>199</v>
      </c>
      <c r="AE13" s="1">
        <f t="shared" si="53"/>
        <v>62</v>
      </c>
      <c r="AF13" s="29">
        <f t="shared" si="9"/>
        <v>9.174734900875979E-2</v>
      </c>
      <c r="AG13" s="32">
        <f t="shared" si="10"/>
        <v>34</v>
      </c>
      <c r="AH13" s="34">
        <f t="shared" si="11"/>
        <v>0.15461346633416459</v>
      </c>
      <c r="AI13" s="34">
        <f t="shared" si="12"/>
        <v>50.075490689481626</v>
      </c>
      <c r="AJ13" s="14">
        <v>171</v>
      </c>
      <c r="AK13" s="2">
        <f t="shared" si="54"/>
        <v>56</v>
      </c>
      <c r="AL13" s="2">
        <f t="shared" si="13"/>
        <v>0.48695652173913051</v>
      </c>
      <c r="AM13" s="34">
        <f t="shared" si="14"/>
        <v>43.029693004529442</v>
      </c>
      <c r="AN13" s="34">
        <f t="shared" si="15"/>
        <v>0.85499999999999998</v>
      </c>
      <c r="AO13" s="14"/>
      <c r="AP13" s="2">
        <f t="shared" si="55"/>
        <v>0</v>
      </c>
      <c r="AQ13" s="2">
        <f t="shared" si="49"/>
        <v>-1</v>
      </c>
      <c r="AR13" s="34">
        <f t="shared" si="16"/>
        <v>0</v>
      </c>
      <c r="AS13" s="14">
        <v>17</v>
      </c>
      <c r="AT13" s="2">
        <f t="shared" si="50"/>
        <v>6</v>
      </c>
      <c r="AU13" s="2">
        <f t="shared" si="17"/>
        <v>0.54545454545454541</v>
      </c>
      <c r="AV13" s="34">
        <f t="shared" si="18"/>
        <v>4.2778057372924003</v>
      </c>
      <c r="AW13" s="79">
        <f t="shared" si="19"/>
        <v>8.5000000000000006E-2</v>
      </c>
      <c r="AX13" s="14">
        <v>11</v>
      </c>
      <c r="AY13">
        <f t="shared" si="51"/>
        <v>1</v>
      </c>
      <c r="AZ13">
        <f t="shared" si="20"/>
        <v>0.10000000000000009</v>
      </c>
      <c r="BA13" s="35">
        <f t="shared" si="21"/>
        <v>2.7679919476597883</v>
      </c>
      <c r="BB13" s="51">
        <f t="shared" si="22"/>
        <v>5.5E-2</v>
      </c>
      <c r="BC13" s="31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31">
        <f t="shared" si="23"/>
        <v>63</v>
      </c>
      <c r="BE13" s="51">
        <f t="shared" si="24"/>
        <v>0.46323529411764697</v>
      </c>
      <c r="BF13" s="35">
        <f t="shared" si="25"/>
        <v>50.075490689481626</v>
      </c>
      <c r="BG13" s="35">
        <f t="shared" si="26"/>
        <v>0.995</v>
      </c>
      <c r="BH13" s="45">
        <v>4</v>
      </c>
      <c r="BI13" s="48">
        <f t="shared" si="27"/>
        <v>2</v>
      </c>
      <c r="BJ13" s="14">
        <v>68</v>
      </c>
      <c r="BK13" s="48">
        <f t="shared" si="28"/>
        <v>24</v>
      </c>
      <c r="BL13" s="14">
        <v>98</v>
      </c>
      <c r="BM13" s="48">
        <f t="shared" si="29"/>
        <v>31</v>
      </c>
      <c r="BN13" s="14">
        <v>29</v>
      </c>
      <c r="BO13" s="48">
        <f t="shared" si="30"/>
        <v>5</v>
      </c>
      <c r="BP13" s="14">
        <v>1</v>
      </c>
      <c r="BQ13" s="48">
        <f t="shared" si="31"/>
        <v>1</v>
      </c>
      <c r="BR13" s="17"/>
      <c r="BS13" s="24">
        <f t="shared" si="32"/>
        <v>0</v>
      </c>
      <c r="BT13" s="17"/>
      <c r="BU13" s="24">
        <f t="shared" si="33"/>
        <v>0</v>
      </c>
      <c r="BV13" s="17"/>
      <c r="BW13" s="24">
        <f t="shared" si="34"/>
        <v>0</v>
      </c>
      <c r="BX13" s="17"/>
      <c r="BY13" s="24">
        <f t="shared" si="35"/>
        <v>0</v>
      </c>
      <c r="BZ13" s="20"/>
      <c r="CA13" s="27">
        <f t="shared" si="36"/>
        <v>0</v>
      </c>
    </row>
    <row r="14" spans="1:79">
      <c r="A14" s="3">
        <v>43911</v>
      </c>
      <c r="B14" s="22">
        <v>43911</v>
      </c>
      <c r="C14" s="10">
        <v>245</v>
      </c>
      <c r="D14">
        <f t="shared" si="37"/>
        <v>45</v>
      </c>
      <c r="E14" s="10">
        <v>1</v>
      </c>
      <c r="F14">
        <f t="shared" si="45"/>
        <v>0</v>
      </c>
      <c r="G14" s="10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12">
        <v>2473</v>
      </c>
      <c r="W14" s="1">
        <f t="shared" si="47"/>
        <v>304</v>
      </c>
      <c r="X14" s="1">
        <f t="shared" si="5"/>
        <v>-97</v>
      </c>
      <c r="Y14" s="34">
        <f t="shared" si="6"/>
        <v>622.29491696024149</v>
      </c>
      <c r="Z14" s="14">
        <v>2228</v>
      </c>
      <c r="AA14" s="2">
        <f t="shared" si="52"/>
        <v>258</v>
      </c>
      <c r="AB14" s="29">
        <f t="shared" si="7"/>
        <v>0.90093004448038816</v>
      </c>
      <c r="AC14" s="32">
        <f t="shared" si="8"/>
        <v>-81</v>
      </c>
      <c r="AD14" s="1">
        <f t="shared" si="48"/>
        <v>245</v>
      </c>
      <c r="AE14" s="1">
        <f t="shared" si="53"/>
        <v>46</v>
      </c>
      <c r="AF14" s="29">
        <f t="shared" si="9"/>
        <v>9.9069955519611813E-2</v>
      </c>
      <c r="AG14" s="32">
        <f t="shared" si="10"/>
        <v>-16</v>
      </c>
      <c r="AH14" s="34">
        <f t="shared" si="11"/>
        <v>0.15131578947368421</v>
      </c>
      <c r="AI14" s="34">
        <f t="shared" si="12"/>
        <v>61.650729743331652</v>
      </c>
      <c r="AJ14" s="14">
        <v>209</v>
      </c>
      <c r="AK14" s="2">
        <f t="shared" si="54"/>
        <v>38</v>
      </c>
      <c r="AL14" s="2">
        <f t="shared" si="13"/>
        <v>0.22222222222222232</v>
      </c>
      <c r="AM14" s="34">
        <f t="shared" si="14"/>
        <v>52.591847005535982</v>
      </c>
      <c r="AN14" s="34">
        <f t="shared" si="15"/>
        <v>0.85306122448979593</v>
      </c>
      <c r="AO14" s="14"/>
      <c r="AP14" s="2">
        <f t="shared" si="55"/>
        <v>0</v>
      </c>
      <c r="AQ14" s="2">
        <f t="shared" si="49"/>
        <v>-1</v>
      </c>
      <c r="AR14" s="34">
        <f t="shared" si="16"/>
        <v>0</v>
      </c>
      <c r="AS14" s="14">
        <v>21</v>
      </c>
      <c r="AT14" s="2">
        <f t="shared" si="50"/>
        <v>4</v>
      </c>
      <c r="AU14" s="2">
        <f t="shared" si="17"/>
        <v>0.23529411764705888</v>
      </c>
      <c r="AV14" s="34">
        <f t="shared" si="18"/>
        <v>5.2843482637141417</v>
      </c>
      <c r="AW14" s="79">
        <f t="shared" si="19"/>
        <v>8.5714285714285715E-2</v>
      </c>
      <c r="AX14" s="14">
        <v>12</v>
      </c>
      <c r="AY14">
        <f t="shared" si="51"/>
        <v>1</v>
      </c>
      <c r="AZ14">
        <f t="shared" si="20"/>
        <v>9.0909090909090828E-2</v>
      </c>
      <c r="BA14" s="35">
        <f t="shared" si="21"/>
        <v>3.0196275792652236</v>
      </c>
      <c r="BB14" s="51">
        <f t="shared" si="22"/>
        <v>4.8979591836734691E-2</v>
      </c>
      <c r="BC14" s="31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31">
        <f t="shared" si="23"/>
        <v>43</v>
      </c>
      <c r="BE14" s="51">
        <f t="shared" si="24"/>
        <v>0.21608040201005019</v>
      </c>
      <c r="BF14" s="35">
        <f t="shared" si="25"/>
        <v>60.895822848515344</v>
      </c>
      <c r="BG14" s="35">
        <f t="shared" si="26"/>
        <v>0.98775510204081629</v>
      </c>
      <c r="BH14" s="45">
        <v>6</v>
      </c>
      <c r="BI14" s="48">
        <f t="shared" si="27"/>
        <v>2</v>
      </c>
      <c r="BJ14" s="14">
        <v>81</v>
      </c>
      <c r="BK14" s="48">
        <f t="shared" si="28"/>
        <v>13</v>
      </c>
      <c r="BL14" s="14">
        <v>123</v>
      </c>
      <c r="BM14" s="48">
        <f t="shared" si="29"/>
        <v>25</v>
      </c>
      <c r="BN14" s="14">
        <v>34</v>
      </c>
      <c r="BO14" s="48">
        <f t="shared" si="30"/>
        <v>5</v>
      </c>
      <c r="BP14" s="14">
        <v>1</v>
      </c>
      <c r="BQ14" s="48">
        <f t="shared" si="31"/>
        <v>0</v>
      </c>
      <c r="BR14" s="17"/>
      <c r="BS14" s="24">
        <f t="shared" si="32"/>
        <v>0</v>
      </c>
      <c r="BT14" s="17"/>
      <c r="BU14" s="24">
        <f t="shared" si="33"/>
        <v>0</v>
      </c>
      <c r="BV14" s="17"/>
      <c r="BW14" s="24">
        <f t="shared" si="34"/>
        <v>0</v>
      </c>
      <c r="BX14" s="17"/>
      <c r="BY14" s="24">
        <f t="shared" si="35"/>
        <v>0</v>
      </c>
      <c r="BZ14" s="20"/>
      <c r="CA14" s="27">
        <f t="shared" si="36"/>
        <v>0</v>
      </c>
    </row>
    <row r="15" spans="1:79">
      <c r="A15" s="3">
        <v>43912</v>
      </c>
      <c r="B15" s="22">
        <v>43912</v>
      </c>
      <c r="C15" s="10">
        <v>313</v>
      </c>
      <c r="D15">
        <f t="shared" si="37"/>
        <v>68</v>
      </c>
      <c r="E15" s="10">
        <v>3</v>
      </c>
      <c r="F15">
        <f t="shared" si="45"/>
        <v>2</v>
      </c>
      <c r="G15" s="10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12">
        <v>3099</v>
      </c>
      <c r="W15" s="1">
        <f t="shared" si="47"/>
        <v>626</v>
      </c>
      <c r="X15" s="1">
        <f t="shared" si="5"/>
        <v>322</v>
      </c>
      <c r="Y15" s="34">
        <f t="shared" si="6"/>
        <v>779.81882234524403</v>
      </c>
      <c r="Z15" s="14">
        <v>2786</v>
      </c>
      <c r="AA15" s="2">
        <f t="shared" si="52"/>
        <v>558</v>
      </c>
      <c r="AB15" s="29">
        <f t="shared" si="7"/>
        <v>0.89899967731526298</v>
      </c>
      <c r="AC15" s="32">
        <f t="shared" si="8"/>
        <v>300</v>
      </c>
      <c r="AD15" s="1">
        <f t="shared" si="48"/>
        <v>313</v>
      </c>
      <c r="AE15" s="1">
        <f t="shared" si="53"/>
        <v>68</v>
      </c>
      <c r="AF15" s="29">
        <f t="shared" si="9"/>
        <v>0.10100032268473701</v>
      </c>
      <c r="AG15" s="32">
        <f t="shared" si="10"/>
        <v>22</v>
      </c>
      <c r="AH15" s="34">
        <f t="shared" si="11"/>
        <v>0.10862619808306709</v>
      </c>
      <c r="AI15" s="34">
        <f t="shared" si="12"/>
        <v>78.761952692501254</v>
      </c>
      <c r="AJ15" s="14">
        <v>271</v>
      </c>
      <c r="AK15" s="2">
        <f t="shared" si="54"/>
        <v>62</v>
      </c>
      <c r="AL15" s="2">
        <f t="shared" si="13"/>
        <v>0.29665071770334928</v>
      </c>
      <c r="AM15" s="34">
        <f t="shared" si="14"/>
        <v>68.193256165072967</v>
      </c>
      <c r="AN15" s="34">
        <f t="shared" si="15"/>
        <v>0.86581469648562304</v>
      </c>
      <c r="AO15" s="14"/>
      <c r="AP15" s="2">
        <f t="shared" si="55"/>
        <v>0</v>
      </c>
      <c r="AQ15" s="2">
        <f t="shared" si="49"/>
        <v>-1</v>
      </c>
      <c r="AR15" s="34">
        <f t="shared" si="16"/>
        <v>0</v>
      </c>
      <c r="AS15" s="14">
        <v>29</v>
      </c>
      <c r="AT15" s="2">
        <f t="shared" si="50"/>
        <v>8</v>
      </c>
      <c r="AU15" s="2">
        <f t="shared" si="17"/>
        <v>0.38095238095238093</v>
      </c>
      <c r="AV15" s="34">
        <f t="shared" si="18"/>
        <v>7.2974333165576244</v>
      </c>
      <c r="AW15" s="79">
        <f t="shared" si="19"/>
        <v>9.2651757188498399E-2</v>
      </c>
      <c r="AX15" s="14">
        <v>13</v>
      </c>
      <c r="AY15">
        <f t="shared" si="51"/>
        <v>1</v>
      </c>
      <c r="AZ15">
        <f t="shared" si="20"/>
        <v>8.3333333333333259E-2</v>
      </c>
      <c r="BA15" s="35">
        <f t="shared" si="21"/>
        <v>3.271263210870659</v>
      </c>
      <c r="BB15" s="51">
        <f t="shared" si="22"/>
        <v>4.1533546325878593E-2</v>
      </c>
      <c r="BC15" s="31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31">
        <f t="shared" si="23"/>
        <v>71</v>
      </c>
      <c r="BE15" s="51">
        <f t="shared" si="24"/>
        <v>0.29338842975206614</v>
      </c>
      <c r="BF15" s="35">
        <f t="shared" si="25"/>
        <v>78.761952692501254</v>
      </c>
      <c r="BG15" s="35">
        <f t="shared" si="26"/>
        <v>1</v>
      </c>
      <c r="BH15" s="45">
        <v>11</v>
      </c>
      <c r="BI15" s="48">
        <f t="shared" si="27"/>
        <v>5</v>
      </c>
      <c r="BJ15" s="14">
        <v>112</v>
      </c>
      <c r="BK15" s="48">
        <f t="shared" si="28"/>
        <v>31</v>
      </c>
      <c r="BL15" s="14">
        <v>148</v>
      </c>
      <c r="BM15" s="48">
        <f t="shared" si="29"/>
        <v>25</v>
      </c>
      <c r="BN15" s="14">
        <v>40</v>
      </c>
      <c r="BO15" s="48">
        <f t="shared" si="30"/>
        <v>6</v>
      </c>
      <c r="BP15" s="14">
        <v>2</v>
      </c>
      <c r="BQ15" s="48">
        <f t="shared" si="31"/>
        <v>1</v>
      </c>
      <c r="BR15" s="17"/>
      <c r="BS15" s="24">
        <f t="shared" si="32"/>
        <v>0</v>
      </c>
      <c r="BT15" s="17"/>
      <c r="BU15" s="24">
        <f t="shared" si="33"/>
        <v>0</v>
      </c>
      <c r="BV15" s="17"/>
      <c r="BW15" s="24">
        <f t="shared" si="34"/>
        <v>0</v>
      </c>
      <c r="BX15" s="17"/>
      <c r="BY15" s="24">
        <f t="shared" si="35"/>
        <v>0</v>
      </c>
      <c r="BZ15" s="20"/>
      <c r="CA15" s="27">
        <f t="shared" si="36"/>
        <v>0</v>
      </c>
    </row>
    <row r="16" spans="1:79">
      <c r="A16" s="3">
        <v>43913</v>
      </c>
      <c r="B16" s="22">
        <v>43913</v>
      </c>
      <c r="C16" s="10">
        <v>345</v>
      </c>
      <c r="D16">
        <f t="shared" si="37"/>
        <v>32</v>
      </c>
      <c r="E16" s="10">
        <v>6</v>
      </c>
      <c r="F16">
        <f t="shared" si="45"/>
        <v>3</v>
      </c>
      <c r="G16" s="10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12">
        <v>3233</v>
      </c>
      <c r="W16" s="1">
        <f t="shared" si="47"/>
        <v>134</v>
      </c>
      <c r="X16" s="1">
        <f t="shared" si="5"/>
        <v>-492</v>
      </c>
      <c r="Y16" s="34">
        <f t="shared" si="6"/>
        <v>813.53799698037233</v>
      </c>
      <c r="Z16" s="14">
        <v>2894</v>
      </c>
      <c r="AA16" s="2">
        <f t="shared" si="52"/>
        <v>108</v>
      </c>
      <c r="AB16" s="29">
        <f t="shared" si="7"/>
        <v>0.89514382926074854</v>
      </c>
      <c r="AC16" s="32">
        <f t="shared" si="8"/>
        <v>-450</v>
      </c>
      <c r="AD16" s="1">
        <f t="shared" si="48"/>
        <v>339</v>
      </c>
      <c r="AE16" s="1">
        <f t="shared" si="53"/>
        <v>26</v>
      </c>
      <c r="AF16" s="29">
        <f t="shared" si="9"/>
        <v>0.10485617073925146</v>
      </c>
      <c r="AG16" s="32">
        <f t="shared" si="10"/>
        <v>-42</v>
      </c>
      <c r="AH16" s="34">
        <f t="shared" si="11"/>
        <v>0.19402985074626866</v>
      </c>
      <c r="AI16" s="34">
        <f t="shared" si="12"/>
        <v>85.304479114242568</v>
      </c>
      <c r="AJ16" s="14">
        <v>289</v>
      </c>
      <c r="AK16" s="2">
        <f t="shared" si="54"/>
        <v>18</v>
      </c>
      <c r="AL16" s="2">
        <f t="shared" si="13"/>
        <v>6.6420664206642055E-2</v>
      </c>
      <c r="AM16" s="34">
        <f t="shared" si="14"/>
        <v>72.722697533970802</v>
      </c>
      <c r="AN16" s="34">
        <f t="shared" si="15"/>
        <v>0.83768115942028987</v>
      </c>
      <c r="AO16" s="14"/>
      <c r="AP16" s="2">
        <f t="shared" si="55"/>
        <v>0</v>
      </c>
      <c r="AQ16" s="2">
        <f t="shared" si="49"/>
        <v>-1</v>
      </c>
      <c r="AR16" s="34">
        <f t="shared" si="16"/>
        <v>0</v>
      </c>
      <c r="AS16" s="14">
        <v>33</v>
      </c>
      <c r="AT16" s="2">
        <f t="shared" si="50"/>
        <v>4</v>
      </c>
      <c r="AU16" s="2">
        <f t="shared" si="17"/>
        <v>0.13793103448275867</v>
      </c>
      <c r="AV16" s="34">
        <f t="shared" si="18"/>
        <v>8.3039758429793658</v>
      </c>
      <c r="AW16" s="79">
        <f t="shared" si="19"/>
        <v>9.5652173913043481E-2</v>
      </c>
      <c r="AX16" s="14">
        <v>17</v>
      </c>
      <c r="AY16">
        <f t="shared" si="51"/>
        <v>4</v>
      </c>
      <c r="AZ16">
        <f t="shared" si="20"/>
        <v>0.30769230769230771</v>
      </c>
      <c r="BA16" s="35">
        <f t="shared" si="21"/>
        <v>4.2778057372924003</v>
      </c>
      <c r="BB16" s="51">
        <f t="shared" si="22"/>
        <v>4.9275362318840582E-2</v>
      </c>
      <c r="BC16" s="31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31">
        <f t="shared" si="23"/>
        <v>26</v>
      </c>
      <c r="BE16" s="51">
        <f t="shared" si="24"/>
        <v>8.3067092651757157E-2</v>
      </c>
      <c r="BF16" s="35">
        <f t="shared" si="25"/>
        <v>85.304479114242568</v>
      </c>
      <c r="BG16" s="35">
        <f t="shared" si="26"/>
        <v>0.9826086956521739</v>
      </c>
      <c r="BH16" s="45">
        <v>12</v>
      </c>
      <c r="BI16" s="48">
        <f t="shared" si="27"/>
        <v>1</v>
      </c>
      <c r="BJ16" s="14">
        <v>126</v>
      </c>
      <c r="BK16" s="48">
        <f t="shared" si="28"/>
        <v>14</v>
      </c>
      <c r="BL16" s="14">
        <v>159</v>
      </c>
      <c r="BM16" s="48">
        <f t="shared" si="29"/>
        <v>11</v>
      </c>
      <c r="BN16" s="14">
        <v>43</v>
      </c>
      <c r="BO16" s="48">
        <f t="shared" si="30"/>
        <v>3</v>
      </c>
      <c r="BP16" s="14">
        <v>5</v>
      </c>
      <c r="BQ16" s="48">
        <f t="shared" si="31"/>
        <v>3</v>
      </c>
      <c r="BR16" s="17"/>
      <c r="BS16" s="24">
        <f t="shared" si="32"/>
        <v>0</v>
      </c>
      <c r="BT16" s="17"/>
      <c r="BU16" s="24">
        <f t="shared" si="33"/>
        <v>0</v>
      </c>
      <c r="BV16" s="17"/>
      <c r="BW16" s="24">
        <f t="shared" si="34"/>
        <v>0</v>
      </c>
      <c r="BX16" s="17"/>
      <c r="BY16" s="24">
        <f t="shared" si="35"/>
        <v>0</v>
      </c>
      <c r="BZ16" s="20"/>
      <c r="CA16" s="27">
        <f t="shared" si="36"/>
        <v>0</v>
      </c>
    </row>
    <row r="17" spans="1:79">
      <c r="A17" s="3">
        <v>43914</v>
      </c>
      <c r="B17" s="22">
        <v>43914</v>
      </c>
      <c r="C17" s="10">
        <v>443</v>
      </c>
      <c r="D17">
        <f t="shared" si="37"/>
        <v>98</v>
      </c>
      <c r="E17" s="10">
        <v>6</v>
      </c>
      <c r="F17">
        <f t="shared" si="45"/>
        <v>0</v>
      </c>
      <c r="G17" s="10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12">
        <v>3690</v>
      </c>
      <c r="W17" s="1">
        <f t="shared" si="47"/>
        <v>457</v>
      </c>
      <c r="X17" s="1">
        <f t="shared" si="5"/>
        <v>323</v>
      </c>
      <c r="Y17" s="34">
        <f t="shared" si="6"/>
        <v>928.53548062405628</v>
      </c>
      <c r="Z17" s="14">
        <v>3247</v>
      </c>
      <c r="AA17" s="2">
        <f t="shared" si="52"/>
        <v>353</v>
      </c>
      <c r="AB17" s="29">
        <f t="shared" si="7"/>
        <v>0.87994579945799456</v>
      </c>
      <c r="AC17" s="32">
        <f t="shared" si="8"/>
        <v>245</v>
      </c>
      <c r="AD17" s="1">
        <f t="shared" si="48"/>
        <v>443</v>
      </c>
      <c r="AE17" s="1">
        <f t="shared" si="53"/>
        <v>104</v>
      </c>
      <c r="AF17" s="29">
        <f t="shared" si="9"/>
        <v>0.12005420054200543</v>
      </c>
      <c r="AG17" s="32">
        <f t="shared" si="10"/>
        <v>78</v>
      </c>
      <c r="AH17" s="34">
        <f t="shared" si="11"/>
        <v>0.2275711159737418</v>
      </c>
      <c r="AI17" s="34">
        <f t="shared" si="12"/>
        <v>111.47458480120784</v>
      </c>
      <c r="AJ17" s="14">
        <v>373</v>
      </c>
      <c r="AK17" s="2">
        <f t="shared" si="54"/>
        <v>84</v>
      </c>
      <c r="AL17" s="2">
        <f t="shared" si="13"/>
        <v>0.29065743944636679</v>
      </c>
      <c r="AM17" s="34">
        <f t="shared" si="14"/>
        <v>93.860090588827376</v>
      </c>
      <c r="AN17" s="34">
        <f t="shared" si="15"/>
        <v>0.84198645598194133</v>
      </c>
      <c r="AO17" s="14"/>
      <c r="AP17" s="2">
        <f t="shared" si="55"/>
        <v>0</v>
      </c>
      <c r="AQ17" s="2">
        <f t="shared" si="49"/>
        <v>-1</v>
      </c>
      <c r="AR17" s="34">
        <f t="shared" si="16"/>
        <v>0</v>
      </c>
      <c r="AS17" s="14">
        <v>45</v>
      </c>
      <c r="AT17" s="2">
        <f t="shared" si="50"/>
        <v>12</v>
      </c>
      <c r="AU17" s="2">
        <f t="shared" si="17"/>
        <v>0.36363636363636354</v>
      </c>
      <c r="AV17" s="34">
        <f t="shared" si="18"/>
        <v>11.32360342224459</v>
      </c>
      <c r="AW17" s="79">
        <f t="shared" si="19"/>
        <v>0.10158013544018059</v>
      </c>
      <c r="AX17" s="14">
        <v>19</v>
      </c>
      <c r="AY17">
        <f t="shared" si="51"/>
        <v>2</v>
      </c>
      <c r="AZ17">
        <f t="shared" si="20"/>
        <v>0.11764705882352944</v>
      </c>
      <c r="BA17" s="35">
        <f t="shared" si="21"/>
        <v>4.781077000503271</v>
      </c>
      <c r="BB17" s="51">
        <f t="shared" si="22"/>
        <v>4.2889390519187359E-2</v>
      </c>
      <c r="BC17" s="31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31">
        <f t="shared" si="23"/>
        <v>98</v>
      </c>
      <c r="BE17" s="51">
        <f t="shared" si="24"/>
        <v>0.28908554572271394</v>
      </c>
      <c r="BF17" s="35">
        <f t="shared" si="25"/>
        <v>109.96477101157524</v>
      </c>
      <c r="BG17" s="35">
        <f t="shared" si="26"/>
        <v>0.98645598194130923</v>
      </c>
      <c r="BH17" s="45">
        <v>19</v>
      </c>
      <c r="BI17" s="48">
        <f t="shared" si="27"/>
        <v>7</v>
      </c>
      <c r="BJ17" s="14">
        <v>154</v>
      </c>
      <c r="BK17" s="48">
        <f t="shared" si="28"/>
        <v>28</v>
      </c>
      <c r="BL17" s="14">
        <v>203</v>
      </c>
      <c r="BM17" s="48">
        <f t="shared" si="29"/>
        <v>44</v>
      </c>
      <c r="BN17" s="14">
        <v>58</v>
      </c>
      <c r="BO17" s="48">
        <f t="shared" si="30"/>
        <v>15</v>
      </c>
      <c r="BP17" s="14">
        <v>9</v>
      </c>
      <c r="BQ17" s="48">
        <f t="shared" si="31"/>
        <v>4</v>
      </c>
      <c r="BR17" s="17"/>
      <c r="BS17" s="24">
        <f t="shared" si="32"/>
        <v>0</v>
      </c>
      <c r="BT17" s="17"/>
      <c r="BU17" s="24">
        <f t="shared" si="33"/>
        <v>0</v>
      </c>
      <c r="BV17" s="17"/>
      <c r="BW17" s="24">
        <f t="shared" si="34"/>
        <v>0</v>
      </c>
      <c r="BX17" s="17"/>
      <c r="BY17" s="24">
        <f t="shared" si="35"/>
        <v>0</v>
      </c>
      <c r="BZ17" s="20"/>
      <c r="CA17" s="27">
        <f t="shared" si="36"/>
        <v>0</v>
      </c>
    </row>
    <row r="18" spans="1:79">
      <c r="A18" s="3">
        <v>43915</v>
      </c>
      <c r="B18" s="22">
        <v>43915</v>
      </c>
      <c r="C18" s="10">
        <v>558</v>
      </c>
      <c r="D18">
        <f t="shared" si="37"/>
        <v>115</v>
      </c>
      <c r="E18" s="10">
        <v>8</v>
      </c>
      <c r="F18">
        <f t="shared" si="45"/>
        <v>2</v>
      </c>
      <c r="G18" s="10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12">
        <v>4248</v>
      </c>
      <c r="W18" s="1">
        <f t="shared" si="47"/>
        <v>558</v>
      </c>
      <c r="X18" s="1">
        <f t="shared" si="5"/>
        <v>101</v>
      </c>
      <c r="Y18" s="34">
        <f t="shared" si="6"/>
        <v>1068.9481630598893</v>
      </c>
      <c r="Z18" s="14">
        <v>3690</v>
      </c>
      <c r="AA18" s="2">
        <f t="shared" si="52"/>
        <v>443</v>
      </c>
      <c r="AB18" s="29">
        <f t="shared" si="7"/>
        <v>0.86864406779661019</v>
      </c>
      <c r="AC18" s="32">
        <f t="shared" si="8"/>
        <v>90</v>
      </c>
      <c r="AD18" s="1">
        <f t="shared" si="48"/>
        <v>558</v>
      </c>
      <c r="AE18" s="1">
        <f t="shared" si="53"/>
        <v>115</v>
      </c>
      <c r="AF18" s="29">
        <f t="shared" si="9"/>
        <v>0.13135593220338984</v>
      </c>
      <c r="AG18" s="32">
        <f t="shared" si="10"/>
        <v>11</v>
      </c>
      <c r="AH18" s="34">
        <f t="shared" si="11"/>
        <v>0.20609318996415771</v>
      </c>
      <c r="AI18" s="34">
        <f t="shared" si="12"/>
        <v>140.41268243583292</v>
      </c>
      <c r="AJ18" s="14">
        <v>484</v>
      </c>
      <c r="AK18" s="2">
        <f t="shared" si="54"/>
        <v>111</v>
      </c>
      <c r="AL18" s="2">
        <f t="shared" si="13"/>
        <v>0.2975871313672922</v>
      </c>
      <c r="AM18" s="34">
        <f t="shared" si="14"/>
        <v>121.79164569703069</v>
      </c>
      <c r="AN18" s="34">
        <f t="shared" si="15"/>
        <v>0.86738351254480284</v>
      </c>
      <c r="AO18" s="14"/>
      <c r="AP18" s="2">
        <f t="shared" si="55"/>
        <v>0</v>
      </c>
      <c r="AQ18" s="2">
        <f t="shared" si="49"/>
        <v>-1</v>
      </c>
      <c r="AR18" s="34">
        <f t="shared" si="16"/>
        <v>0</v>
      </c>
      <c r="AS18" s="14">
        <v>46</v>
      </c>
      <c r="AT18" s="2">
        <f t="shared" si="50"/>
        <v>1</v>
      </c>
      <c r="AU18" s="2">
        <f t="shared" si="17"/>
        <v>2.2222222222222143E-2</v>
      </c>
      <c r="AV18" s="34">
        <f t="shared" si="18"/>
        <v>11.575239053850025</v>
      </c>
      <c r="AW18" s="79">
        <f t="shared" si="19"/>
        <v>8.2437275985663083E-2</v>
      </c>
      <c r="AX18" s="14">
        <v>20</v>
      </c>
      <c r="AY18">
        <f t="shared" si="51"/>
        <v>1</v>
      </c>
      <c r="AZ18">
        <f t="shared" si="20"/>
        <v>5.2631578947368363E-2</v>
      </c>
      <c r="BA18" s="35">
        <f t="shared" si="21"/>
        <v>5.0327126321087059</v>
      </c>
      <c r="BB18" s="51">
        <f t="shared" si="22"/>
        <v>3.5842293906810034E-2</v>
      </c>
      <c r="BC18" s="31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31">
        <f t="shared" si="23"/>
        <v>113</v>
      </c>
      <c r="BE18" s="51">
        <f t="shared" si="24"/>
        <v>0.25858123569794045</v>
      </c>
      <c r="BF18" s="35">
        <f t="shared" si="25"/>
        <v>138.39959738298941</v>
      </c>
      <c r="BG18" s="35">
        <f t="shared" si="26"/>
        <v>0.98566308243727596</v>
      </c>
      <c r="BH18" s="45">
        <v>26</v>
      </c>
      <c r="BI18" s="48">
        <f t="shared" si="27"/>
        <v>7</v>
      </c>
      <c r="BJ18" s="14">
        <v>196</v>
      </c>
      <c r="BK18" s="48">
        <f t="shared" si="28"/>
        <v>42</v>
      </c>
      <c r="BL18" s="14">
        <v>251</v>
      </c>
      <c r="BM18" s="48">
        <f t="shared" si="29"/>
        <v>48</v>
      </c>
      <c r="BN18" s="14">
        <v>73</v>
      </c>
      <c r="BO18" s="48">
        <f t="shared" si="30"/>
        <v>15</v>
      </c>
      <c r="BP18" s="14">
        <v>12</v>
      </c>
      <c r="BQ18" s="48">
        <f t="shared" si="31"/>
        <v>3</v>
      </c>
      <c r="BR18" s="17"/>
      <c r="BS18" s="24">
        <f t="shared" si="32"/>
        <v>0</v>
      </c>
      <c r="BT18" s="17"/>
      <c r="BU18" s="24">
        <f t="shared" si="33"/>
        <v>0</v>
      </c>
      <c r="BV18" s="17"/>
      <c r="BW18" s="24">
        <f t="shared" si="34"/>
        <v>0</v>
      </c>
      <c r="BX18" s="17"/>
      <c r="BY18" s="24">
        <f t="shared" si="35"/>
        <v>0</v>
      </c>
      <c r="BZ18" s="20"/>
      <c r="CA18" s="27">
        <f t="shared" si="36"/>
        <v>0</v>
      </c>
    </row>
    <row r="19" spans="1:79">
      <c r="A19" s="3">
        <v>43916</v>
      </c>
      <c r="B19" s="22">
        <v>43916</v>
      </c>
      <c r="C19" s="10">
        <v>674</v>
      </c>
      <c r="D19">
        <f t="shared" si="37"/>
        <v>116</v>
      </c>
      <c r="E19" s="10">
        <v>8</v>
      </c>
      <c r="F19">
        <f t="shared" si="45"/>
        <v>0</v>
      </c>
      <c r="G19" s="10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12">
        <v>4856</v>
      </c>
      <c r="W19" s="1">
        <f t="shared" si="47"/>
        <v>608</v>
      </c>
      <c r="X19" s="1">
        <f t="shared" si="5"/>
        <v>50</v>
      </c>
      <c r="Y19" s="34">
        <f t="shared" si="6"/>
        <v>1221.9426270759939</v>
      </c>
      <c r="Z19" s="14">
        <v>4182</v>
      </c>
      <c r="AA19" s="2">
        <f t="shared" si="52"/>
        <v>492</v>
      </c>
      <c r="AB19" s="29">
        <f t="shared" si="7"/>
        <v>0.86120263591433277</v>
      </c>
      <c r="AC19" s="32">
        <f t="shared" si="8"/>
        <v>49</v>
      </c>
      <c r="AD19" s="1">
        <f t="shared" si="48"/>
        <v>674</v>
      </c>
      <c r="AE19" s="1">
        <f t="shared" si="53"/>
        <v>116</v>
      </c>
      <c r="AF19" s="29">
        <f t="shared" si="9"/>
        <v>0.1387973640856672</v>
      </c>
      <c r="AG19" s="32">
        <f t="shared" si="10"/>
        <v>1</v>
      </c>
      <c r="AH19" s="34">
        <f t="shared" si="11"/>
        <v>0.19078947368421054</v>
      </c>
      <c r="AI19" s="34">
        <f t="shared" si="12"/>
        <v>169.60241570206341</v>
      </c>
      <c r="AJ19" s="14">
        <v>580</v>
      </c>
      <c r="AK19" s="2">
        <f t="shared" si="54"/>
        <v>96</v>
      </c>
      <c r="AL19" s="2">
        <f t="shared" si="13"/>
        <v>0.19834710743801653</v>
      </c>
      <c r="AM19" s="34">
        <f t="shared" si="14"/>
        <v>145.94866633115248</v>
      </c>
      <c r="AN19" s="34">
        <f t="shared" si="15"/>
        <v>0.86053412462908008</v>
      </c>
      <c r="AO19" s="14"/>
      <c r="AP19" s="2">
        <f t="shared" si="55"/>
        <v>0</v>
      </c>
      <c r="AQ19" s="2">
        <f t="shared" si="49"/>
        <v>-1</v>
      </c>
      <c r="AR19" s="34">
        <f t="shared" si="16"/>
        <v>0</v>
      </c>
      <c r="AS19" s="14">
        <v>60</v>
      </c>
      <c r="AT19" s="2">
        <f t="shared" si="50"/>
        <v>14</v>
      </c>
      <c r="AU19" s="2">
        <f t="shared" si="17"/>
        <v>0.30434782608695654</v>
      </c>
      <c r="AV19" s="34">
        <f t="shared" si="18"/>
        <v>15.098137896326119</v>
      </c>
      <c r="AW19" s="79">
        <f t="shared" si="19"/>
        <v>8.9020771513353122E-2</v>
      </c>
      <c r="AX19" s="14">
        <v>23</v>
      </c>
      <c r="AY19">
        <f t="shared" si="51"/>
        <v>3</v>
      </c>
      <c r="AZ19">
        <f t="shared" si="20"/>
        <v>0.14999999999999991</v>
      </c>
      <c r="BA19" s="35">
        <f t="shared" si="21"/>
        <v>5.7876195269250124</v>
      </c>
      <c r="BB19" s="51">
        <f t="shared" si="22"/>
        <v>3.4124629080118693E-2</v>
      </c>
      <c r="BC19" s="31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31">
        <f t="shared" si="23"/>
        <v>113</v>
      </c>
      <c r="BE19" s="51">
        <f t="shared" si="24"/>
        <v>0.20545454545454556</v>
      </c>
      <c r="BF19" s="35">
        <f t="shared" si="25"/>
        <v>166.83442375440362</v>
      </c>
      <c r="BG19" s="35">
        <f t="shared" si="26"/>
        <v>0.98367952522255198</v>
      </c>
      <c r="BH19" s="45">
        <v>31</v>
      </c>
      <c r="BI19" s="48">
        <f t="shared" si="27"/>
        <v>5</v>
      </c>
      <c r="BJ19" s="14">
        <v>236</v>
      </c>
      <c r="BK19" s="48">
        <f t="shared" si="28"/>
        <v>40</v>
      </c>
      <c r="BL19" s="14">
        <v>305</v>
      </c>
      <c r="BM19" s="48">
        <f t="shared" si="29"/>
        <v>54</v>
      </c>
      <c r="BN19" s="14">
        <v>89</v>
      </c>
      <c r="BO19" s="48">
        <f t="shared" si="30"/>
        <v>16</v>
      </c>
      <c r="BP19" s="14">
        <v>13</v>
      </c>
      <c r="BQ19" s="48">
        <f t="shared" si="31"/>
        <v>1</v>
      </c>
      <c r="BR19" s="17"/>
      <c r="BS19" s="24">
        <f t="shared" si="32"/>
        <v>0</v>
      </c>
      <c r="BT19" s="17"/>
      <c r="BU19" s="24">
        <f t="shared" si="33"/>
        <v>0</v>
      </c>
      <c r="BV19" s="17"/>
      <c r="BW19" s="24">
        <f t="shared" si="34"/>
        <v>0</v>
      </c>
      <c r="BX19" s="17"/>
      <c r="BY19" s="24">
        <f t="shared" si="35"/>
        <v>0</v>
      </c>
      <c r="BZ19" s="20"/>
      <c r="CA19" s="27">
        <f t="shared" si="36"/>
        <v>0</v>
      </c>
    </row>
    <row r="20" spans="1:79">
      <c r="A20" s="3">
        <v>43917</v>
      </c>
      <c r="B20" s="22">
        <v>43917</v>
      </c>
      <c r="C20" s="10">
        <v>786</v>
      </c>
      <c r="D20">
        <f t="shared" si="37"/>
        <v>112</v>
      </c>
      <c r="E20" s="10">
        <v>9</v>
      </c>
      <c r="F20">
        <f t="shared" si="45"/>
        <v>1</v>
      </c>
      <c r="G20" s="10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12">
        <v>5222</v>
      </c>
      <c r="W20" s="1">
        <f t="shared" si="47"/>
        <v>366</v>
      </c>
      <c r="X20" s="1">
        <f t="shared" si="5"/>
        <v>-242</v>
      </c>
      <c r="Y20" s="34">
        <f t="shared" si="6"/>
        <v>1314.0412682435833</v>
      </c>
      <c r="Z20" s="14">
        <v>4439</v>
      </c>
      <c r="AA20" s="2">
        <f t="shared" si="52"/>
        <v>257</v>
      </c>
      <c r="AB20" s="29">
        <f t="shared" si="7"/>
        <v>0.85005744925315974</v>
      </c>
      <c r="AC20" s="32">
        <f t="shared" si="8"/>
        <v>-235</v>
      </c>
      <c r="AD20" s="1">
        <f t="shared" si="48"/>
        <v>783</v>
      </c>
      <c r="AE20" s="1">
        <f t="shared" si="53"/>
        <v>109</v>
      </c>
      <c r="AF20" s="29">
        <f t="shared" si="9"/>
        <v>0.14994255074684029</v>
      </c>
      <c r="AG20" s="32">
        <f t="shared" si="10"/>
        <v>-7</v>
      </c>
      <c r="AH20" s="34">
        <f t="shared" si="11"/>
        <v>0.29781420765027322</v>
      </c>
      <c r="AI20" s="34">
        <f t="shared" si="12"/>
        <v>197.03069954705586</v>
      </c>
      <c r="AJ20" s="14">
        <v>662</v>
      </c>
      <c r="AK20" s="2">
        <f t="shared" si="54"/>
        <v>82</v>
      </c>
      <c r="AL20" s="2">
        <f t="shared" si="13"/>
        <v>0.14137931034482754</v>
      </c>
      <c r="AM20" s="34">
        <f t="shared" si="14"/>
        <v>166.58278812279818</v>
      </c>
      <c r="AN20" s="34">
        <f t="shared" si="15"/>
        <v>0.84223918575063617</v>
      </c>
      <c r="AO20" s="14"/>
      <c r="AP20" s="2">
        <f t="shared" si="55"/>
        <v>0</v>
      </c>
      <c r="AQ20" s="2">
        <f t="shared" si="49"/>
        <v>-1</v>
      </c>
      <c r="AR20" s="34">
        <f t="shared" si="16"/>
        <v>0</v>
      </c>
      <c r="AS20" s="14">
        <v>108</v>
      </c>
      <c r="AT20" s="2">
        <f t="shared" si="50"/>
        <v>48</v>
      </c>
      <c r="AU20" s="2">
        <f t="shared" si="17"/>
        <v>0.8</v>
      </c>
      <c r="AV20" s="34">
        <f t="shared" si="18"/>
        <v>27.176648213387015</v>
      </c>
      <c r="AW20" s="79">
        <f t="shared" si="19"/>
        <v>0.13740458015267176</v>
      </c>
      <c r="AX20" s="14">
        <v>28</v>
      </c>
      <c r="AY20">
        <f t="shared" si="51"/>
        <v>5</v>
      </c>
      <c r="AZ20">
        <f t="shared" si="20"/>
        <v>0.21739130434782616</v>
      </c>
      <c r="BA20" s="35">
        <f t="shared" si="21"/>
        <v>7.0457976849521886</v>
      </c>
      <c r="BB20" s="51">
        <f t="shared" si="22"/>
        <v>3.5623409669211195E-2</v>
      </c>
      <c r="BC20" s="31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31">
        <f t="shared" si="23"/>
        <v>135</v>
      </c>
      <c r="BE20" s="51">
        <f t="shared" si="24"/>
        <v>0.20361990950226239</v>
      </c>
      <c r="BF20" s="35">
        <f t="shared" si="25"/>
        <v>200.80523402113738</v>
      </c>
      <c r="BG20" s="35">
        <f t="shared" si="26"/>
        <v>1.0152671755725191</v>
      </c>
      <c r="BH20" s="45">
        <v>34</v>
      </c>
      <c r="BI20" s="48">
        <f t="shared" si="27"/>
        <v>3</v>
      </c>
      <c r="BJ20" s="14">
        <v>284</v>
      </c>
      <c r="BK20" s="48">
        <f t="shared" si="28"/>
        <v>48</v>
      </c>
      <c r="BL20" s="14">
        <v>346</v>
      </c>
      <c r="BM20" s="48">
        <f t="shared" si="29"/>
        <v>41</v>
      </c>
      <c r="BN20" s="14">
        <v>108</v>
      </c>
      <c r="BO20" s="48">
        <f t="shared" si="30"/>
        <v>19</v>
      </c>
      <c r="BP20" s="14">
        <v>14</v>
      </c>
      <c r="BQ20" s="48">
        <f t="shared" si="31"/>
        <v>1</v>
      </c>
      <c r="BR20" s="17"/>
      <c r="BS20" s="24">
        <f t="shared" si="32"/>
        <v>0</v>
      </c>
      <c r="BT20" s="17"/>
      <c r="BU20" s="24">
        <f t="shared" si="33"/>
        <v>0</v>
      </c>
      <c r="BV20" s="17"/>
      <c r="BW20" s="24">
        <f t="shared" si="34"/>
        <v>0</v>
      </c>
      <c r="BX20" s="17"/>
      <c r="BY20" s="24">
        <f t="shared" si="35"/>
        <v>0</v>
      </c>
      <c r="BZ20" s="20"/>
      <c r="CA20" s="27">
        <f t="shared" si="36"/>
        <v>0</v>
      </c>
    </row>
    <row r="21" spans="1:79">
      <c r="A21" s="3">
        <v>43918</v>
      </c>
      <c r="B21" s="22">
        <v>43918</v>
      </c>
      <c r="C21" s="10">
        <v>901</v>
      </c>
      <c r="D21">
        <f t="shared" si="37"/>
        <v>115</v>
      </c>
      <c r="E21" s="10">
        <v>14</v>
      </c>
      <c r="F21">
        <f t="shared" si="45"/>
        <v>5</v>
      </c>
      <c r="G21" s="10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12">
        <v>5762</v>
      </c>
      <c r="W21" s="1">
        <f t="shared" si="47"/>
        <v>540</v>
      </c>
      <c r="X21" s="1">
        <f t="shared" si="5"/>
        <v>174</v>
      </c>
      <c r="Y21" s="34">
        <f t="shared" si="6"/>
        <v>1449.9245093105183</v>
      </c>
      <c r="Z21" s="14">
        <v>4861</v>
      </c>
      <c r="AA21" s="2">
        <f t="shared" si="52"/>
        <v>422</v>
      </c>
      <c r="AB21" s="29">
        <f t="shared" si="7"/>
        <v>0.84363068379035056</v>
      </c>
      <c r="AC21" s="32">
        <f t="shared" si="8"/>
        <v>165</v>
      </c>
      <c r="AD21" s="1">
        <f t="shared" si="48"/>
        <v>901</v>
      </c>
      <c r="AE21" s="1">
        <f t="shared" si="53"/>
        <v>118</v>
      </c>
      <c r="AF21" s="29">
        <f t="shared" si="9"/>
        <v>0.15636931620964942</v>
      </c>
      <c r="AG21" s="32">
        <f t="shared" si="10"/>
        <v>9</v>
      </c>
      <c r="AH21" s="34">
        <f t="shared" si="11"/>
        <v>0.21851851851851853</v>
      </c>
      <c r="AI21" s="34">
        <f t="shared" si="12"/>
        <v>226.72370407649723</v>
      </c>
      <c r="AJ21" s="14">
        <v>753</v>
      </c>
      <c r="AK21" s="2">
        <f t="shared" si="54"/>
        <v>91</v>
      </c>
      <c r="AL21" s="2">
        <f t="shared" si="13"/>
        <v>0.13746223564954674</v>
      </c>
      <c r="AM21" s="34">
        <f t="shared" si="14"/>
        <v>189.48163059889279</v>
      </c>
      <c r="AN21" s="34">
        <f t="shared" si="15"/>
        <v>0.83573806881243062</v>
      </c>
      <c r="AO21" s="14"/>
      <c r="AP21" s="2">
        <f t="shared" si="55"/>
        <v>0</v>
      </c>
      <c r="AQ21" s="2">
        <f t="shared" si="49"/>
        <v>-1</v>
      </c>
      <c r="AR21" s="34">
        <f t="shared" si="16"/>
        <v>0</v>
      </c>
      <c r="AS21" s="14">
        <v>95</v>
      </c>
      <c r="AT21" s="2">
        <f t="shared" si="50"/>
        <v>-13</v>
      </c>
      <c r="AU21" s="2">
        <f t="shared" si="17"/>
        <v>-0.12037037037037035</v>
      </c>
      <c r="AV21" s="34">
        <f t="shared" si="18"/>
        <v>23.905385002516354</v>
      </c>
      <c r="AW21" s="79">
        <f t="shared" si="19"/>
        <v>0.10543840177580466</v>
      </c>
      <c r="AX21" s="14">
        <v>36</v>
      </c>
      <c r="AY21">
        <f t="shared" si="51"/>
        <v>8</v>
      </c>
      <c r="AZ21">
        <f t="shared" si="20"/>
        <v>0.28571428571428581</v>
      </c>
      <c r="BA21" s="35">
        <f t="shared" si="21"/>
        <v>9.0588827377956722</v>
      </c>
      <c r="BB21" s="51">
        <f t="shared" si="22"/>
        <v>3.9955604883462822E-2</v>
      </c>
      <c r="BC21" s="31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31">
        <f t="shared" si="23"/>
        <v>86</v>
      </c>
      <c r="BE21" s="51">
        <f t="shared" si="24"/>
        <v>0.10776942355889729</v>
      </c>
      <c r="BF21" s="35">
        <f t="shared" si="25"/>
        <v>222.44589833920483</v>
      </c>
      <c r="BG21" s="35">
        <f t="shared" si="26"/>
        <v>0.98113207547169812</v>
      </c>
      <c r="BH21" s="45">
        <v>35</v>
      </c>
      <c r="BI21" s="48">
        <f t="shared" si="27"/>
        <v>1</v>
      </c>
      <c r="BJ21" s="14">
        <v>333</v>
      </c>
      <c r="BK21" s="48">
        <f t="shared" si="28"/>
        <v>49</v>
      </c>
      <c r="BL21" s="14">
        <v>389</v>
      </c>
      <c r="BM21" s="48">
        <f t="shared" si="29"/>
        <v>43</v>
      </c>
      <c r="BN21" s="14">
        <v>128</v>
      </c>
      <c r="BO21" s="48">
        <f t="shared" si="30"/>
        <v>20</v>
      </c>
      <c r="BP21" s="14">
        <v>16</v>
      </c>
      <c r="BQ21" s="48">
        <f t="shared" si="31"/>
        <v>2</v>
      </c>
      <c r="BR21" s="17"/>
      <c r="BS21" s="24">
        <f t="shared" si="32"/>
        <v>0</v>
      </c>
      <c r="BT21" s="17"/>
      <c r="BU21" s="24">
        <f t="shared" si="33"/>
        <v>0</v>
      </c>
      <c r="BV21" s="17"/>
      <c r="BW21" s="24">
        <f t="shared" si="34"/>
        <v>0</v>
      </c>
      <c r="BX21" s="17"/>
      <c r="BY21" s="24">
        <f t="shared" si="35"/>
        <v>0</v>
      </c>
      <c r="BZ21" s="20"/>
      <c r="CA21" s="27">
        <f t="shared" si="36"/>
        <v>0</v>
      </c>
    </row>
    <row r="22" spans="1:79">
      <c r="A22" s="3">
        <v>43919</v>
      </c>
      <c r="B22" s="22">
        <v>43919</v>
      </c>
      <c r="C22" s="10">
        <v>989</v>
      </c>
      <c r="D22">
        <f t="shared" si="37"/>
        <v>88</v>
      </c>
      <c r="E22" s="10">
        <v>17</v>
      </c>
      <c r="F22">
        <f t="shared" si="45"/>
        <v>3</v>
      </c>
      <c r="G22" s="10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12">
        <v>6160</v>
      </c>
      <c r="W22" s="1">
        <f t="shared" si="47"/>
        <v>398</v>
      </c>
      <c r="X22" s="1">
        <f t="shared" si="5"/>
        <v>-142</v>
      </c>
      <c r="Y22" s="34">
        <f t="shared" si="6"/>
        <v>1550.0754906894815</v>
      </c>
      <c r="Z22" s="14">
        <v>5236</v>
      </c>
      <c r="AA22" s="2">
        <f t="shared" si="52"/>
        <v>375</v>
      </c>
      <c r="AB22" s="29">
        <f t="shared" si="7"/>
        <v>0.85</v>
      </c>
      <c r="AC22" s="32">
        <f t="shared" si="8"/>
        <v>-47</v>
      </c>
      <c r="AD22" s="1">
        <f t="shared" si="48"/>
        <v>924</v>
      </c>
      <c r="AE22" s="1">
        <f t="shared" si="53"/>
        <v>23</v>
      </c>
      <c r="AF22" s="29">
        <f t="shared" si="9"/>
        <v>0.15</v>
      </c>
      <c r="AG22" s="32">
        <f t="shared" si="10"/>
        <v>-95</v>
      </c>
      <c r="AH22" s="34">
        <f t="shared" si="11"/>
        <v>5.7788944723618091E-2</v>
      </c>
      <c r="AI22" s="34">
        <f t="shared" si="12"/>
        <v>232.51132360342223</v>
      </c>
      <c r="AJ22" s="14">
        <v>820</v>
      </c>
      <c r="AK22" s="2">
        <f t="shared" si="54"/>
        <v>67</v>
      </c>
      <c r="AL22" s="2">
        <f t="shared" si="13"/>
        <v>8.8977423638778141E-2</v>
      </c>
      <c r="AM22" s="34">
        <f t="shared" si="14"/>
        <v>206.34121791645697</v>
      </c>
      <c r="AN22" s="34">
        <f t="shared" si="15"/>
        <v>0.82912032355915066</v>
      </c>
      <c r="AO22" s="14"/>
      <c r="AP22" s="2">
        <f t="shared" si="55"/>
        <v>0</v>
      </c>
      <c r="AQ22" s="2">
        <f t="shared" si="49"/>
        <v>-1</v>
      </c>
      <c r="AR22" s="34">
        <f t="shared" si="16"/>
        <v>0</v>
      </c>
      <c r="AS22" s="14">
        <v>105</v>
      </c>
      <c r="AT22" s="2">
        <f t="shared" si="50"/>
        <v>10</v>
      </c>
      <c r="AU22" s="2">
        <f t="shared" si="17"/>
        <v>0.10526315789473695</v>
      </c>
      <c r="AV22" s="34">
        <f t="shared" si="18"/>
        <v>26.421741318570707</v>
      </c>
      <c r="AW22" s="79">
        <f t="shared" si="19"/>
        <v>0.10616784630940344</v>
      </c>
      <c r="AX22" s="14">
        <v>36</v>
      </c>
      <c r="AY22">
        <f t="shared" si="51"/>
        <v>0</v>
      </c>
      <c r="AZ22">
        <f t="shared" si="20"/>
        <v>0</v>
      </c>
      <c r="BA22" s="35">
        <f t="shared" si="21"/>
        <v>9.0588827377956722</v>
      </c>
      <c r="BB22" s="51">
        <f t="shared" si="22"/>
        <v>3.6400404448938321E-2</v>
      </c>
      <c r="BC22" s="31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31">
        <f t="shared" si="23"/>
        <v>77</v>
      </c>
      <c r="BE22" s="51">
        <f t="shared" si="24"/>
        <v>8.7104072398189958E-2</v>
      </c>
      <c r="BF22" s="35">
        <f t="shared" si="25"/>
        <v>241.82184197282334</v>
      </c>
      <c r="BG22" s="35">
        <f t="shared" si="26"/>
        <v>0.97168857431749245</v>
      </c>
      <c r="BH22" s="45">
        <v>39</v>
      </c>
      <c r="BI22" s="48">
        <f t="shared" si="27"/>
        <v>4</v>
      </c>
      <c r="BJ22" s="14">
        <v>374</v>
      </c>
      <c r="BK22" s="48">
        <f t="shared" si="28"/>
        <v>41</v>
      </c>
      <c r="BL22" s="14">
        <v>420</v>
      </c>
      <c r="BM22" s="48">
        <f t="shared" si="29"/>
        <v>31</v>
      </c>
      <c r="BN22" s="14">
        <v>139</v>
      </c>
      <c r="BO22" s="48">
        <f t="shared" si="30"/>
        <v>11</v>
      </c>
      <c r="BP22" s="14">
        <v>17</v>
      </c>
      <c r="BQ22" s="48">
        <f t="shared" si="31"/>
        <v>1</v>
      </c>
      <c r="BR22" s="17"/>
      <c r="BS22" s="24">
        <f t="shared" si="32"/>
        <v>0</v>
      </c>
      <c r="BT22" s="17"/>
      <c r="BU22" s="24">
        <f t="shared" si="33"/>
        <v>0</v>
      </c>
      <c r="BV22" s="17"/>
      <c r="BW22" s="24">
        <f t="shared" si="34"/>
        <v>0</v>
      </c>
      <c r="BX22" s="17"/>
      <c r="BY22" s="24">
        <f t="shared" si="35"/>
        <v>0</v>
      </c>
      <c r="BZ22" s="20"/>
      <c r="CA22" s="27">
        <f t="shared" si="36"/>
        <v>0</v>
      </c>
    </row>
    <row r="23" spans="1:79">
      <c r="A23" s="3">
        <v>43920</v>
      </c>
      <c r="B23" s="22">
        <v>43920</v>
      </c>
      <c r="C23" s="10">
        <v>1075</v>
      </c>
      <c r="D23">
        <f t="shared" si="37"/>
        <v>86</v>
      </c>
      <c r="E23" s="10">
        <v>24</v>
      </c>
      <c r="F23">
        <f t="shared" si="45"/>
        <v>7</v>
      </c>
      <c r="G23" s="10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12">
        <v>6582</v>
      </c>
      <c r="W23" s="1">
        <f t="shared" si="47"/>
        <v>422</v>
      </c>
      <c r="X23" s="1">
        <f t="shared" si="5"/>
        <v>24</v>
      </c>
      <c r="Y23" s="34">
        <f t="shared" si="6"/>
        <v>1656.2657272269753</v>
      </c>
      <c r="Z23" s="14">
        <v>5507</v>
      </c>
      <c r="AA23" s="2">
        <f t="shared" si="52"/>
        <v>271</v>
      </c>
      <c r="AB23" s="29">
        <f t="shared" si="7"/>
        <v>0.83667578243694929</v>
      </c>
      <c r="AC23" s="32">
        <f t="shared" si="8"/>
        <v>-104</v>
      </c>
      <c r="AD23" s="1">
        <f t="shared" si="48"/>
        <v>1075</v>
      </c>
      <c r="AE23" s="1">
        <f t="shared" si="53"/>
        <v>151</v>
      </c>
      <c r="AF23" s="29">
        <f t="shared" si="9"/>
        <v>0.16332421756305074</v>
      </c>
      <c r="AG23" s="32">
        <f t="shared" si="10"/>
        <v>128</v>
      </c>
      <c r="AH23" s="34">
        <f t="shared" si="11"/>
        <v>0.35781990521327012</v>
      </c>
      <c r="AI23" s="34">
        <f t="shared" si="12"/>
        <v>270.50830397584298</v>
      </c>
      <c r="AJ23" s="14">
        <v>888</v>
      </c>
      <c r="AK23" s="2">
        <f t="shared" si="54"/>
        <v>68</v>
      </c>
      <c r="AL23" s="2">
        <f t="shared" si="13"/>
        <v>8.2926829268292757E-2</v>
      </c>
      <c r="AM23" s="34">
        <f t="shared" si="14"/>
        <v>223.45244086562656</v>
      </c>
      <c r="AN23" s="34">
        <f t="shared" si="15"/>
        <v>0.82604651162790699</v>
      </c>
      <c r="AO23" s="14"/>
      <c r="AP23" s="2">
        <f t="shared" si="55"/>
        <v>0</v>
      </c>
      <c r="AQ23" s="2">
        <f t="shared" si="49"/>
        <v>-1</v>
      </c>
      <c r="AR23" s="34">
        <f t="shared" si="16"/>
        <v>0</v>
      </c>
      <c r="AS23" s="14">
        <v>76</v>
      </c>
      <c r="AT23" s="2">
        <f t="shared" si="50"/>
        <v>-29</v>
      </c>
      <c r="AU23" s="2">
        <f t="shared" si="17"/>
        <v>-0.27619047619047621</v>
      </c>
      <c r="AV23" s="34">
        <f t="shared" si="18"/>
        <v>19.124308002013084</v>
      </c>
      <c r="AW23" s="79">
        <f t="shared" si="19"/>
        <v>7.0697674418604653E-2</v>
      </c>
      <c r="AX23" s="14">
        <v>43</v>
      </c>
      <c r="AY23">
        <f t="shared" si="51"/>
        <v>7</v>
      </c>
      <c r="AZ23">
        <f t="shared" si="20"/>
        <v>0.19444444444444442</v>
      </c>
      <c r="BA23" s="35">
        <f t="shared" si="21"/>
        <v>10.820332159033718</v>
      </c>
      <c r="BB23" s="51">
        <f t="shared" si="22"/>
        <v>0.04</v>
      </c>
      <c r="BC23" s="31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31">
        <f t="shared" si="23"/>
        <v>46</v>
      </c>
      <c r="BE23" s="51">
        <f t="shared" si="24"/>
        <v>4.7866805411030278E-2</v>
      </c>
      <c r="BF23" s="35">
        <f t="shared" si="25"/>
        <v>253.39708102667336</v>
      </c>
      <c r="BG23" s="35">
        <f t="shared" si="26"/>
        <v>0.93674418604651166</v>
      </c>
      <c r="BH23" s="45">
        <v>41</v>
      </c>
      <c r="BI23" s="48">
        <f t="shared" si="27"/>
        <v>2</v>
      </c>
      <c r="BJ23" s="14">
        <v>400</v>
      </c>
      <c r="BK23" s="48">
        <f t="shared" si="28"/>
        <v>26</v>
      </c>
      <c r="BL23" s="14">
        <v>463</v>
      </c>
      <c r="BM23" s="48">
        <f t="shared" si="29"/>
        <v>43</v>
      </c>
      <c r="BN23" s="14">
        <v>152</v>
      </c>
      <c r="BO23" s="48">
        <f t="shared" si="30"/>
        <v>13</v>
      </c>
      <c r="BP23" s="14">
        <v>19</v>
      </c>
      <c r="BQ23" s="48">
        <f t="shared" si="31"/>
        <v>2</v>
      </c>
      <c r="BR23" s="17"/>
      <c r="BS23" s="24">
        <f t="shared" si="32"/>
        <v>0</v>
      </c>
      <c r="BT23" s="17"/>
      <c r="BU23" s="24">
        <f t="shared" si="33"/>
        <v>0</v>
      </c>
      <c r="BV23" s="17"/>
      <c r="BW23" s="24">
        <f t="shared" si="34"/>
        <v>0</v>
      </c>
      <c r="BX23" s="17"/>
      <c r="BY23" s="24">
        <f t="shared" si="35"/>
        <v>0</v>
      </c>
      <c r="BZ23" s="20"/>
      <c r="CA23" s="27">
        <f t="shared" si="36"/>
        <v>0</v>
      </c>
    </row>
    <row r="24" spans="1:79">
      <c r="A24" s="3">
        <v>43921</v>
      </c>
      <c r="B24" s="22">
        <v>43921</v>
      </c>
      <c r="C24" s="10">
        <v>1181</v>
      </c>
      <c r="D24">
        <f t="shared" si="37"/>
        <v>106</v>
      </c>
      <c r="E24" s="10">
        <v>30</v>
      </c>
      <c r="F24">
        <f t="shared" si="45"/>
        <v>6</v>
      </c>
      <c r="G24" s="10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12">
        <v>6944</v>
      </c>
      <c r="W24" s="1">
        <f t="shared" si="47"/>
        <v>362</v>
      </c>
      <c r="X24" s="1">
        <f t="shared" si="5"/>
        <v>-60</v>
      </c>
      <c r="Y24" s="34">
        <f t="shared" si="6"/>
        <v>1747.3578258681428</v>
      </c>
      <c r="Z24" s="14">
        <v>5763</v>
      </c>
      <c r="AA24" s="2">
        <f t="shared" si="52"/>
        <v>256</v>
      </c>
      <c r="AB24" s="29">
        <f t="shared" si="7"/>
        <v>0.82992511520737322</v>
      </c>
      <c r="AC24" s="32">
        <f t="shared" si="8"/>
        <v>-15</v>
      </c>
      <c r="AD24" s="1">
        <f t="shared" si="48"/>
        <v>1181</v>
      </c>
      <c r="AE24" s="1">
        <f t="shared" si="53"/>
        <v>106</v>
      </c>
      <c r="AF24" s="29">
        <f t="shared" si="9"/>
        <v>0.17007488479262672</v>
      </c>
      <c r="AG24" s="32">
        <f t="shared" si="10"/>
        <v>-45</v>
      </c>
      <c r="AH24" s="34">
        <f t="shared" si="11"/>
        <v>0.29281767955801102</v>
      </c>
      <c r="AI24" s="34">
        <f t="shared" si="12"/>
        <v>297.18168092601911</v>
      </c>
      <c r="AJ24" s="14">
        <v>969</v>
      </c>
      <c r="AK24" s="2">
        <f t="shared" si="54"/>
        <v>81</v>
      </c>
      <c r="AL24" s="2">
        <f t="shared" si="13"/>
        <v>9.1216216216216228E-2</v>
      </c>
      <c r="AM24" s="34">
        <f t="shared" si="14"/>
        <v>243.83492702566681</v>
      </c>
      <c r="AN24" s="34">
        <f t="shared" si="15"/>
        <v>0.82049110922946655</v>
      </c>
      <c r="AO24" s="14"/>
      <c r="AP24" s="2">
        <f t="shared" si="55"/>
        <v>0</v>
      </c>
      <c r="AQ24" s="2">
        <f t="shared" si="49"/>
        <v>-1</v>
      </c>
      <c r="AR24" s="34">
        <f t="shared" si="16"/>
        <v>0</v>
      </c>
      <c r="AS24" s="14">
        <v>123</v>
      </c>
      <c r="AT24" s="2">
        <f t="shared" si="50"/>
        <v>47</v>
      </c>
      <c r="AU24" s="2">
        <f t="shared" si="17"/>
        <v>0.61842105263157898</v>
      </c>
      <c r="AV24" s="34">
        <f t="shared" si="18"/>
        <v>30.951182687468545</v>
      </c>
      <c r="AW24" s="79">
        <f t="shared" si="19"/>
        <v>0.10414902624894158</v>
      </c>
      <c r="AX24" s="14">
        <v>50</v>
      </c>
      <c r="AY24">
        <f t="shared" si="51"/>
        <v>7</v>
      </c>
      <c r="AZ24">
        <f t="shared" si="20"/>
        <v>0.16279069767441867</v>
      </c>
      <c r="BA24" s="35">
        <f t="shared" si="21"/>
        <v>12.581781580271766</v>
      </c>
      <c r="BB24" s="51">
        <f t="shared" si="22"/>
        <v>4.2337002540220152E-2</v>
      </c>
      <c r="BC24" s="31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31">
        <f t="shared" si="23"/>
        <v>135</v>
      </c>
      <c r="BE24" s="51">
        <f t="shared" si="24"/>
        <v>0.13406156901688182</v>
      </c>
      <c r="BF24" s="35">
        <f t="shared" si="25"/>
        <v>287.36789129340713</v>
      </c>
      <c r="BG24" s="35">
        <f t="shared" si="26"/>
        <v>0.96697713801862828</v>
      </c>
      <c r="BH24" s="45">
        <v>47</v>
      </c>
      <c r="BI24" s="48">
        <f t="shared" si="27"/>
        <v>6</v>
      </c>
      <c r="BJ24" s="14">
        <v>447</v>
      </c>
      <c r="BK24" s="48">
        <f t="shared" si="28"/>
        <v>47</v>
      </c>
      <c r="BL24" s="14">
        <v>499</v>
      </c>
      <c r="BM24" s="48">
        <f t="shared" si="29"/>
        <v>36</v>
      </c>
      <c r="BN24" s="14">
        <v>163</v>
      </c>
      <c r="BO24" s="48">
        <f t="shared" si="30"/>
        <v>11</v>
      </c>
      <c r="BP24" s="14">
        <v>25</v>
      </c>
      <c r="BQ24" s="48">
        <f t="shared" si="31"/>
        <v>6</v>
      </c>
      <c r="BR24" s="17"/>
      <c r="BS24" s="24">
        <f t="shared" si="32"/>
        <v>0</v>
      </c>
      <c r="BT24" s="17"/>
      <c r="BU24" s="24">
        <f t="shared" si="33"/>
        <v>0</v>
      </c>
      <c r="BV24" s="17"/>
      <c r="BW24" s="24">
        <f t="shared" si="34"/>
        <v>0</v>
      </c>
      <c r="BX24" s="17"/>
      <c r="BY24" s="24">
        <f t="shared" si="35"/>
        <v>0</v>
      </c>
      <c r="BZ24" s="20"/>
      <c r="CA24" s="27">
        <f t="shared" si="36"/>
        <v>0</v>
      </c>
    </row>
    <row r="25" spans="1:79">
      <c r="A25" s="3">
        <v>43922</v>
      </c>
      <c r="B25" s="22">
        <v>43922</v>
      </c>
      <c r="C25" s="10">
        <v>1317</v>
      </c>
      <c r="D25">
        <f t="shared" si="37"/>
        <v>136</v>
      </c>
      <c r="E25" s="10">
        <v>30</v>
      </c>
      <c r="F25">
        <f t="shared" si="45"/>
        <v>0</v>
      </c>
      <c r="G25" s="10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12">
        <v>7333</v>
      </c>
      <c r="W25" s="1">
        <f t="shared" si="47"/>
        <v>389</v>
      </c>
      <c r="X25" s="1">
        <f t="shared" si="5"/>
        <v>27</v>
      </c>
      <c r="Y25" s="34">
        <f t="shared" si="6"/>
        <v>1845.2440865626572</v>
      </c>
      <c r="Z25" s="14">
        <v>6016</v>
      </c>
      <c r="AA25" s="2">
        <f t="shared" si="52"/>
        <v>253</v>
      </c>
      <c r="AB25" s="29">
        <f t="shared" si="7"/>
        <v>0.8204009273148779</v>
      </c>
      <c r="AC25" s="32">
        <f t="shared" si="8"/>
        <v>-3</v>
      </c>
      <c r="AD25" s="1">
        <f t="shared" si="48"/>
        <v>1317</v>
      </c>
      <c r="AE25" s="1">
        <f t="shared" si="53"/>
        <v>136</v>
      </c>
      <c r="AF25" s="29">
        <f t="shared" si="9"/>
        <v>0.17959907268512204</v>
      </c>
      <c r="AG25" s="32">
        <f t="shared" si="10"/>
        <v>30</v>
      </c>
      <c r="AH25" s="34">
        <f t="shared" si="11"/>
        <v>0.34961439588688947</v>
      </c>
      <c r="AI25" s="34">
        <f t="shared" si="12"/>
        <v>331.40412682435829</v>
      </c>
      <c r="AJ25" s="14">
        <v>1078</v>
      </c>
      <c r="AK25" s="2">
        <f t="shared" si="54"/>
        <v>109</v>
      </c>
      <c r="AL25" s="2">
        <f t="shared" si="13"/>
        <v>0.11248710010319907</v>
      </c>
      <c r="AM25" s="34">
        <f t="shared" si="14"/>
        <v>271.26321087065929</v>
      </c>
      <c r="AN25" s="34">
        <f t="shared" si="15"/>
        <v>0.81852695520121488</v>
      </c>
      <c r="AO25" s="14"/>
      <c r="AP25" s="2">
        <f t="shared" si="55"/>
        <v>0</v>
      </c>
      <c r="AQ25" s="2">
        <f t="shared" si="49"/>
        <v>-1</v>
      </c>
      <c r="AR25" s="34">
        <f t="shared" si="16"/>
        <v>0</v>
      </c>
      <c r="AS25" s="14">
        <v>135</v>
      </c>
      <c r="AT25" s="2">
        <f t="shared" si="50"/>
        <v>12</v>
      </c>
      <c r="AU25" s="2">
        <f t="shared" si="17"/>
        <v>9.7560975609756184E-2</v>
      </c>
      <c r="AV25" s="34">
        <f t="shared" si="18"/>
        <v>33.970810266733771</v>
      </c>
      <c r="AW25" s="79">
        <f t="shared" si="19"/>
        <v>0.10250569476082004</v>
      </c>
      <c r="AX25" s="14">
        <v>63</v>
      </c>
      <c r="AY25">
        <f t="shared" si="51"/>
        <v>13</v>
      </c>
      <c r="AZ25">
        <f t="shared" si="20"/>
        <v>0.26</v>
      </c>
      <c r="BA25" s="35">
        <f t="shared" si="21"/>
        <v>15.853044791142425</v>
      </c>
      <c r="BB25" s="51">
        <f t="shared" si="22"/>
        <v>4.7835990888382689E-2</v>
      </c>
      <c r="BC25" s="31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31">
        <f t="shared" si="23"/>
        <v>134</v>
      </c>
      <c r="BE25" s="51">
        <f t="shared" si="24"/>
        <v>0.11733800350262702</v>
      </c>
      <c r="BF25" s="35">
        <f t="shared" si="25"/>
        <v>321.08706592853548</v>
      </c>
      <c r="BG25" s="35">
        <f t="shared" si="26"/>
        <v>0.96886864085041757</v>
      </c>
      <c r="BH25" s="45">
        <v>59</v>
      </c>
      <c r="BI25" s="48">
        <f t="shared" si="27"/>
        <v>12</v>
      </c>
      <c r="BJ25" s="14">
        <v>509</v>
      </c>
      <c r="BK25" s="48">
        <f t="shared" si="28"/>
        <v>62</v>
      </c>
      <c r="BL25" s="14">
        <v>542</v>
      </c>
      <c r="BM25" s="48">
        <f t="shared" si="29"/>
        <v>43</v>
      </c>
      <c r="BN25" s="14">
        <v>180</v>
      </c>
      <c r="BO25" s="48">
        <f t="shared" si="30"/>
        <v>17</v>
      </c>
      <c r="BP25" s="14">
        <v>27</v>
      </c>
      <c r="BQ25" s="48">
        <f t="shared" si="31"/>
        <v>2</v>
      </c>
      <c r="BR25" s="17"/>
      <c r="BS25" s="24">
        <f t="shared" si="32"/>
        <v>0</v>
      </c>
      <c r="BT25" s="17"/>
      <c r="BU25" s="24">
        <f t="shared" si="33"/>
        <v>0</v>
      </c>
      <c r="BV25" s="17"/>
      <c r="BW25" s="24">
        <f t="shared" si="34"/>
        <v>0</v>
      </c>
      <c r="BX25" s="17"/>
      <c r="BY25" s="24">
        <f t="shared" si="35"/>
        <v>0</v>
      </c>
      <c r="BZ25" s="20"/>
      <c r="CA25" s="27">
        <f t="shared" si="36"/>
        <v>0</v>
      </c>
    </row>
    <row r="26" spans="1:79">
      <c r="A26" s="3">
        <v>43923</v>
      </c>
      <c r="B26" s="22">
        <v>43923</v>
      </c>
      <c r="C26" s="10">
        <v>1475</v>
      </c>
      <c r="D26">
        <f t="shared" si="37"/>
        <v>158</v>
      </c>
      <c r="E26" s="10">
        <v>32</v>
      </c>
      <c r="F26">
        <f t="shared" si="45"/>
        <v>2</v>
      </c>
      <c r="G26" s="10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2.5163563160543529</v>
      </c>
      <c r="U26">
        <f t="shared" si="4"/>
        <v>360.59386009058881</v>
      </c>
      <c r="V26" s="12">
        <v>7941</v>
      </c>
      <c r="W26" s="1">
        <f t="shared" si="47"/>
        <v>608</v>
      </c>
      <c r="X26" s="1">
        <f t="shared" si="5"/>
        <v>219</v>
      </c>
      <c r="Y26" s="34">
        <f t="shared" si="6"/>
        <v>1998.2385505787618</v>
      </c>
      <c r="Z26" s="14">
        <v>6464</v>
      </c>
      <c r="AA26" s="2">
        <f t="shared" si="52"/>
        <v>448</v>
      </c>
      <c r="AB26" s="29">
        <f t="shared" si="7"/>
        <v>0.81400327414683293</v>
      </c>
      <c r="AC26" s="32">
        <f t="shared" si="8"/>
        <v>195</v>
      </c>
      <c r="AD26" s="1">
        <f t="shared" si="48"/>
        <v>1477</v>
      </c>
      <c r="AE26" s="1">
        <f t="shared" si="53"/>
        <v>160</v>
      </c>
      <c r="AF26" s="29">
        <f t="shared" si="9"/>
        <v>0.18599672585316709</v>
      </c>
      <c r="AG26" s="32">
        <f t="shared" si="10"/>
        <v>24</v>
      </c>
      <c r="AH26" s="34">
        <f t="shared" si="11"/>
        <v>0.26315789473684209</v>
      </c>
      <c r="AI26" s="34">
        <f t="shared" si="12"/>
        <v>371.66582788122798</v>
      </c>
      <c r="AJ26" s="14">
        <v>1207</v>
      </c>
      <c r="AK26" s="2">
        <f t="shared" si="54"/>
        <v>129</v>
      </c>
      <c r="AL26" s="2">
        <f t="shared" si="13"/>
        <v>0.11966604823747673</v>
      </c>
      <c r="AM26" s="34">
        <f t="shared" si="14"/>
        <v>303.72420734776045</v>
      </c>
      <c r="AN26" s="34">
        <f t="shared" si="15"/>
        <v>0.81830508474576269</v>
      </c>
      <c r="AO26" s="14"/>
      <c r="AP26" s="2">
        <f t="shared" si="55"/>
        <v>0</v>
      </c>
      <c r="AQ26" s="2">
        <f t="shared" si="49"/>
        <v>-1</v>
      </c>
      <c r="AR26" s="34">
        <f t="shared" si="16"/>
        <v>0</v>
      </c>
      <c r="AS26" s="14">
        <v>152</v>
      </c>
      <c r="AT26" s="2">
        <f t="shared" si="50"/>
        <v>17</v>
      </c>
      <c r="AU26" s="2">
        <f t="shared" si="17"/>
        <v>0.125925925925926</v>
      </c>
      <c r="AV26" s="34">
        <f t="shared" si="18"/>
        <v>38.248616004026168</v>
      </c>
      <c r="AW26" s="79">
        <f t="shared" si="19"/>
        <v>0.10305084745762712</v>
      </c>
      <c r="AX26" s="14">
        <v>69</v>
      </c>
      <c r="AY26">
        <f t="shared" si="51"/>
        <v>6</v>
      </c>
      <c r="AZ26">
        <f t="shared" si="20"/>
        <v>9.5238095238095344E-2</v>
      </c>
      <c r="BA26" s="35">
        <f t="shared" si="21"/>
        <v>17.362858580775036</v>
      </c>
      <c r="BB26" s="51">
        <f t="shared" si="22"/>
        <v>4.6779661016949151E-2</v>
      </c>
      <c r="BC26" s="31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31">
        <f t="shared" si="23"/>
        <v>152</v>
      </c>
      <c r="BE26" s="51">
        <f t="shared" si="24"/>
        <v>0.11912225705329149</v>
      </c>
      <c r="BF26" s="35">
        <f t="shared" si="25"/>
        <v>359.33568193256161</v>
      </c>
      <c r="BG26" s="35">
        <f t="shared" si="26"/>
        <v>0.96813559322033893</v>
      </c>
      <c r="BH26" s="45">
        <v>65</v>
      </c>
      <c r="BI26" s="48">
        <f t="shared" si="27"/>
        <v>6</v>
      </c>
      <c r="BJ26" s="14">
        <v>572</v>
      </c>
      <c r="BK26" s="48">
        <f t="shared" si="28"/>
        <v>63</v>
      </c>
      <c r="BL26" s="14">
        <v>607</v>
      </c>
      <c r="BM26" s="48">
        <f t="shared" si="29"/>
        <v>65</v>
      </c>
      <c r="BN26" s="14">
        <v>204</v>
      </c>
      <c r="BO26" s="48">
        <f t="shared" si="30"/>
        <v>24</v>
      </c>
      <c r="BP26" s="14">
        <v>27</v>
      </c>
      <c r="BQ26" s="48">
        <f t="shared" si="31"/>
        <v>0</v>
      </c>
      <c r="BR26" s="17"/>
      <c r="BS26" s="24">
        <f t="shared" si="32"/>
        <v>0</v>
      </c>
      <c r="BT26" s="17"/>
      <c r="BU26" s="24">
        <f t="shared" si="33"/>
        <v>0</v>
      </c>
      <c r="BV26" s="17"/>
      <c r="BW26" s="24">
        <f t="shared" si="34"/>
        <v>0</v>
      </c>
      <c r="BX26" s="17"/>
      <c r="BY26" s="24">
        <f t="shared" si="35"/>
        <v>0</v>
      </c>
      <c r="BZ26" s="20"/>
      <c r="CA26" s="27">
        <f t="shared" si="36"/>
        <v>0</v>
      </c>
    </row>
    <row r="27" spans="1:79">
      <c r="A27" s="3">
        <v>43924</v>
      </c>
      <c r="B27" s="22">
        <v>43924</v>
      </c>
      <c r="C27" s="10">
        <v>1673</v>
      </c>
      <c r="D27">
        <f t="shared" si="37"/>
        <v>198</v>
      </c>
      <c r="E27" s="10">
        <v>37</v>
      </c>
      <c r="F27">
        <f t="shared" si="45"/>
        <v>5</v>
      </c>
      <c r="G27" s="10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12">
        <v>8694</v>
      </c>
      <c r="W27" s="1">
        <f t="shared" si="47"/>
        <v>753</v>
      </c>
      <c r="X27" s="1">
        <f t="shared" si="5"/>
        <v>145</v>
      </c>
      <c r="Y27" s="34">
        <f t="shared" si="6"/>
        <v>2187.7201811776545</v>
      </c>
      <c r="Z27" s="14">
        <v>7021</v>
      </c>
      <c r="AA27" s="2">
        <f t="shared" si="52"/>
        <v>557</v>
      </c>
      <c r="AB27" s="29">
        <f t="shared" si="7"/>
        <v>0.80756843800322065</v>
      </c>
      <c r="AC27" s="32">
        <f t="shared" si="8"/>
        <v>109</v>
      </c>
      <c r="AD27" s="1">
        <f t="shared" si="48"/>
        <v>1673</v>
      </c>
      <c r="AE27" s="1">
        <f t="shared" si="53"/>
        <v>196</v>
      </c>
      <c r="AF27" s="29">
        <f t="shared" si="9"/>
        <v>0.19243156199677938</v>
      </c>
      <c r="AG27" s="32">
        <f t="shared" si="10"/>
        <v>36</v>
      </c>
      <c r="AH27" s="34">
        <f t="shared" si="11"/>
        <v>0.26029216467463479</v>
      </c>
      <c r="AI27" s="34">
        <f t="shared" si="12"/>
        <v>420.98641167589329</v>
      </c>
      <c r="AJ27" s="14">
        <v>1406</v>
      </c>
      <c r="AK27" s="2">
        <f t="shared" si="54"/>
        <v>199</v>
      </c>
      <c r="AL27" s="2">
        <f t="shared" si="13"/>
        <v>0.16487158243579114</v>
      </c>
      <c r="AM27" s="34">
        <f t="shared" si="14"/>
        <v>353.79969803724208</v>
      </c>
      <c r="AN27" s="34">
        <f t="shared" si="15"/>
        <v>0.840406455469217</v>
      </c>
      <c r="AO27" s="14"/>
      <c r="AP27" s="2">
        <f t="shared" si="55"/>
        <v>0</v>
      </c>
      <c r="AQ27" s="2">
        <f t="shared" si="49"/>
        <v>-1</v>
      </c>
      <c r="AR27" s="34">
        <f t="shared" si="16"/>
        <v>0</v>
      </c>
      <c r="AS27" s="14">
        <v>141</v>
      </c>
      <c r="AT27" s="2">
        <f t="shared" si="50"/>
        <v>-11</v>
      </c>
      <c r="AU27" s="2">
        <f t="shared" si="17"/>
        <v>-7.2368421052631526E-2</v>
      </c>
      <c r="AV27" s="34">
        <f t="shared" si="18"/>
        <v>35.480624056366381</v>
      </c>
      <c r="AW27" s="79">
        <f t="shared" si="19"/>
        <v>8.4279736999402277E-2</v>
      </c>
      <c r="AX27" s="14">
        <v>72</v>
      </c>
      <c r="AY27">
        <f t="shared" si="51"/>
        <v>3</v>
      </c>
      <c r="AZ27">
        <f t="shared" si="20"/>
        <v>4.3478260869565188E-2</v>
      </c>
      <c r="BA27" s="35">
        <f t="shared" si="21"/>
        <v>18.117765475591344</v>
      </c>
      <c r="BB27" s="51">
        <f t="shared" si="22"/>
        <v>4.3036461446503291E-2</v>
      </c>
      <c r="BC27" s="31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31">
        <f t="shared" si="23"/>
        <v>191</v>
      </c>
      <c r="BE27" s="51">
        <f t="shared" si="24"/>
        <v>0.13375350140056019</v>
      </c>
      <c r="BF27" s="35">
        <f t="shared" si="25"/>
        <v>407.39808756919979</v>
      </c>
      <c r="BG27" s="35">
        <f t="shared" si="26"/>
        <v>0.96772265391512258</v>
      </c>
      <c r="BH27" s="45">
        <v>74</v>
      </c>
      <c r="BI27" s="48">
        <f t="shared" si="27"/>
        <v>9</v>
      </c>
      <c r="BJ27" s="14">
        <v>655</v>
      </c>
      <c r="BK27" s="48">
        <f t="shared" si="28"/>
        <v>83</v>
      </c>
      <c r="BL27" s="14">
        <v>680</v>
      </c>
      <c r="BM27" s="48">
        <f t="shared" si="29"/>
        <v>73</v>
      </c>
      <c r="BN27" s="14">
        <v>233</v>
      </c>
      <c r="BO27" s="48">
        <f t="shared" si="30"/>
        <v>29</v>
      </c>
      <c r="BP27" s="14">
        <v>31</v>
      </c>
      <c r="BQ27" s="48">
        <f t="shared" si="31"/>
        <v>4</v>
      </c>
      <c r="BR27" s="17"/>
      <c r="BS27" s="24">
        <f t="shared" si="32"/>
        <v>0</v>
      </c>
      <c r="BT27" s="17"/>
      <c r="BU27" s="24">
        <f t="shared" si="33"/>
        <v>0</v>
      </c>
      <c r="BV27" s="17"/>
      <c r="BW27" s="24">
        <f t="shared" si="34"/>
        <v>0</v>
      </c>
      <c r="BX27" s="17"/>
      <c r="BY27" s="24">
        <f t="shared" si="35"/>
        <v>0</v>
      </c>
      <c r="BZ27" s="20"/>
      <c r="CA27" s="27">
        <f t="shared" si="36"/>
        <v>0</v>
      </c>
    </row>
    <row r="28" spans="1:79">
      <c r="A28" s="3">
        <v>43925</v>
      </c>
      <c r="B28" s="22">
        <v>43925</v>
      </c>
      <c r="C28" s="10">
        <v>1801</v>
      </c>
      <c r="D28">
        <f t="shared" si="37"/>
        <v>128</v>
      </c>
      <c r="E28" s="10">
        <v>41</v>
      </c>
      <c r="F28">
        <f t="shared" si="45"/>
        <v>4</v>
      </c>
      <c r="G28" s="10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12">
        <v>9256</v>
      </c>
      <c r="W28" s="1">
        <f t="shared" si="47"/>
        <v>562</v>
      </c>
      <c r="X28" s="1">
        <f t="shared" si="5"/>
        <v>-191</v>
      </c>
      <c r="Y28" s="34">
        <f t="shared" si="6"/>
        <v>2329.1394061399092</v>
      </c>
      <c r="Z28" s="14">
        <v>7455</v>
      </c>
      <c r="AA28" s="2">
        <f t="shared" si="52"/>
        <v>434</v>
      </c>
      <c r="AB28" s="29">
        <f t="shared" si="7"/>
        <v>0.80542350907519444</v>
      </c>
      <c r="AC28" s="32">
        <f t="shared" si="8"/>
        <v>-123</v>
      </c>
      <c r="AD28" s="1">
        <f t="shared" si="48"/>
        <v>1801</v>
      </c>
      <c r="AE28" s="1">
        <f t="shared" si="53"/>
        <v>128</v>
      </c>
      <c r="AF28" s="29">
        <f t="shared" si="9"/>
        <v>0.19457649092480553</v>
      </c>
      <c r="AG28" s="32">
        <f t="shared" si="10"/>
        <v>-68</v>
      </c>
      <c r="AH28" s="34">
        <f t="shared" si="11"/>
        <v>0.22775800711743771</v>
      </c>
      <c r="AI28" s="34">
        <f t="shared" si="12"/>
        <v>453.19577252138902</v>
      </c>
      <c r="AJ28" s="14">
        <v>1513</v>
      </c>
      <c r="AK28" s="2">
        <f t="shared" si="54"/>
        <v>107</v>
      </c>
      <c r="AL28" s="2">
        <f t="shared" si="13"/>
        <v>7.6102418207681266E-2</v>
      </c>
      <c r="AM28" s="34">
        <f t="shared" si="14"/>
        <v>380.72471061902365</v>
      </c>
      <c r="AN28" s="34">
        <f t="shared" si="15"/>
        <v>0.84008883953359248</v>
      </c>
      <c r="AO28" s="14">
        <v>298</v>
      </c>
      <c r="AP28" s="2">
        <f t="shared" si="55"/>
        <v>298</v>
      </c>
      <c r="AQ28" s="2">
        <f t="shared" si="49"/>
        <v>-1</v>
      </c>
      <c r="AR28" s="34">
        <f t="shared" si="16"/>
        <v>74.98741821841972</v>
      </c>
      <c r="AS28" s="14">
        <v>154</v>
      </c>
      <c r="AT28" s="2">
        <f t="shared" si="50"/>
        <v>13</v>
      </c>
      <c r="AU28" s="2">
        <f t="shared" si="17"/>
        <v>9.219858156028371E-2</v>
      </c>
      <c r="AV28" s="34">
        <f t="shared" si="18"/>
        <v>38.751887267237038</v>
      </c>
      <c r="AW28" s="79">
        <f t="shared" si="19"/>
        <v>8.5508051082731809E-2</v>
      </c>
      <c r="AX28" s="14">
        <v>75</v>
      </c>
      <c r="AY28">
        <f t="shared" si="51"/>
        <v>3</v>
      </c>
      <c r="AZ28">
        <f t="shared" si="20"/>
        <v>4.1666666666666741E-2</v>
      </c>
      <c r="BA28" s="35">
        <f t="shared" si="21"/>
        <v>18.872672370407649</v>
      </c>
      <c r="BB28" s="51">
        <f t="shared" si="22"/>
        <v>4.1643531371460298E-2</v>
      </c>
      <c r="BC28" s="31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31">
        <f t="shared" si="23"/>
        <v>421</v>
      </c>
      <c r="BE28" s="51">
        <f t="shared" si="24"/>
        <v>0.26003705991352688</v>
      </c>
      <c r="BF28" s="35">
        <f t="shared" si="25"/>
        <v>513.33668847508807</v>
      </c>
      <c r="BG28" s="35">
        <f t="shared" si="26"/>
        <v>1.1327040533037203</v>
      </c>
      <c r="BH28" s="45">
        <v>79</v>
      </c>
      <c r="BI28" s="48">
        <f t="shared" si="27"/>
        <v>5</v>
      </c>
      <c r="BJ28" s="14">
        <v>716</v>
      </c>
      <c r="BK28" s="48">
        <f t="shared" si="28"/>
        <v>61</v>
      </c>
      <c r="BL28" s="14">
        <v>726</v>
      </c>
      <c r="BM28" s="48">
        <f t="shared" si="29"/>
        <v>46</v>
      </c>
      <c r="BN28" s="14">
        <v>245</v>
      </c>
      <c r="BO28" s="48">
        <f t="shared" si="30"/>
        <v>12</v>
      </c>
      <c r="BP28" s="14">
        <v>35</v>
      </c>
      <c r="BQ28" s="48">
        <f t="shared" si="31"/>
        <v>4</v>
      </c>
      <c r="BR28" s="17"/>
      <c r="BS28" s="24">
        <f t="shared" si="32"/>
        <v>0</v>
      </c>
      <c r="BT28" s="17"/>
      <c r="BU28" s="24">
        <f t="shared" si="33"/>
        <v>0</v>
      </c>
      <c r="BV28" s="17"/>
      <c r="BW28" s="24">
        <f t="shared" si="34"/>
        <v>0</v>
      </c>
      <c r="BX28" s="17"/>
      <c r="BY28" s="24">
        <f t="shared" si="35"/>
        <v>0</v>
      </c>
      <c r="BZ28" s="20"/>
      <c r="CA28" s="27">
        <f t="shared" si="36"/>
        <v>0</v>
      </c>
    </row>
    <row r="29" spans="1:79">
      <c r="A29" s="3">
        <v>43926</v>
      </c>
      <c r="B29" s="22">
        <v>43926</v>
      </c>
      <c r="C29" s="10">
        <v>1988</v>
      </c>
      <c r="D29">
        <f t="shared" si="37"/>
        <v>187</v>
      </c>
      <c r="E29" s="10">
        <v>46</v>
      </c>
      <c r="F29">
        <f t="shared" si="45"/>
        <v>5</v>
      </c>
      <c r="G29" s="10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12">
        <v>9749</v>
      </c>
      <c r="W29" s="1">
        <f t="shared" si="47"/>
        <v>493</v>
      </c>
      <c r="X29" s="1">
        <f t="shared" si="5"/>
        <v>-69</v>
      </c>
      <c r="Y29" s="34">
        <f t="shared" si="6"/>
        <v>2453.1957725213888</v>
      </c>
      <c r="Z29" s="14">
        <v>7761</v>
      </c>
      <c r="AA29" s="2">
        <f t="shared" si="52"/>
        <v>306</v>
      </c>
      <c r="AB29" s="29">
        <f t="shared" si="7"/>
        <v>0.79608164939993842</v>
      </c>
      <c r="AC29" s="32">
        <f t="shared" si="8"/>
        <v>-128</v>
      </c>
      <c r="AD29" s="1">
        <f t="shared" si="48"/>
        <v>1988</v>
      </c>
      <c r="AE29" s="1">
        <f t="shared" si="53"/>
        <v>187</v>
      </c>
      <c r="AF29" s="29">
        <f t="shared" si="9"/>
        <v>0.20391835060006155</v>
      </c>
      <c r="AG29" s="32">
        <f t="shared" si="10"/>
        <v>59</v>
      </c>
      <c r="AH29" s="34">
        <f t="shared" si="11"/>
        <v>0.37931034482758619</v>
      </c>
      <c r="AI29" s="34">
        <f t="shared" si="12"/>
        <v>500.25163563160544</v>
      </c>
      <c r="AJ29" s="14">
        <v>1600</v>
      </c>
      <c r="AK29" s="2">
        <f t="shared" si="54"/>
        <v>87</v>
      </c>
      <c r="AL29" s="2">
        <f t="shared" si="13"/>
        <v>5.7501652346331866E-2</v>
      </c>
      <c r="AM29" s="34">
        <f t="shared" si="14"/>
        <v>402.61701056869651</v>
      </c>
      <c r="AN29" s="34">
        <f t="shared" si="15"/>
        <v>0.8048289738430584</v>
      </c>
      <c r="AO29" s="14">
        <v>331</v>
      </c>
      <c r="AP29" s="2">
        <f t="shared" si="55"/>
        <v>33</v>
      </c>
      <c r="AQ29" s="2">
        <f t="shared" si="49"/>
        <v>0.11073825503355694</v>
      </c>
      <c r="AR29" s="34">
        <f t="shared" si="16"/>
        <v>83.291394061399089</v>
      </c>
      <c r="AS29" s="14">
        <v>163</v>
      </c>
      <c r="AT29" s="2">
        <f t="shared" si="50"/>
        <v>9</v>
      </c>
      <c r="AU29" s="2">
        <f t="shared" si="17"/>
        <v>5.8441558441558517E-2</v>
      </c>
      <c r="AV29" s="34">
        <f t="shared" si="18"/>
        <v>41.016607951685955</v>
      </c>
      <c r="AW29" s="79">
        <f t="shared" si="19"/>
        <v>8.1991951710261565E-2</v>
      </c>
      <c r="AX29" s="14">
        <v>78</v>
      </c>
      <c r="AY29">
        <f t="shared" si="51"/>
        <v>3</v>
      </c>
      <c r="AZ29">
        <f t="shared" si="20"/>
        <v>4.0000000000000036E-2</v>
      </c>
      <c r="BA29" s="35">
        <f t="shared" si="21"/>
        <v>19.627579265223954</v>
      </c>
      <c r="BB29" s="51">
        <f t="shared" si="22"/>
        <v>3.9235412474849095E-2</v>
      </c>
      <c r="BC29" s="31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31">
        <f t="shared" si="23"/>
        <v>132</v>
      </c>
      <c r="BE29" s="51">
        <f t="shared" si="24"/>
        <v>6.4705882352941169E-2</v>
      </c>
      <c r="BF29" s="35">
        <f t="shared" si="25"/>
        <v>546.55259184700549</v>
      </c>
      <c r="BG29" s="35">
        <f t="shared" si="26"/>
        <v>1.0925553319919517</v>
      </c>
      <c r="BH29" s="45">
        <v>83</v>
      </c>
      <c r="BI29" s="48">
        <f t="shared" si="27"/>
        <v>4</v>
      </c>
      <c r="BJ29" s="14">
        <v>798</v>
      </c>
      <c r="BK29" s="48">
        <f t="shared" si="28"/>
        <v>82</v>
      </c>
      <c r="BL29" s="14">
        <v>799</v>
      </c>
      <c r="BM29" s="48">
        <f t="shared" si="29"/>
        <v>73</v>
      </c>
      <c r="BN29" s="14">
        <v>270</v>
      </c>
      <c r="BO29" s="48">
        <f t="shared" si="30"/>
        <v>25</v>
      </c>
      <c r="BP29" s="14">
        <v>38</v>
      </c>
      <c r="BQ29" s="48">
        <f t="shared" si="31"/>
        <v>3</v>
      </c>
      <c r="BR29" s="17"/>
      <c r="BS29" s="24">
        <f t="shared" si="32"/>
        <v>0</v>
      </c>
      <c r="BT29" s="17"/>
      <c r="BU29" s="24">
        <f t="shared" si="33"/>
        <v>0</v>
      </c>
      <c r="BV29" s="17"/>
      <c r="BW29" s="24">
        <f t="shared" si="34"/>
        <v>0</v>
      </c>
      <c r="BX29" s="17"/>
      <c r="BY29" s="24">
        <f t="shared" si="35"/>
        <v>0</v>
      </c>
      <c r="BZ29" s="20"/>
      <c r="CA29" s="27">
        <f t="shared" si="36"/>
        <v>0</v>
      </c>
    </row>
    <row r="30" spans="1:79">
      <c r="A30" s="3">
        <v>43927</v>
      </c>
      <c r="B30" s="22">
        <v>43927</v>
      </c>
      <c r="C30" s="10">
        <v>2100</v>
      </c>
      <c r="D30">
        <f t="shared" si="37"/>
        <v>112</v>
      </c>
      <c r="E30" s="10">
        <v>54</v>
      </c>
      <c r="F30">
        <f t="shared" si="45"/>
        <v>8</v>
      </c>
      <c r="G30" s="10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12">
        <v>10297</v>
      </c>
      <c r="W30" s="1">
        <f t="shared" si="47"/>
        <v>548</v>
      </c>
      <c r="X30" s="1">
        <f t="shared" si="5"/>
        <v>55</v>
      </c>
      <c r="Y30" s="34">
        <f t="shared" si="6"/>
        <v>2591.0920986411675</v>
      </c>
      <c r="Z30" s="14">
        <v>8197</v>
      </c>
      <c r="AA30" s="2">
        <f t="shared" si="52"/>
        <v>436</v>
      </c>
      <c r="AB30" s="29">
        <f t="shared" si="7"/>
        <v>0.79605710401087693</v>
      </c>
      <c r="AC30" s="32">
        <f t="shared" si="8"/>
        <v>130</v>
      </c>
      <c r="AD30" s="1">
        <f t="shared" si="48"/>
        <v>2100</v>
      </c>
      <c r="AE30" s="1">
        <f t="shared" si="53"/>
        <v>112</v>
      </c>
      <c r="AF30" s="29">
        <f t="shared" si="9"/>
        <v>0.20394289598912305</v>
      </c>
      <c r="AG30" s="32">
        <f t="shared" si="10"/>
        <v>-75</v>
      </c>
      <c r="AH30" s="34">
        <f t="shared" si="11"/>
        <v>0.20437956204379562</v>
      </c>
      <c r="AI30" s="34">
        <f t="shared" si="12"/>
        <v>528.43482637141415</v>
      </c>
      <c r="AJ30" s="14">
        <v>1777</v>
      </c>
      <c r="AK30" s="2">
        <f t="shared" si="54"/>
        <v>177</v>
      </c>
      <c r="AL30" s="2">
        <f t="shared" si="13"/>
        <v>0.11062499999999997</v>
      </c>
      <c r="AM30" s="34">
        <f t="shared" si="14"/>
        <v>447.15651736285855</v>
      </c>
      <c r="AN30" s="34">
        <f t="shared" si="15"/>
        <v>0.84619047619047616</v>
      </c>
      <c r="AO30" s="14">
        <v>359</v>
      </c>
      <c r="AP30" s="2">
        <f t="shared" si="55"/>
        <v>28</v>
      </c>
      <c r="AQ30" s="2">
        <f t="shared" si="49"/>
        <v>8.4592145015105702E-2</v>
      </c>
      <c r="AR30" s="34">
        <f t="shared" si="16"/>
        <v>90.33719174635128</v>
      </c>
      <c r="AS30" s="14">
        <v>167</v>
      </c>
      <c r="AT30" s="2">
        <f t="shared" si="50"/>
        <v>4</v>
      </c>
      <c r="AU30" s="2">
        <f t="shared" si="17"/>
        <v>2.4539877300613577E-2</v>
      </c>
      <c r="AV30" s="34">
        <f t="shared" si="18"/>
        <v>42.023150478107695</v>
      </c>
      <c r="AW30" s="79">
        <f t="shared" si="19"/>
        <v>7.9523809523809524E-2</v>
      </c>
      <c r="AX30" s="14">
        <v>88</v>
      </c>
      <c r="AY30">
        <f t="shared" si="51"/>
        <v>10</v>
      </c>
      <c r="AZ30">
        <f t="shared" si="20"/>
        <v>0.12820512820512819</v>
      </c>
      <c r="BA30" s="35">
        <f t="shared" si="21"/>
        <v>22.143935581278306</v>
      </c>
      <c r="BB30" s="51">
        <f t="shared" si="22"/>
        <v>4.1904761904761903E-2</v>
      </c>
      <c r="BC30" s="31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31">
        <f t="shared" si="23"/>
        <v>219</v>
      </c>
      <c r="BE30" s="51">
        <f t="shared" si="24"/>
        <v>0.100828729281768</v>
      </c>
      <c r="BF30" s="35">
        <f t="shared" si="25"/>
        <v>601.66079516859588</v>
      </c>
      <c r="BG30" s="35">
        <f t="shared" si="26"/>
        <v>1.1385714285714286</v>
      </c>
      <c r="BH30" s="45">
        <v>87</v>
      </c>
      <c r="BI30" s="48">
        <f t="shared" si="27"/>
        <v>4</v>
      </c>
      <c r="BJ30" s="14">
        <v>850</v>
      </c>
      <c r="BK30" s="48">
        <f t="shared" si="28"/>
        <v>52</v>
      </c>
      <c r="BL30" s="14">
        <v>835</v>
      </c>
      <c r="BM30" s="48">
        <f t="shared" si="29"/>
        <v>36</v>
      </c>
      <c r="BN30" s="14">
        <v>288</v>
      </c>
      <c r="BO30" s="48">
        <f t="shared" si="30"/>
        <v>18</v>
      </c>
      <c r="BP30" s="14">
        <v>40</v>
      </c>
      <c r="BQ30" s="48">
        <f t="shared" si="31"/>
        <v>2</v>
      </c>
      <c r="BR30" s="17"/>
      <c r="BS30" s="24">
        <f t="shared" si="32"/>
        <v>0</v>
      </c>
      <c r="BT30" s="17"/>
      <c r="BU30" s="24">
        <f t="shared" si="33"/>
        <v>0</v>
      </c>
      <c r="BV30" s="17"/>
      <c r="BW30" s="24">
        <f t="shared" si="34"/>
        <v>0</v>
      </c>
      <c r="BX30" s="17"/>
      <c r="BY30" s="24">
        <f t="shared" si="35"/>
        <v>0</v>
      </c>
      <c r="BZ30" s="20"/>
      <c r="CA30" s="27">
        <f t="shared" si="36"/>
        <v>0</v>
      </c>
    </row>
    <row r="31" spans="1:79">
      <c r="A31" s="3">
        <v>43928</v>
      </c>
      <c r="B31" s="22">
        <v>43928</v>
      </c>
      <c r="C31" s="10">
        <v>2249</v>
      </c>
      <c r="D31">
        <f t="shared" si="37"/>
        <v>149</v>
      </c>
      <c r="E31" s="10">
        <v>55</v>
      </c>
      <c r="F31">
        <f t="shared" si="45"/>
        <v>1</v>
      </c>
      <c r="G31" s="10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12">
        <v>10681</v>
      </c>
      <c r="W31" s="1">
        <f t="shared" si="47"/>
        <v>384</v>
      </c>
      <c r="X31" s="1">
        <f t="shared" si="5"/>
        <v>-164</v>
      </c>
      <c r="Y31" s="34">
        <f t="shared" si="6"/>
        <v>2687.7201811776545</v>
      </c>
      <c r="Z31" s="14">
        <v>8432</v>
      </c>
      <c r="AA31" s="2">
        <f t="shared" si="52"/>
        <v>235</v>
      </c>
      <c r="AB31" s="29">
        <f t="shared" si="7"/>
        <v>0.78943919108697691</v>
      </c>
      <c r="AC31" s="32">
        <f t="shared" si="8"/>
        <v>-201</v>
      </c>
      <c r="AD31" s="1">
        <f t="shared" si="48"/>
        <v>2249</v>
      </c>
      <c r="AE31" s="1">
        <f t="shared" si="53"/>
        <v>149</v>
      </c>
      <c r="AF31" s="29">
        <f t="shared" si="9"/>
        <v>0.21056080891302312</v>
      </c>
      <c r="AG31" s="32">
        <f t="shared" si="10"/>
        <v>37</v>
      </c>
      <c r="AH31" s="34">
        <f t="shared" si="11"/>
        <v>0.38802083333333331</v>
      </c>
      <c r="AI31" s="34">
        <f t="shared" si="12"/>
        <v>565.92853548062408</v>
      </c>
      <c r="AJ31" s="14">
        <v>1906</v>
      </c>
      <c r="AK31" s="2">
        <f t="shared" si="54"/>
        <v>129</v>
      </c>
      <c r="AL31" s="2">
        <f t="shared" si="13"/>
        <v>7.2594259988745025E-2</v>
      </c>
      <c r="AM31" s="34">
        <f t="shared" si="14"/>
        <v>479.61751383995971</v>
      </c>
      <c r="AN31" s="34">
        <f t="shared" si="15"/>
        <v>0.84748777234326367</v>
      </c>
      <c r="AO31" s="14">
        <v>379</v>
      </c>
      <c r="AP31" s="2">
        <f t="shared" si="55"/>
        <v>20</v>
      </c>
      <c r="AQ31" s="2">
        <f t="shared" si="49"/>
        <v>5.5710306406685284E-2</v>
      </c>
      <c r="AR31" s="34">
        <f t="shared" si="16"/>
        <v>95.369904378459992</v>
      </c>
      <c r="AS31" s="14">
        <v>177</v>
      </c>
      <c r="AT31" s="2">
        <f t="shared" si="50"/>
        <v>10</v>
      </c>
      <c r="AU31" s="2">
        <f t="shared" si="17"/>
        <v>5.9880239520958112E-2</v>
      </c>
      <c r="AV31" s="34">
        <f t="shared" si="18"/>
        <v>44.539506794162051</v>
      </c>
      <c r="AW31" s="79">
        <f t="shared" si="19"/>
        <v>7.8701645175633619E-2</v>
      </c>
      <c r="AX31" s="14">
        <v>91</v>
      </c>
      <c r="AY31">
        <f t="shared" si="51"/>
        <v>3</v>
      </c>
      <c r="AZ31">
        <f t="shared" si="20"/>
        <v>3.4090909090909172E-2</v>
      </c>
      <c r="BA31" s="35">
        <f t="shared" si="21"/>
        <v>22.898842476094615</v>
      </c>
      <c r="BB31" s="51">
        <f t="shared" si="22"/>
        <v>4.046242774566474E-2</v>
      </c>
      <c r="BC31" s="31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31">
        <f t="shared" si="23"/>
        <v>162</v>
      </c>
      <c r="BE31" s="51">
        <f t="shared" si="24"/>
        <v>6.7754077791718936E-2</v>
      </c>
      <c r="BF31" s="35">
        <f t="shared" si="25"/>
        <v>642.42576748867634</v>
      </c>
      <c r="BG31" s="35">
        <f t="shared" si="26"/>
        <v>1.1351711871943087</v>
      </c>
      <c r="BH31" s="45">
        <v>97</v>
      </c>
      <c r="BI31" s="48">
        <f t="shared" si="27"/>
        <v>10</v>
      </c>
      <c r="BJ31" s="14">
        <v>905</v>
      </c>
      <c r="BK31" s="48">
        <f t="shared" si="28"/>
        <v>55</v>
      </c>
      <c r="BL31" s="14">
        <v>889</v>
      </c>
      <c r="BM31" s="48">
        <f t="shared" si="29"/>
        <v>54</v>
      </c>
      <c r="BN31" s="14">
        <v>312</v>
      </c>
      <c r="BO31" s="48">
        <f t="shared" si="30"/>
        <v>24</v>
      </c>
      <c r="BP31" s="14">
        <v>46</v>
      </c>
      <c r="BQ31" s="48">
        <f t="shared" si="31"/>
        <v>6</v>
      </c>
      <c r="BR31" s="17"/>
      <c r="BS31" s="24">
        <f t="shared" si="32"/>
        <v>0</v>
      </c>
      <c r="BT31" s="17"/>
      <c r="BU31" s="24">
        <f t="shared" si="33"/>
        <v>0</v>
      </c>
      <c r="BV31" s="17"/>
      <c r="BW31" s="24">
        <f t="shared" si="34"/>
        <v>0</v>
      </c>
      <c r="BX31" s="17"/>
      <c r="BY31" s="24">
        <f t="shared" si="35"/>
        <v>0</v>
      </c>
      <c r="BZ31" s="20"/>
      <c r="CA31" s="27">
        <f t="shared" si="36"/>
        <v>0</v>
      </c>
    </row>
    <row r="32" spans="1:79">
      <c r="A32" s="3">
        <v>43929</v>
      </c>
      <c r="B32" s="22">
        <v>43929</v>
      </c>
      <c r="C32" s="10">
        <v>2528</v>
      </c>
      <c r="D32">
        <f t="shared" si="37"/>
        <v>279</v>
      </c>
      <c r="E32" s="10">
        <v>59</v>
      </c>
      <c r="F32">
        <f t="shared" si="45"/>
        <v>4</v>
      </c>
      <c r="G32" s="10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12">
        <v>11776</v>
      </c>
      <c r="W32" s="1">
        <f t="shared" si="47"/>
        <v>1095</v>
      </c>
      <c r="X32" s="1">
        <f t="shared" si="5"/>
        <v>711</v>
      </c>
      <c r="Y32" s="34">
        <f t="shared" si="6"/>
        <v>2963.2611977856063</v>
      </c>
      <c r="Z32" s="14">
        <v>9248</v>
      </c>
      <c r="AA32" s="2">
        <f t="shared" si="52"/>
        <v>816</v>
      </c>
      <c r="AB32" s="29">
        <f t="shared" si="7"/>
        <v>0.78532608695652173</v>
      </c>
      <c r="AC32" s="32">
        <f t="shared" si="8"/>
        <v>581</v>
      </c>
      <c r="AD32" s="1">
        <f t="shared" si="48"/>
        <v>2528</v>
      </c>
      <c r="AE32" s="1">
        <f t="shared" si="53"/>
        <v>279</v>
      </c>
      <c r="AF32" s="29">
        <f t="shared" si="9"/>
        <v>0.21467391304347827</v>
      </c>
      <c r="AG32" s="32">
        <f t="shared" si="10"/>
        <v>130</v>
      </c>
      <c r="AH32" s="34">
        <f t="shared" si="11"/>
        <v>0.25479452054794521</v>
      </c>
      <c r="AI32" s="34">
        <f t="shared" si="12"/>
        <v>636.13487669854044</v>
      </c>
      <c r="AJ32" s="14">
        <v>2154</v>
      </c>
      <c r="AK32" s="2">
        <f t="shared" si="54"/>
        <v>248</v>
      </c>
      <c r="AL32" s="2">
        <f t="shared" si="13"/>
        <v>0.13011542497376705</v>
      </c>
      <c r="AM32" s="34">
        <f t="shared" si="14"/>
        <v>542.02315047810771</v>
      </c>
      <c r="AN32" s="34">
        <f t="shared" si="15"/>
        <v>0.85205696202531644</v>
      </c>
      <c r="AO32" s="14"/>
      <c r="AP32" s="2">
        <f t="shared" si="55"/>
        <v>-379</v>
      </c>
      <c r="AQ32" s="2">
        <f t="shared" si="49"/>
        <v>-1</v>
      </c>
      <c r="AR32" s="34">
        <f t="shared" si="16"/>
        <v>0</v>
      </c>
      <c r="AS32" s="14">
        <v>194</v>
      </c>
      <c r="AT32" s="2">
        <f t="shared" si="50"/>
        <v>17</v>
      </c>
      <c r="AU32" s="2">
        <f t="shared" si="17"/>
        <v>9.6045197740112886E-2</v>
      </c>
      <c r="AV32" s="34">
        <f t="shared" si="18"/>
        <v>48.817312531454455</v>
      </c>
      <c r="AW32" s="79">
        <f t="shared" si="19"/>
        <v>7.6740506329113931E-2</v>
      </c>
      <c r="AX32" s="14">
        <v>101</v>
      </c>
      <c r="AY32">
        <f t="shared" si="51"/>
        <v>10</v>
      </c>
      <c r="AZ32">
        <f t="shared" si="20"/>
        <v>0.10989010989010994</v>
      </c>
      <c r="BA32" s="35">
        <f t="shared" si="21"/>
        <v>25.415198792148967</v>
      </c>
      <c r="BB32" s="51">
        <f t="shared" si="22"/>
        <v>3.9952531645569618E-2</v>
      </c>
      <c r="BC32" s="31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31">
        <f t="shared" si="23"/>
        <v>-104</v>
      </c>
      <c r="BE32" s="51">
        <f t="shared" si="24"/>
        <v>-4.0736388562475523E-2</v>
      </c>
      <c r="BF32" s="35">
        <f t="shared" si="25"/>
        <v>616.25566180171108</v>
      </c>
      <c r="BG32" s="35">
        <f t="shared" si="26"/>
        <v>0.96875</v>
      </c>
      <c r="BH32" s="45">
        <v>107</v>
      </c>
      <c r="BI32" s="48">
        <f t="shared" si="27"/>
        <v>10</v>
      </c>
      <c r="BJ32" s="14">
        <v>1035</v>
      </c>
      <c r="BK32" s="48">
        <f t="shared" si="28"/>
        <v>130</v>
      </c>
      <c r="BL32" s="14">
        <v>999</v>
      </c>
      <c r="BM32" s="48">
        <f t="shared" si="29"/>
        <v>110</v>
      </c>
      <c r="BN32" s="14">
        <v>335</v>
      </c>
      <c r="BO32" s="48">
        <f t="shared" si="30"/>
        <v>23</v>
      </c>
      <c r="BP32" s="14">
        <v>52</v>
      </c>
      <c r="BQ32" s="48">
        <f t="shared" si="31"/>
        <v>6</v>
      </c>
      <c r="BR32" s="17"/>
      <c r="BS32" s="24">
        <f t="shared" si="32"/>
        <v>0</v>
      </c>
      <c r="BT32" s="17"/>
      <c r="BU32" s="24">
        <f t="shared" si="33"/>
        <v>0</v>
      </c>
      <c r="BV32" s="17"/>
      <c r="BW32" s="24">
        <f t="shared" si="34"/>
        <v>0</v>
      </c>
      <c r="BX32" s="17"/>
      <c r="BY32" s="24">
        <f t="shared" si="35"/>
        <v>0</v>
      </c>
      <c r="BZ32" s="20"/>
      <c r="CA32" s="27">
        <f t="shared" si="36"/>
        <v>0</v>
      </c>
    </row>
    <row r="33" spans="1:79">
      <c r="A33" s="3">
        <v>43930</v>
      </c>
      <c r="B33" s="22">
        <v>43930</v>
      </c>
      <c r="C33" s="10">
        <v>2752</v>
      </c>
      <c r="D33">
        <f t="shared" si="37"/>
        <v>224</v>
      </c>
      <c r="E33" s="10">
        <v>63</v>
      </c>
      <c r="F33">
        <f t="shared" si="45"/>
        <v>4</v>
      </c>
      <c r="G33" s="10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12">
        <v>12452</v>
      </c>
      <c r="W33" s="1">
        <f t="shared" si="47"/>
        <v>676</v>
      </c>
      <c r="X33" s="1">
        <f t="shared" si="5"/>
        <v>-419</v>
      </c>
      <c r="Y33" s="34">
        <f t="shared" si="6"/>
        <v>3133.3668847508807</v>
      </c>
      <c r="Z33" s="14">
        <v>9700</v>
      </c>
      <c r="AA33" s="2">
        <f t="shared" si="52"/>
        <v>452</v>
      </c>
      <c r="AB33" s="29">
        <f t="shared" si="7"/>
        <v>0.77899132669450688</v>
      </c>
      <c r="AC33" s="32">
        <f t="shared" si="8"/>
        <v>-364</v>
      </c>
      <c r="AD33" s="1">
        <f t="shared" si="48"/>
        <v>2752</v>
      </c>
      <c r="AE33" s="1">
        <f t="shared" si="53"/>
        <v>224</v>
      </c>
      <c r="AF33" s="29">
        <f t="shared" si="9"/>
        <v>0.22100867330549309</v>
      </c>
      <c r="AG33" s="32">
        <f t="shared" si="10"/>
        <v>-55</v>
      </c>
      <c r="AH33" s="34">
        <f t="shared" si="11"/>
        <v>0.33136094674556216</v>
      </c>
      <c r="AI33" s="34">
        <f t="shared" si="12"/>
        <v>692.50125817815797</v>
      </c>
      <c r="AJ33" s="14">
        <v>2367</v>
      </c>
      <c r="AK33" s="2">
        <f t="shared" si="54"/>
        <v>213</v>
      </c>
      <c r="AL33" s="2">
        <f t="shared" si="13"/>
        <v>9.8885793871866356E-2</v>
      </c>
      <c r="AM33" s="34">
        <f t="shared" si="14"/>
        <v>595.62154001006536</v>
      </c>
      <c r="AN33" s="34">
        <f t="shared" si="15"/>
        <v>0.86010174418604646</v>
      </c>
      <c r="AO33" s="14"/>
      <c r="AP33" s="2">
        <f t="shared" si="55"/>
        <v>0</v>
      </c>
      <c r="AQ33" s="2">
        <f t="shared" si="49"/>
        <v>-1</v>
      </c>
      <c r="AR33" s="34">
        <f t="shared" si="16"/>
        <v>0</v>
      </c>
      <c r="AS33" s="14">
        <v>196</v>
      </c>
      <c r="AT33" s="2">
        <f t="shared" si="50"/>
        <v>2</v>
      </c>
      <c r="AU33" s="2">
        <f t="shared" si="17"/>
        <v>1.0309278350515427E-2</v>
      </c>
      <c r="AV33" s="34">
        <f t="shared" si="18"/>
        <v>49.320583794665325</v>
      </c>
      <c r="AW33" s="79">
        <f t="shared" si="19"/>
        <v>7.1220930232558141E-2</v>
      </c>
      <c r="AX33" s="14">
        <v>107</v>
      </c>
      <c r="AY33">
        <f t="shared" si="51"/>
        <v>6</v>
      </c>
      <c r="AZ33">
        <f t="shared" si="20"/>
        <v>5.9405940594059459E-2</v>
      </c>
      <c r="BA33" s="35">
        <f t="shared" si="21"/>
        <v>26.92501258178158</v>
      </c>
      <c r="BB33" s="51">
        <f t="shared" si="22"/>
        <v>3.8880813953488372E-2</v>
      </c>
      <c r="BC33" s="31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31">
        <f t="shared" si="23"/>
        <v>221</v>
      </c>
      <c r="BE33" s="51">
        <f t="shared" si="24"/>
        <v>9.0240914659044602E-2</v>
      </c>
      <c r="BF33" s="35">
        <f t="shared" si="25"/>
        <v>671.86713638651224</v>
      </c>
      <c r="BG33" s="35">
        <f t="shared" si="26"/>
        <v>0.97020348837209303</v>
      </c>
      <c r="BH33" s="45">
        <v>124</v>
      </c>
      <c r="BI33" s="48">
        <f t="shared" si="27"/>
        <v>17</v>
      </c>
      <c r="BJ33" s="14">
        <v>1139</v>
      </c>
      <c r="BK33" s="48">
        <f t="shared" si="28"/>
        <v>104</v>
      </c>
      <c r="BL33" s="14">
        <v>1076</v>
      </c>
      <c r="BM33" s="48">
        <f t="shared" si="29"/>
        <v>77</v>
      </c>
      <c r="BN33" s="14">
        <v>356</v>
      </c>
      <c r="BO33" s="48">
        <f t="shared" si="30"/>
        <v>21</v>
      </c>
      <c r="BP33" s="14">
        <v>57</v>
      </c>
      <c r="BQ33" s="48">
        <f t="shared" si="31"/>
        <v>5</v>
      </c>
      <c r="BR33" s="17"/>
      <c r="BS33" s="24">
        <f t="shared" si="32"/>
        <v>0</v>
      </c>
      <c r="BT33" s="17"/>
      <c r="BU33" s="24">
        <f t="shared" si="33"/>
        <v>0</v>
      </c>
      <c r="BV33" s="17"/>
      <c r="BW33" s="24">
        <f t="shared" si="34"/>
        <v>0</v>
      </c>
      <c r="BX33" s="17"/>
      <c r="BY33" s="24">
        <f t="shared" si="35"/>
        <v>0</v>
      </c>
      <c r="BZ33" s="20"/>
      <c r="CA33" s="27">
        <f t="shared" si="36"/>
        <v>0</v>
      </c>
    </row>
    <row r="34" spans="1:79">
      <c r="A34" s="3">
        <v>43931</v>
      </c>
      <c r="B34" s="22">
        <v>43931</v>
      </c>
      <c r="C34" s="10">
        <v>2974</v>
      </c>
      <c r="D34">
        <f t="shared" si="37"/>
        <v>222</v>
      </c>
      <c r="E34" s="10">
        <v>66</v>
      </c>
      <c r="F34">
        <f t="shared" si="45"/>
        <v>3</v>
      </c>
      <c r="G34" s="10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12">
        <v>13498</v>
      </c>
      <c r="W34" s="1">
        <f t="shared" si="47"/>
        <v>1046</v>
      </c>
      <c r="X34" s="1">
        <f t="shared" si="5"/>
        <v>370</v>
      </c>
      <c r="Y34" s="34">
        <f t="shared" ref="Y34:Y65" si="62">IFERROR(V34/3.974,0)</f>
        <v>3396.577755410166</v>
      </c>
      <c r="Z34" s="14">
        <v>10524</v>
      </c>
      <c r="AA34" s="2">
        <f t="shared" si="52"/>
        <v>824</v>
      </c>
      <c r="AB34" s="29">
        <f t="shared" ref="AB34:AB65" si="63">IFERROR(Z34/V34,0)</f>
        <v>0.77967106237961181</v>
      </c>
      <c r="AC34" s="32">
        <f t="shared" si="8"/>
        <v>372</v>
      </c>
      <c r="AD34" s="1">
        <f t="shared" si="48"/>
        <v>2974</v>
      </c>
      <c r="AE34" s="1">
        <f t="shared" si="53"/>
        <v>222</v>
      </c>
      <c r="AF34" s="29">
        <f t="shared" si="9"/>
        <v>0.22032893762038822</v>
      </c>
      <c r="AG34" s="32">
        <f t="shared" si="10"/>
        <v>-2</v>
      </c>
      <c r="AH34" s="34">
        <f t="shared" ref="AH34:AH65" si="64">IFERROR(AE34/W34,0)</f>
        <v>0.21223709369024857</v>
      </c>
      <c r="AI34" s="34">
        <f t="shared" ref="AI34:AI65" si="65">IFERROR(AD34/3.974,0)</f>
        <v>748.36436839456462</v>
      </c>
      <c r="AJ34" s="14">
        <v>2579</v>
      </c>
      <c r="AK34" s="2">
        <f t="shared" si="54"/>
        <v>212</v>
      </c>
      <c r="AL34" s="2">
        <f t="shared" ref="AL34:AL65" si="66">IFERROR(AJ34/AJ33,0)-1</f>
        <v>8.9564850021123688E-2</v>
      </c>
      <c r="AM34" s="34">
        <f t="shared" ref="AM34:AM65" si="67">IFERROR(AJ34/3.974,0)</f>
        <v>648.96829391041763</v>
      </c>
      <c r="AN34" s="34">
        <f t="shared" ref="AN34:AN65" si="68">IFERROR(AJ34/C34," ")</f>
        <v>0.86718224613315398</v>
      </c>
      <c r="AO34" s="14">
        <v>530</v>
      </c>
      <c r="AP34" s="2">
        <f t="shared" si="55"/>
        <v>530</v>
      </c>
      <c r="AQ34" s="2">
        <f t="shared" si="49"/>
        <v>-1</v>
      </c>
      <c r="AR34" s="34">
        <f t="shared" ref="AR34:AR65" si="69">IFERROR(AO34/3.974,0)</f>
        <v>133.36688475088073</v>
      </c>
      <c r="AS34" s="14">
        <v>200</v>
      </c>
      <c r="AT34" s="2">
        <f t="shared" si="50"/>
        <v>4</v>
      </c>
      <c r="AU34" s="2">
        <f t="shared" ref="AU34:AU65" si="70">IFERROR(AS34/AS33,0)-1</f>
        <v>2.0408163265306145E-2</v>
      </c>
      <c r="AV34" s="34">
        <f t="shared" ref="AV34:AV65" si="71">IFERROR(AS34/3.974,0)</f>
        <v>50.327126321087064</v>
      </c>
      <c r="AW34" s="79">
        <f t="shared" ref="AW34:AW65" si="72">IFERROR(AS34/C34," ")</f>
        <v>6.7249495628782782E-2</v>
      </c>
      <c r="AX34" s="14">
        <v>104</v>
      </c>
      <c r="AY34">
        <f t="shared" si="51"/>
        <v>-3</v>
      </c>
      <c r="AZ34">
        <f t="shared" ref="AZ34:AZ65" si="73">IFERROR(AX34/AX33,0)-1</f>
        <v>-2.8037383177570097E-2</v>
      </c>
      <c r="BA34" s="35">
        <f t="shared" ref="BA34:BA65" si="74">IFERROR(AX34/3.974,0)</f>
        <v>26.170105686965272</v>
      </c>
      <c r="BB34" s="51">
        <f t="shared" ref="BB34:BB65" si="75">IFERROR(AX34/C34," ")</f>
        <v>3.496973772696705E-2</v>
      </c>
      <c r="BC34" s="31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31">
        <f t="shared" si="23"/>
        <v>743</v>
      </c>
      <c r="BE34" s="51">
        <f t="shared" ref="BE34:BE65" si="76">IFERROR(BC34/BC33,0)-1</f>
        <v>0.27827715355805238</v>
      </c>
      <c r="BF34" s="35">
        <f t="shared" ref="BF34:BF65" si="77">IFERROR(BC34/3.974,0)</f>
        <v>858.83241066935079</v>
      </c>
      <c r="BG34" s="35">
        <f t="shared" ref="BG34:BG65" si="78">IFERROR(BC34/C34," ")</f>
        <v>1.1476126429051783</v>
      </c>
      <c r="BH34" s="45">
        <v>135</v>
      </c>
      <c r="BI34" s="48">
        <f t="shared" si="27"/>
        <v>11</v>
      </c>
      <c r="BJ34" s="14">
        <v>1249</v>
      </c>
      <c r="BK34" s="48">
        <f t="shared" si="28"/>
        <v>110</v>
      </c>
      <c r="BL34" s="14">
        <v>1151</v>
      </c>
      <c r="BM34" s="48">
        <f t="shared" si="29"/>
        <v>75</v>
      </c>
      <c r="BN34" s="14">
        <v>380</v>
      </c>
      <c r="BO34" s="48">
        <f t="shared" si="30"/>
        <v>24</v>
      </c>
      <c r="BP34" s="14">
        <v>59</v>
      </c>
      <c r="BQ34" s="48">
        <f t="shared" si="31"/>
        <v>2</v>
      </c>
      <c r="BR34" s="17"/>
      <c r="BS34" s="24">
        <f t="shared" si="32"/>
        <v>0</v>
      </c>
      <c r="BT34" s="17"/>
      <c r="BU34" s="24">
        <f t="shared" si="33"/>
        <v>0</v>
      </c>
      <c r="BV34" s="17"/>
      <c r="BW34" s="24">
        <f t="shared" si="34"/>
        <v>0</v>
      </c>
      <c r="BX34" s="17"/>
      <c r="BY34" s="24">
        <f t="shared" si="35"/>
        <v>0</v>
      </c>
      <c r="BZ34" s="20"/>
      <c r="CA34" s="27">
        <f t="shared" si="36"/>
        <v>0</v>
      </c>
    </row>
    <row r="35" spans="1:79">
      <c r="A35" s="3">
        <v>43932</v>
      </c>
      <c r="B35" s="22">
        <v>43932</v>
      </c>
      <c r="C35" s="10">
        <v>3234</v>
      </c>
      <c r="D35">
        <f t="shared" si="37"/>
        <v>260</v>
      </c>
      <c r="E35" s="10">
        <v>74</v>
      </c>
      <c r="F35">
        <f t="shared" si="45"/>
        <v>8</v>
      </c>
      <c r="G35" s="10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12">
        <v>14360</v>
      </c>
      <c r="W35" s="1">
        <f t="shared" si="47"/>
        <v>862</v>
      </c>
      <c r="X35" s="1">
        <f t="shared" si="5"/>
        <v>-184</v>
      </c>
      <c r="Y35" s="34">
        <f t="shared" si="62"/>
        <v>3613.4876698540511</v>
      </c>
      <c r="Z35" s="14">
        <v>11126</v>
      </c>
      <c r="AA35" s="2">
        <f t="shared" si="52"/>
        <v>602</v>
      </c>
      <c r="AB35" s="29">
        <f t="shared" si="63"/>
        <v>0.77479108635097493</v>
      </c>
      <c r="AC35" s="32">
        <f t="shared" si="8"/>
        <v>-222</v>
      </c>
      <c r="AD35" s="1">
        <f t="shared" si="48"/>
        <v>3234</v>
      </c>
      <c r="AE35" s="1">
        <f t="shared" si="53"/>
        <v>260</v>
      </c>
      <c r="AF35" s="29">
        <f t="shared" si="9"/>
        <v>0.22520891364902507</v>
      </c>
      <c r="AG35" s="32">
        <f t="shared" si="10"/>
        <v>38</v>
      </c>
      <c r="AH35" s="34">
        <f t="shared" si="64"/>
        <v>0.30162412993039445</v>
      </c>
      <c r="AI35" s="34">
        <f t="shared" si="65"/>
        <v>813.78963261197782</v>
      </c>
      <c r="AJ35" s="14">
        <v>2817</v>
      </c>
      <c r="AK35" s="2">
        <f t="shared" si="54"/>
        <v>238</v>
      </c>
      <c r="AL35" s="2">
        <f t="shared" si="66"/>
        <v>9.2283830942225586E-2</v>
      </c>
      <c r="AM35" s="34">
        <f t="shared" si="67"/>
        <v>708.8575742325113</v>
      </c>
      <c r="AN35" s="34">
        <f t="shared" si="68"/>
        <v>0.8710575139146568</v>
      </c>
      <c r="AO35" s="14">
        <v>573</v>
      </c>
      <c r="AP35" s="2">
        <f t="shared" si="55"/>
        <v>43</v>
      </c>
      <c r="AQ35" s="2">
        <f t="shared" si="49"/>
        <v>8.1132075471698206E-2</v>
      </c>
      <c r="AR35" s="34">
        <f t="shared" si="69"/>
        <v>144.18721690991444</v>
      </c>
      <c r="AS35" s="14">
        <v>213</v>
      </c>
      <c r="AT35" s="2">
        <f t="shared" si="50"/>
        <v>13</v>
      </c>
      <c r="AU35" s="2">
        <f t="shared" si="70"/>
        <v>6.4999999999999947E-2</v>
      </c>
      <c r="AV35" s="34">
        <f t="shared" si="71"/>
        <v>53.598389531957721</v>
      </c>
      <c r="AW35" s="79">
        <f t="shared" si="72"/>
        <v>6.5862708719851573E-2</v>
      </c>
      <c r="AX35" s="14">
        <v>102</v>
      </c>
      <c r="AY35">
        <f t="shared" si="51"/>
        <v>-2</v>
      </c>
      <c r="AZ35">
        <f t="shared" si="73"/>
        <v>-1.9230769230769273E-2</v>
      </c>
      <c r="BA35" s="35">
        <f t="shared" si="74"/>
        <v>25.666834423754402</v>
      </c>
      <c r="BB35" s="51">
        <f t="shared" si="75"/>
        <v>3.1539888682745827E-2</v>
      </c>
      <c r="BC35" s="31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31">
        <f t="shared" si="23"/>
        <v>292</v>
      </c>
      <c r="BE35" s="51">
        <f t="shared" si="76"/>
        <v>8.5555230002930083E-2</v>
      </c>
      <c r="BF35" s="35">
        <f t="shared" si="77"/>
        <v>932.3100150981378</v>
      </c>
      <c r="BG35" s="35">
        <f t="shared" si="78"/>
        <v>1.1456400742115027</v>
      </c>
      <c r="BH35" s="45">
        <v>144</v>
      </c>
      <c r="BI35" s="48">
        <f t="shared" si="27"/>
        <v>9</v>
      </c>
      <c r="BJ35" s="14">
        <v>1374</v>
      </c>
      <c r="BK35" s="48">
        <f t="shared" si="28"/>
        <v>125</v>
      </c>
      <c r="BL35" s="14">
        <v>1248</v>
      </c>
      <c r="BM35" s="48">
        <f t="shared" si="29"/>
        <v>97</v>
      </c>
      <c r="BN35" s="14">
        <v>403</v>
      </c>
      <c r="BO35" s="48">
        <f t="shared" si="30"/>
        <v>23</v>
      </c>
      <c r="BP35" s="14">
        <v>65</v>
      </c>
      <c r="BQ35" s="48">
        <f t="shared" si="31"/>
        <v>6</v>
      </c>
      <c r="BR35" s="17"/>
      <c r="BS35" s="24">
        <f t="shared" si="32"/>
        <v>0</v>
      </c>
      <c r="BT35" s="17"/>
      <c r="BU35" s="24">
        <f t="shared" si="33"/>
        <v>0</v>
      </c>
      <c r="BV35" s="17"/>
      <c r="BW35" s="24">
        <f t="shared" si="34"/>
        <v>0</v>
      </c>
      <c r="BX35" s="17"/>
      <c r="BY35" s="24">
        <f t="shared" si="35"/>
        <v>0</v>
      </c>
      <c r="BZ35" s="20"/>
      <c r="CA35" s="27">
        <f t="shared" si="36"/>
        <v>0</v>
      </c>
    </row>
    <row r="36" spans="1:79">
      <c r="A36" s="3">
        <v>43933</v>
      </c>
      <c r="B36" s="22">
        <v>43933</v>
      </c>
      <c r="C36" s="10">
        <v>3400</v>
      </c>
      <c r="D36">
        <f t="shared" si="37"/>
        <v>166</v>
      </c>
      <c r="E36" s="10">
        <v>79</v>
      </c>
      <c r="F36">
        <f t="shared" ref="F36:F67" si="79">E36-E35</f>
        <v>5</v>
      </c>
      <c r="G36" s="10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12">
        <v>14985</v>
      </c>
      <c r="W36" s="1">
        <f t="shared" si="47"/>
        <v>625</v>
      </c>
      <c r="X36" s="1">
        <f t="shared" si="5"/>
        <v>-237</v>
      </c>
      <c r="Y36" s="34">
        <f t="shared" si="62"/>
        <v>3770.7599396074484</v>
      </c>
      <c r="Z36" s="14">
        <v>11585</v>
      </c>
      <c r="AA36" s="2">
        <f t="shared" si="52"/>
        <v>459</v>
      </c>
      <c r="AB36" s="29">
        <f t="shared" si="63"/>
        <v>0.77310643977310645</v>
      </c>
      <c r="AC36" s="32">
        <f t="shared" si="8"/>
        <v>-143</v>
      </c>
      <c r="AD36" s="1">
        <f t="shared" si="48"/>
        <v>3400</v>
      </c>
      <c r="AE36" s="1">
        <f t="shared" si="53"/>
        <v>166</v>
      </c>
      <c r="AF36" s="29">
        <f t="shared" si="9"/>
        <v>0.22689356022689355</v>
      </c>
      <c r="AG36" s="32">
        <f t="shared" si="10"/>
        <v>-94</v>
      </c>
      <c r="AH36" s="34">
        <f t="shared" si="64"/>
        <v>0.2656</v>
      </c>
      <c r="AI36" s="34">
        <f t="shared" si="65"/>
        <v>855.56114745848004</v>
      </c>
      <c r="AJ36" s="14">
        <v>2955</v>
      </c>
      <c r="AK36" s="2">
        <f t="shared" si="54"/>
        <v>138</v>
      </c>
      <c r="AL36" s="2">
        <f t="shared" si="66"/>
        <v>4.8988285410010546E-2</v>
      </c>
      <c r="AM36" s="34">
        <f t="shared" si="67"/>
        <v>743.58329139406135</v>
      </c>
      <c r="AN36" s="34">
        <f t="shared" si="68"/>
        <v>0.86911764705882355</v>
      </c>
      <c r="AO36" s="14">
        <v>651</v>
      </c>
      <c r="AP36" s="2">
        <f t="shared" si="55"/>
        <v>78</v>
      </c>
      <c r="AQ36" s="2">
        <f t="shared" si="49"/>
        <v>0.13612565445026181</v>
      </c>
      <c r="AR36" s="34">
        <f t="shared" si="69"/>
        <v>163.81479617513838</v>
      </c>
      <c r="AS36" s="14">
        <v>223</v>
      </c>
      <c r="AT36" s="2">
        <f t="shared" si="50"/>
        <v>10</v>
      </c>
      <c r="AU36" s="2">
        <f t="shared" si="70"/>
        <v>4.6948356807511749E-2</v>
      </c>
      <c r="AV36" s="34">
        <f t="shared" si="71"/>
        <v>56.114745848012078</v>
      </c>
      <c r="AW36" s="79">
        <f t="shared" si="72"/>
        <v>6.5588235294117642E-2</v>
      </c>
      <c r="AX36" s="14">
        <v>106</v>
      </c>
      <c r="AY36">
        <f t="shared" si="51"/>
        <v>4</v>
      </c>
      <c r="AZ36">
        <f t="shared" si="73"/>
        <v>3.9215686274509887E-2</v>
      </c>
      <c r="BA36" s="35">
        <f t="shared" si="74"/>
        <v>26.673376950176145</v>
      </c>
      <c r="BB36" s="51">
        <f t="shared" si="75"/>
        <v>3.1176470588235295E-2</v>
      </c>
      <c r="BC36" s="31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31">
        <f t="shared" si="23"/>
        <v>230</v>
      </c>
      <c r="BE36" s="51">
        <f t="shared" si="76"/>
        <v>6.2078272604588314E-2</v>
      </c>
      <c r="BF36" s="35">
        <f t="shared" si="77"/>
        <v>990.18621036738796</v>
      </c>
      <c r="BG36" s="35">
        <f t="shared" si="78"/>
        <v>1.1573529411764707</v>
      </c>
      <c r="BH36" s="45">
        <v>156</v>
      </c>
      <c r="BI36" s="48">
        <f t="shared" si="27"/>
        <v>12</v>
      </c>
      <c r="BJ36" s="14">
        <v>1456</v>
      </c>
      <c r="BK36" s="48">
        <f t="shared" si="28"/>
        <v>82</v>
      </c>
      <c r="BL36" s="14">
        <v>1299</v>
      </c>
      <c r="BM36" s="48">
        <f t="shared" si="29"/>
        <v>51</v>
      </c>
      <c r="BN36" s="14">
        <v>420</v>
      </c>
      <c r="BO36" s="48">
        <f t="shared" si="30"/>
        <v>17</v>
      </c>
      <c r="BP36" s="14">
        <v>69</v>
      </c>
      <c r="BQ36" s="48">
        <f t="shared" si="31"/>
        <v>4</v>
      </c>
      <c r="BR36" s="17"/>
      <c r="BS36" s="24">
        <f t="shared" si="32"/>
        <v>0</v>
      </c>
      <c r="BT36" s="17"/>
      <c r="BU36" s="24">
        <f t="shared" si="33"/>
        <v>0</v>
      </c>
      <c r="BV36" s="17"/>
      <c r="BW36" s="24">
        <f t="shared" si="34"/>
        <v>0</v>
      </c>
      <c r="BX36" s="17"/>
      <c r="BY36" s="24">
        <f t="shared" si="35"/>
        <v>0</v>
      </c>
      <c r="BZ36" s="20"/>
      <c r="CA36" s="27">
        <f t="shared" si="36"/>
        <v>0</v>
      </c>
    </row>
    <row r="37" spans="1:79">
      <c r="A37" s="3">
        <v>43934</v>
      </c>
      <c r="B37" s="22">
        <v>43934</v>
      </c>
      <c r="C37" s="10">
        <v>3472</v>
      </c>
      <c r="D37">
        <f t="shared" si="37"/>
        <v>72</v>
      </c>
      <c r="E37" s="10">
        <v>87</v>
      </c>
      <c r="F37">
        <f t="shared" si="79"/>
        <v>8</v>
      </c>
      <c r="G37" s="10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12">
        <v>15567</v>
      </c>
      <c r="W37" s="1">
        <f t="shared" si="47"/>
        <v>582</v>
      </c>
      <c r="X37" s="1">
        <f t="shared" si="5"/>
        <v>-43</v>
      </c>
      <c r="Y37" s="34">
        <f t="shared" si="62"/>
        <v>3917.2118772018116</v>
      </c>
      <c r="Z37" s="14">
        <v>11925</v>
      </c>
      <c r="AA37" s="2">
        <f t="shared" si="52"/>
        <v>340</v>
      </c>
      <c r="AB37" s="29">
        <f t="shared" si="63"/>
        <v>0.76604355367122756</v>
      </c>
      <c r="AC37" s="32">
        <f t="shared" si="8"/>
        <v>-119</v>
      </c>
      <c r="AD37" s="1">
        <f t="shared" si="48"/>
        <v>3642</v>
      </c>
      <c r="AE37" s="1">
        <f t="shared" si="53"/>
        <v>242</v>
      </c>
      <c r="AF37" s="29">
        <f t="shared" si="9"/>
        <v>0.23395644632877241</v>
      </c>
      <c r="AG37" s="32">
        <f t="shared" si="10"/>
        <v>76</v>
      </c>
      <c r="AH37" s="34">
        <f t="shared" si="64"/>
        <v>0.41580756013745707</v>
      </c>
      <c r="AI37" s="34">
        <f t="shared" si="65"/>
        <v>916.45697030699546</v>
      </c>
      <c r="AJ37" s="14">
        <v>2983</v>
      </c>
      <c r="AK37" s="2">
        <f t="shared" si="54"/>
        <v>28</v>
      </c>
      <c r="AL37" s="2">
        <f t="shared" si="66"/>
        <v>9.4754653130286748E-3</v>
      </c>
      <c r="AM37" s="34">
        <f t="shared" si="67"/>
        <v>750.62908907901351</v>
      </c>
      <c r="AN37" s="34">
        <f t="shared" si="68"/>
        <v>0.85915898617511521</v>
      </c>
      <c r="AO37" s="14"/>
      <c r="AP37" s="2">
        <f t="shared" si="55"/>
        <v>-651</v>
      </c>
      <c r="AQ37" s="2">
        <f t="shared" si="49"/>
        <v>-1</v>
      </c>
      <c r="AR37" s="34">
        <f t="shared" si="69"/>
        <v>0</v>
      </c>
      <c r="AS37" s="14">
        <v>229</v>
      </c>
      <c r="AT37" s="2">
        <f t="shared" si="50"/>
        <v>6</v>
      </c>
      <c r="AU37" s="2">
        <f t="shared" si="70"/>
        <v>2.6905829596412634E-2</v>
      </c>
      <c r="AV37" s="34">
        <f t="shared" si="71"/>
        <v>57.624559637644687</v>
      </c>
      <c r="AW37" s="79">
        <f t="shared" si="72"/>
        <v>6.5956221198156681E-2</v>
      </c>
      <c r="AX37" s="14">
        <v>105</v>
      </c>
      <c r="AY37">
        <f t="shared" si="51"/>
        <v>-1</v>
      </c>
      <c r="AZ37">
        <f t="shared" si="73"/>
        <v>-9.4339622641509413E-3</v>
      </c>
      <c r="BA37" s="35">
        <f t="shared" si="74"/>
        <v>26.421741318570707</v>
      </c>
      <c r="BB37" s="51">
        <f t="shared" si="75"/>
        <v>3.0241935483870969E-2</v>
      </c>
      <c r="BC37" s="31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31">
        <f t="shared" si="23"/>
        <v>-618</v>
      </c>
      <c r="BE37" s="51">
        <f t="shared" si="76"/>
        <v>-0.15705209656925034</v>
      </c>
      <c r="BF37" s="35">
        <f t="shared" si="77"/>
        <v>834.67539003522893</v>
      </c>
      <c r="BG37" s="35">
        <f t="shared" si="78"/>
        <v>0.9553571428571429</v>
      </c>
      <c r="BH37" s="45">
        <v>159</v>
      </c>
      <c r="BI37" s="48">
        <f t="shared" si="27"/>
        <v>3</v>
      </c>
      <c r="BJ37" s="14">
        <v>1502</v>
      </c>
      <c r="BK37" s="48">
        <f t="shared" si="28"/>
        <v>46</v>
      </c>
      <c r="BL37" s="14">
        <v>1308</v>
      </c>
      <c r="BM37" s="48">
        <f t="shared" si="29"/>
        <v>9</v>
      </c>
      <c r="BN37" s="14">
        <v>429</v>
      </c>
      <c r="BO37" s="48">
        <f t="shared" si="30"/>
        <v>9</v>
      </c>
      <c r="BP37" s="14">
        <v>74</v>
      </c>
      <c r="BQ37" s="48">
        <f t="shared" si="31"/>
        <v>5</v>
      </c>
      <c r="BR37" s="17"/>
      <c r="BS37" s="24">
        <f t="shared" si="32"/>
        <v>0</v>
      </c>
      <c r="BT37" s="17"/>
      <c r="BU37" s="24">
        <f t="shared" si="33"/>
        <v>0</v>
      </c>
      <c r="BV37" s="17"/>
      <c r="BW37" s="24">
        <f t="shared" si="34"/>
        <v>0</v>
      </c>
      <c r="BX37" s="17"/>
      <c r="BY37" s="24">
        <f t="shared" si="35"/>
        <v>0</v>
      </c>
      <c r="BZ37" s="20"/>
      <c r="CA37" s="27">
        <f t="shared" si="36"/>
        <v>0</v>
      </c>
    </row>
    <row r="38" spans="1:79">
      <c r="A38" s="3">
        <v>43935</v>
      </c>
      <c r="B38" s="22">
        <v>43935</v>
      </c>
      <c r="C38" s="10">
        <v>3574</v>
      </c>
      <c r="D38">
        <f t="shared" si="37"/>
        <v>102</v>
      </c>
      <c r="E38" s="10">
        <v>94</v>
      </c>
      <c r="F38">
        <f t="shared" si="79"/>
        <v>7</v>
      </c>
      <c r="G38" s="10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12">
        <v>16053</v>
      </c>
      <c r="W38" s="1">
        <f t="shared" si="47"/>
        <v>486</v>
      </c>
      <c r="X38" s="1">
        <f t="shared" si="5"/>
        <v>-96</v>
      </c>
      <c r="Y38" s="34">
        <f t="shared" si="62"/>
        <v>4039.5067941620532</v>
      </c>
      <c r="Z38" s="14">
        <v>12309</v>
      </c>
      <c r="AA38" s="2">
        <f t="shared" si="52"/>
        <v>384</v>
      </c>
      <c r="AB38" s="29">
        <f t="shared" si="63"/>
        <v>0.76677256587553733</v>
      </c>
      <c r="AC38" s="32">
        <f t="shared" si="8"/>
        <v>44</v>
      </c>
      <c r="AD38" s="1">
        <f t="shared" si="48"/>
        <v>3744</v>
      </c>
      <c r="AE38" s="1">
        <f t="shared" si="53"/>
        <v>102</v>
      </c>
      <c r="AF38" s="29">
        <f t="shared" si="9"/>
        <v>0.23322743412446273</v>
      </c>
      <c r="AG38" s="32">
        <f t="shared" si="10"/>
        <v>-140</v>
      </c>
      <c r="AH38" s="34">
        <f t="shared" si="64"/>
        <v>0.20987654320987653</v>
      </c>
      <c r="AI38" s="34">
        <f t="shared" si="65"/>
        <v>942.12380473074984</v>
      </c>
      <c r="AJ38" s="14">
        <v>3101</v>
      </c>
      <c r="AK38" s="2">
        <f t="shared" si="54"/>
        <v>118</v>
      </c>
      <c r="AL38" s="2">
        <f t="shared" si="66"/>
        <v>3.9557492457257704E-2</v>
      </c>
      <c r="AM38" s="34">
        <f t="shared" si="67"/>
        <v>780.32209360845491</v>
      </c>
      <c r="AN38" s="34">
        <f t="shared" si="68"/>
        <v>0.86765528819250137</v>
      </c>
      <c r="AO38" s="14">
        <v>702</v>
      </c>
      <c r="AP38" s="2">
        <f t="shared" si="55"/>
        <v>702</v>
      </c>
      <c r="AQ38" s="2">
        <f t="shared" si="49"/>
        <v>-1</v>
      </c>
      <c r="AR38" s="34">
        <f t="shared" si="69"/>
        <v>176.6482133870156</v>
      </c>
      <c r="AS38" s="14">
        <v>230</v>
      </c>
      <c r="AT38" s="2">
        <f t="shared" si="50"/>
        <v>1</v>
      </c>
      <c r="AU38" s="2">
        <f t="shared" si="70"/>
        <v>4.366812227074135E-3</v>
      </c>
      <c r="AV38" s="34">
        <f t="shared" si="71"/>
        <v>57.876195269250125</v>
      </c>
      <c r="AW38" s="79">
        <f t="shared" si="72"/>
        <v>6.4353665360940129E-2</v>
      </c>
      <c r="AX38" s="14">
        <v>106</v>
      </c>
      <c r="AY38">
        <f t="shared" si="51"/>
        <v>1</v>
      </c>
      <c r="AZ38">
        <f t="shared" si="73"/>
        <v>9.52380952380949E-3</v>
      </c>
      <c r="BA38" s="35">
        <f t="shared" si="74"/>
        <v>26.673376950176145</v>
      </c>
      <c r="BB38" s="51">
        <f t="shared" si="75"/>
        <v>2.9658645775041969E-2</v>
      </c>
      <c r="BC38" s="31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31">
        <f t="shared" si="23"/>
        <v>822</v>
      </c>
      <c r="BE38" s="51">
        <f t="shared" si="76"/>
        <v>0.24781429002110333</v>
      </c>
      <c r="BF38" s="35">
        <f t="shared" si="77"/>
        <v>1041.5198792148967</v>
      </c>
      <c r="BG38" s="35">
        <f t="shared" si="78"/>
        <v>1.1580861779518747</v>
      </c>
      <c r="BH38" s="45">
        <v>165</v>
      </c>
      <c r="BI38" s="48">
        <f t="shared" si="27"/>
        <v>6</v>
      </c>
      <c r="BJ38" s="14">
        <v>1548</v>
      </c>
      <c r="BK38" s="48">
        <f t="shared" si="28"/>
        <v>46</v>
      </c>
      <c r="BL38" s="14">
        <v>1346</v>
      </c>
      <c r="BM38" s="48">
        <f t="shared" si="29"/>
        <v>38</v>
      </c>
      <c r="BN38" s="14">
        <v>441</v>
      </c>
      <c r="BO38" s="48">
        <f t="shared" si="30"/>
        <v>12</v>
      </c>
      <c r="BP38" s="14">
        <v>74</v>
      </c>
      <c r="BQ38" s="48">
        <f t="shared" si="31"/>
        <v>0</v>
      </c>
      <c r="BR38" s="17"/>
      <c r="BS38" s="24">
        <f t="shared" si="32"/>
        <v>0</v>
      </c>
      <c r="BT38" s="17"/>
      <c r="BU38" s="24">
        <f t="shared" si="33"/>
        <v>0</v>
      </c>
      <c r="BV38" s="17"/>
      <c r="BW38" s="24">
        <f t="shared" si="34"/>
        <v>0</v>
      </c>
      <c r="BX38" s="17"/>
      <c r="BY38" s="24">
        <f t="shared" si="35"/>
        <v>0</v>
      </c>
      <c r="BZ38" s="20"/>
      <c r="CA38" s="27">
        <f t="shared" si="36"/>
        <v>0</v>
      </c>
    </row>
    <row r="39" spans="1:79">
      <c r="A39" s="3">
        <v>43936</v>
      </c>
      <c r="B39" s="22">
        <v>43936</v>
      </c>
      <c r="C39" s="10">
        <v>3751</v>
      </c>
      <c r="D39">
        <f t="shared" si="37"/>
        <v>177</v>
      </c>
      <c r="E39" s="10">
        <v>95</v>
      </c>
      <c r="F39">
        <f t="shared" si="79"/>
        <v>1</v>
      </c>
      <c r="G39" s="10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12">
        <v>16854</v>
      </c>
      <c r="W39" s="1">
        <f t="shared" si="47"/>
        <v>801</v>
      </c>
      <c r="X39" s="1">
        <f t="shared" si="5"/>
        <v>315</v>
      </c>
      <c r="Y39" s="34">
        <f t="shared" si="62"/>
        <v>4241.0669350780072</v>
      </c>
      <c r="Z39" s="14">
        <v>12917</v>
      </c>
      <c r="AA39" s="2">
        <f t="shared" si="52"/>
        <v>608</v>
      </c>
      <c r="AB39" s="29">
        <f t="shared" si="63"/>
        <v>0.76640560104426247</v>
      </c>
      <c r="AC39" s="32">
        <f t="shared" si="8"/>
        <v>224</v>
      </c>
      <c r="AD39" s="1">
        <f t="shared" si="48"/>
        <v>3937</v>
      </c>
      <c r="AE39" s="1">
        <f t="shared" si="53"/>
        <v>193</v>
      </c>
      <c r="AF39" s="29">
        <f t="shared" si="9"/>
        <v>0.2335943989557375</v>
      </c>
      <c r="AG39" s="32">
        <f t="shared" si="10"/>
        <v>91</v>
      </c>
      <c r="AH39" s="34">
        <f t="shared" si="64"/>
        <v>0.24094881398252185</v>
      </c>
      <c r="AI39" s="34">
        <f t="shared" si="65"/>
        <v>990.68948163059883</v>
      </c>
      <c r="AJ39" s="14">
        <v>3240</v>
      </c>
      <c r="AK39" s="2">
        <f t="shared" si="54"/>
        <v>139</v>
      </c>
      <c r="AL39" s="2">
        <f t="shared" si="66"/>
        <v>4.4824250241857433E-2</v>
      </c>
      <c r="AM39" s="34">
        <f t="shared" si="67"/>
        <v>815.29944640161045</v>
      </c>
      <c r="AN39" s="34">
        <f t="shared" si="68"/>
        <v>0.86376966142362033</v>
      </c>
      <c r="AO39" s="14"/>
      <c r="AP39" s="2">
        <f t="shared" si="55"/>
        <v>-702</v>
      </c>
      <c r="AQ39" s="2">
        <f t="shared" si="49"/>
        <v>-1</v>
      </c>
      <c r="AR39" s="34">
        <f t="shared" si="69"/>
        <v>0</v>
      </c>
      <c r="AS39" s="14">
        <v>227</v>
      </c>
      <c r="AT39" s="2">
        <f t="shared" si="50"/>
        <v>-3</v>
      </c>
      <c r="AU39" s="2">
        <f t="shared" si="70"/>
        <v>-1.3043478260869601E-2</v>
      </c>
      <c r="AV39" s="34">
        <f t="shared" si="71"/>
        <v>57.121288374433817</v>
      </c>
      <c r="AW39" s="79">
        <f t="shared" si="72"/>
        <v>6.0517195414556121E-2</v>
      </c>
      <c r="AX39" s="14">
        <v>106</v>
      </c>
      <c r="AY39">
        <f t="shared" si="51"/>
        <v>0</v>
      </c>
      <c r="AZ39">
        <f t="shared" si="73"/>
        <v>0</v>
      </c>
      <c r="BA39" s="35">
        <f t="shared" si="74"/>
        <v>26.673376950176145</v>
      </c>
      <c r="BB39" s="51">
        <f t="shared" si="75"/>
        <v>2.8259130898427087E-2</v>
      </c>
      <c r="BC39" s="31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31">
        <f t="shared" si="23"/>
        <v>-566</v>
      </c>
      <c r="BE39" s="51">
        <f t="shared" si="76"/>
        <v>-0.13674800676491905</v>
      </c>
      <c r="BF39" s="35">
        <f t="shared" si="77"/>
        <v>899.09411172622038</v>
      </c>
      <c r="BG39" s="35">
        <f t="shared" si="78"/>
        <v>0.95254598773660359</v>
      </c>
      <c r="BH39" s="45">
        <v>173</v>
      </c>
      <c r="BI39" s="48">
        <f t="shared" si="27"/>
        <v>8</v>
      </c>
      <c r="BJ39" s="14">
        <v>1622</v>
      </c>
      <c r="BK39" s="48">
        <f t="shared" si="28"/>
        <v>74</v>
      </c>
      <c r="BL39" s="14">
        <v>1416</v>
      </c>
      <c r="BM39" s="48">
        <f t="shared" si="29"/>
        <v>70</v>
      </c>
      <c r="BN39" s="14">
        <v>462</v>
      </c>
      <c r="BO39" s="48">
        <f t="shared" si="30"/>
        <v>21</v>
      </c>
      <c r="BP39" s="14">
        <v>78</v>
      </c>
      <c r="BQ39" s="48">
        <f t="shared" si="31"/>
        <v>4</v>
      </c>
      <c r="BR39" s="17"/>
      <c r="BS39" s="24">
        <f t="shared" si="32"/>
        <v>0</v>
      </c>
      <c r="BT39" s="17"/>
      <c r="BU39" s="24">
        <f t="shared" si="33"/>
        <v>0</v>
      </c>
      <c r="BV39" s="17"/>
      <c r="BW39" s="24">
        <f t="shared" si="34"/>
        <v>0</v>
      </c>
      <c r="BX39" s="17"/>
      <c r="BY39" s="24">
        <f t="shared" si="35"/>
        <v>0</v>
      </c>
      <c r="BZ39" s="20"/>
      <c r="CA39" s="27">
        <f t="shared" si="36"/>
        <v>0</v>
      </c>
    </row>
    <row r="40" spans="1:79">
      <c r="A40" s="3">
        <v>43937</v>
      </c>
      <c r="B40" s="22">
        <v>43937</v>
      </c>
      <c r="C40" s="10">
        <v>4016</v>
      </c>
      <c r="D40">
        <f t="shared" si="37"/>
        <v>265</v>
      </c>
      <c r="E40" s="10">
        <v>103</v>
      </c>
      <c r="F40">
        <f t="shared" si="79"/>
        <v>8</v>
      </c>
      <c r="G40" s="10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12">
        <v>17850</v>
      </c>
      <c r="W40" s="1">
        <f t="shared" si="47"/>
        <v>996</v>
      </c>
      <c r="X40" s="1">
        <f t="shared" si="5"/>
        <v>195</v>
      </c>
      <c r="Y40" s="34">
        <f t="shared" si="62"/>
        <v>4491.6960241570205</v>
      </c>
      <c r="Z40" s="14">
        <v>13614</v>
      </c>
      <c r="AA40" s="2">
        <f t="shared" si="52"/>
        <v>697</v>
      </c>
      <c r="AB40" s="29">
        <f t="shared" si="63"/>
        <v>0.76268907563025212</v>
      </c>
      <c r="AC40" s="32">
        <f t="shared" si="8"/>
        <v>89</v>
      </c>
      <c r="AD40" s="1">
        <f t="shared" si="48"/>
        <v>4236</v>
      </c>
      <c r="AE40" s="1">
        <f t="shared" si="53"/>
        <v>299</v>
      </c>
      <c r="AF40" s="29">
        <f t="shared" si="9"/>
        <v>0.23731092436974791</v>
      </c>
      <c r="AG40" s="32">
        <f t="shared" si="10"/>
        <v>106</v>
      </c>
      <c r="AH40" s="34">
        <f t="shared" si="64"/>
        <v>0.30020080321285142</v>
      </c>
      <c r="AI40" s="34">
        <f t="shared" si="65"/>
        <v>1065.9285354806241</v>
      </c>
      <c r="AJ40" s="14">
        <v>3483</v>
      </c>
      <c r="AK40" s="2">
        <f t="shared" si="54"/>
        <v>243</v>
      </c>
      <c r="AL40" s="2">
        <f t="shared" si="66"/>
        <v>7.4999999999999956E-2</v>
      </c>
      <c r="AM40" s="34">
        <f t="shared" si="67"/>
        <v>876.44690488173126</v>
      </c>
      <c r="AN40" s="34">
        <f t="shared" si="68"/>
        <v>0.86728087649402386</v>
      </c>
      <c r="AO40" s="14">
        <v>784</v>
      </c>
      <c r="AP40" s="2">
        <f t="shared" si="55"/>
        <v>784</v>
      </c>
      <c r="AQ40" s="2">
        <f t="shared" si="49"/>
        <v>-1</v>
      </c>
      <c r="AR40" s="34">
        <f t="shared" si="69"/>
        <v>197.2823351786613</v>
      </c>
      <c r="AS40" s="14">
        <v>227</v>
      </c>
      <c r="AT40" s="2">
        <f t="shared" si="50"/>
        <v>0</v>
      </c>
      <c r="AU40" s="2">
        <f t="shared" si="70"/>
        <v>0</v>
      </c>
      <c r="AV40" s="34">
        <f t="shared" si="71"/>
        <v>57.121288374433817</v>
      </c>
      <c r="AW40" s="79">
        <f t="shared" si="72"/>
        <v>5.6523904382470118E-2</v>
      </c>
      <c r="AX40" s="14">
        <v>99</v>
      </c>
      <c r="AY40">
        <f t="shared" si="51"/>
        <v>-7</v>
      </c>
      <c r="AZ40">
        <f t="shared" si="73"/>
        <v>-6.6037735849056589E-2</v>
      </c>
      <c r="BA40" s="35">
        <f t="shared" si="74"/>
        <v>24.911927528938097</v>
      </c>
      <c r="BB40" s="51">
        <f t="shared" si="75"/>
        <v>2.4651394422310756E-2</v>
      </c>
      <c r="BC40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31">
        <f t="shared" si="23"/>
        <v>1020</v>
      </c>
      <c r="BE40" s="51">
        <f t="shared" si="76"/>
        <v>0.28547439126784213</v>
      </c>
      <c r="BF40" s="35">
        <f t="shared" si="77"/>
        <v>1155.7624559637645</v>
      </c>
      <c r="BG40" s="35">
        <f t="shared" si="78"/>
        <v>1.1436752988047809</v>
      </c>
      <c r="BH40" s="45">
        <v>181</v>
      </c>
      <c r="BI40" s="48">
        <f t="shared" si="27"/>
        <v>8</v>
      </c>
      <c r="BJ40" s="14">
        <v>1739</v>
      </c>
      <c r="BK40" s="48">
        <f t="shared" si="28"/>
        <v>117</v>
      </c>
      <c r="BL40" s="14">
        <v>1522</v>
      </c>
      <c r="BM40" s="48">
        <f t="shared" si="29"/>
        <v>106</v>
      </c>
      <c r="BN40" s="14">
        <v>489</v>
      </c>
      <c r="BO40" s="48">
        <f t="shared" si="30"/>
        <v>27</v>
      </c>
      <c r="BP40" s="14">
        <v>85</v>
      </c>
      <c r="BQ40" s="48">
        <f t="shared" si="31"/>
        <v>7</v>
      </c>
      <c r="BR40" s="17"/>
      <c r="BS40" s="24">
        <f t="shared" si="32"/>
        <v>0</v>
      </c>
      <c r="BT40" s="17"/>
      <c r="BU40" s="24">
        <f t="shared" si="33"/>
        <v>0</v>
      </c>
      <c r="BV40" s="17"/>
      <c r="BW40" s="24">
        <f t="shared" si="34"/>
        <v>0</v>
      </c>
      <c r="BX40" s="17"/>
      <c r="BY40" s="24">
        <f t="shared" si="35"/>
        <v>0</v>
      </c>
      <c r="BZ40" s="20"/>
      <c r="CA40" s="27">
        <f t="shared" si="36"/>
        <v>0</v>
      </c>
    </row>
    <row r="41" spans="1:79">
      <c r="A41" s="3">
        <v>43938</v>
      </c>
      <c r="B41" s="22">
        <v>43938</v>
      </c>
      <c r="C41" s="10">
        <v>4210</v>
      </c>
      <c r="D41">
        <f t="shared" si="37"/>
        <v>194</v>
      </c>
      <c r="E41" s="10">
        <v>109</v>
      </c>
      <c r="F41">
        <f t="shared" si="79"/>
        <v>6</v>
      </c>
      <c r="G41" s="10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12">
        <v>18559</v>
      </c>
      <c r="W41" s="1">
        <f t="shared" si="47"/>
        <v>709</v>
      </c>
      <c r="X41" s="1">
        <f t="shared" si="5"/>
        <v>-287</v>
      </c>
      <c r="Y41" s="34">
        <f t="shared" si="62"/>
        <v>4670.1056869652739</v>
      </c>
      <c r="Z41" s="14">
        <v>14131</v>
      </c>
      <c r="AA41" s="2">
        <f t="shared" si="52"/>
        <v>517</v>
      </c>
      <c r="AB41" s="29">
        <f t="shared" si="63"/>
        <v>0.76140955870467164</v>
      </c>
      <c r="AC41" s="32">
        <f t="shared" si="8"/>
        <v>-180</v>
      </c>
      <c r="AD41" s="1">
        <f t="shared" si="48"/>
        <v>4428</v>
      </c>
      <c r="AE41" s="1">
        <f t="shared" si="53"/>
        <v>192</v>
      </c>
      <c r="AF41" s="29">
        <f t="shared" si="9"/>
        <v>0.23859044129532841</v>
      </c>
      <c r="AG41" s="32">
        <f t="shared" si="10"/>
        <v>-107</v>
      </c>
      <c r="AH41" s="34">
        <f t="shared" si="64"/>
        <v>0.27080394922425954</v>
      </c>
      <c r="AI41" s="34">
        <f t="shared" si="65"/>
        <v>1114.2425767488676</v>
      </c>
      <c r="AJ41" s="14">
        <v>3631</v>
      </c>
      <c r="AK41" s="2">
        <f t="shared" si="54"/>
        <v>148</v>
      </c>
      <c r="AL41" s="2">
        <f t="shared" si="66"/>
        <v>4.2492104507608319E-2</v>
      </c>
      <c r="AM41" s="34">
        <f t="shared" si="67"/>
        <v>913.68897835933569</v>
      </c>
      <c r="AN41" s="34">
        <f t="shared" si="68"/>
        <v>0.86247030878859854</v>
      </c>
      <c r="AO41" s="14"/>
      <c r="AP41" s="2">
        <f t="shared" si="55"/>
        <v>-784</v>
      </c>
      <c r="AQ41" s="2">
        <f t="shared" si="49"/>
        <v>-1</v>
      </c>
      <c r="AR41" s="34">
        <f t="shared" si="69"/>
        <v>0</v>
      </c>
      <c r="AS41" s="14">
        <v>247</v>
      </c>
      <c r="AT41" s="2">
        <f t="shared" si="50"/>
        <v>20</v>
      </c>
      <c r="AU41" s="2">
        <f t="shared" si="70"/>
        <v>8.8105726872246715E-2</v>
      </c>
      <c r="AV41" s="34">
        <f t="shared" si="71"/>
        <v>62.154001006542522</v>
      </c>
      <c r="AW41" s="79">
        <f t="shared" si="72"/>
        <v>5.866983372921615E-2</v>
      </c>
      <c r="AX41" s="14">
        <v>94</v>
      </c>
      <c r="AY41">
        <f t="shared" si="51"/>
        <v>-5</v>
      </c>
      <c r="AZ41">
        <f t="shared" si="73"/>
        <v>-5.0505050505050497E-2</v>
      </c>
      <c r="BA41" s="35">
        <f t="shared" si="74"/>
        <v>23.653749370910919</v>
      </c>
      <c r="BB41" s="51">
        <f t="shared" si="75"/>
        <v>2.2327790973871733E-2</v>
      </c>
      <c r="BC41" s="31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31">
        <f t="shared" si="23"/>
        <v>-621</v>
      </c>
      <c r="BE41" s="51">
        <f t="shared" si="76"/>
        <v>-0.13520574787720441</v>
      </c>
      <c r="BF41" s="35">
        <f t="shared" si="77"/>
        <v>999.49672873678912</v>
      </c>
      <c r="BG41" s="35">
        <f t="shared" si="78"/>
        <v>0.94346793349168645</v>
      </c>
      <c r="BH41" s="45">
        <v>198</v>
      </c>
      <c r="BI41" s="48">
        <f t="shared" si="27"/>
        <v>17</v>
      </c>
      <c r="BJ41" s="14">
        <v>1830</v>
      </c>
      <c r="BK41" s="48">
        <f t="shared" si="28"/>
        <v>91</v>
      </c>
      <c r="BL41" s="14">
        <v>1591</v>
      </c>
      <c r="BM41" s="48">
        <f t="shared" si="29"/>
        <v>69</v>
      </c>
      <c r="BN41" s="14">
        <v>503</v>
      </c>
      <c r="BO41" s="48">
        <f t="shared" si="30"/>
        <v>14</v>
      </c>
      <c r="BP41" s="14">
        <v>88</v>
      </c>
      <c r="BQ41" s="48">
        <f t="shared" si="31"/>
        <v>3</v>
      </c>
      <c r="BR41" s="17"/>
      <c r="BS41" s="24">
        <f t="shared" si="32"/>
        <v>0</v>
      </c>
      <c r="BT41" s="17"/>
      <c r="BU41" s="24">
        <f t="shared" si="33"/>
        <v>0</v>
      </c>
      <c r="BV41" s="17"/>
      <c r="BW41" s="24">
        <f t="shared" si="34"/>
        <v>0</v>
      </c>
      <c r="BX41" s="17"/>
      <c r="BY41" s="24">
        <f t="shared" si="35"/>
        <v>0</v>
      </c>
      <c r="BZ41" s="20"/>
      <c r="CA41" s="27">
        <f t="shared" si="36"/>
        <v>0</v>
      </c>
    </row>
    <row r="42" spans="1:79">
      <c r="A42" s="3">
        <v>43939</v>
      </c>
      <c r="B42" s="22">
        <v>43939</v>
      </c>
      <c r="C42" s="10">
        <v>4273</v>
      </c>
      <c r="D42">
        <f t="shared" si="37"/>
        <v>63</v>
      </c>
      <c r="E42" s="10">
        <v>116</v>
      </c>
      <c r="F42">
        <f t="shared" si="79"/>
        <v>7</v>
      </c>
      <c r="G42" s="10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12">
        <v>19091</v>
      </c>
      <c r="W42" s="1">
        <f t="shared" si="47"/>
        <v>532</v>
      </c>
      <c r="X42" s="1">
        <f t="shared" si="5"/>
        <v>-177</v>
      </c>
      <c r="Y42" s="34">
        <f t="shared" si="62"/>
        <v>4803.9758429793656</v>
      </c>
      <c r="Z42" s="14">
        <v>14565</v>
      </c>
      <c r="AA42" s="2">
        <f t="shared" si="52"/>
        <v>434</v>
      </c>
      <c r="AB42" s="29">
        <f t="shared" si="63"/>
        <v>0.76292493845267406</v>
      </c>
      <c r="AC42" s="32">
        <f t="shared" si="8"/>
        <v>-83</v>
      </c>
      <c r="AD42" s="1">
        <f t="shared" si="48"/>
        <v>4526</v>
      </c>
      <c r="AE42" s="1">
        <f t="shared" si="53"/>
        <v>98</v>
      </c>
      <c r="AF42" s="29">
        <f t="shared" si="9"/>
        <v>0.23707506154732597</v>
      </c>
      <c r="AG42" s="32">
        <f t="shared" si="10"/>
        <v>-94</v>
      </c>
      <c r="AH42" s="34">
        <f t="shared" si="64"/>
        <v>0.18421052631578946</v>
      </c>
      <c r="AI42" s="34">
        <f t="shared" si="65"/>
        <v>1138.9028686462002</v>
      </c>
      <c r="AJ42" s="14">
        <v>3664</v>
      </c>
      <c r="AK42" s="2">
        <f t="shared" si="54"/>
        <v>33</v>
      </c>
      <c r="AL42" s="2">
        <f t="shared" si="66"/>
        <v>9.0884053979620738E-3</v>
      </c>
      <c r="AM42" s="34">
        <f t="shared" si="67"/>
        <v>921.99295420231499</v>
      </c>
      <c r="AN42" s="34">
        <f t="shared" si="68"/>
        <v>0.85747718230751224</v>
      </c>
      <c r="AO42" s="14"/>
      <c r="AP42" s="2">
        <f t="shared" si="55"/>
        <v>0</v>
      </c>
      <c r="AQ42" s="2">
        <f t="shared" si="49"/>
        <v>-1</v>
      </c>
      <c r="AR42" s="34">
        <f t="shared" si="69"/>
        <v>0</v>
      </c>
      <c r="AS42" s="14">
        <v>254</v>
      </c>
      <c r="AT42" s="2">
        <f t="shared" si="50"/>
        <v>7</v>
      </c>
      <c r="AU42" s="2">
        <f t="shared" si="70"/>
        <v>2.8340080971659853E-2</v>
      </c>
      <c r="AV42" s="34">
        <f t="shared" si="71"/>
        <v>63.91545042778057</v>
      </c>
      <c r="AW42" s="79">
        <f t="shared" si="72"/>
        <v>5.9443014275684533E-2</v>
      </c>
      <c r="AX42" s="14">
        <v>95</v>
      </c>
      <c r="AY42">
        <f t="shared" si="51"/>
        <v>1</v>
      </c>
      <c r="AZ42">
        <f t="shared" si="73"/>
        <v>1.0638297872340496E-2</v>
      </c>
      <c r="BA42" s="35">
        <f t="shared" si="74"/>
        <v>23.905385002516354</v>
      </c>
      <c r="BB42" s="51">
        <f t="shared" si="75"/>
        <v>2.223262344956705E-2</v>
      </c>
      <c r="BC42" s="31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31">
        <f t="shared" si="23"/>
        <v>41</v>
      </c>
      <c r="BE42" s="51">
        <f t="shared" si="76"/>
        <v>1.0322255790533807E-2</v>
      </c>
      <c r="BF42" s="35">
        <f t="shared" si="77"/>
        <v>1009.8137896326119</v>
      </c>
      <c r="BG42" s="35">
        <f t="shared" si="78"/>
        <v>0.9391528200327639</v>
      </c>
      <c r="BH42" s="45">
        <v>205</v>
      </c>
      <c r="BI42" s="48">
        <f t="shared" si="27"/>
        <v>7</v>
      </c>
      <c r="BJ42" s="14">
        <v>1857</v>
      </c>
      <c r="BK42" s="48">
        <f t="shared" si="28"/>
        <v>27</v>
      </c>
      <c r="BL42" s="14">
        <v>1608</v>
      </c>
      <c r="BM42" s="48">
        <f t="shared" si="29"/>
        <v>17</v>
      </c>
      <c r="BN42" s="14">
        <v>512</v>
      </c>
      <c r="BO42" s="48">
        <f t="shared" si="30"/>
        <v>9</v>
      </c>
      <c r="BP42" s="14">
        <v>91</v>
      </c>
      <c r="BQ42" s="48">
        <f t="shared" si="31"/>
        <v>3</v>
      </c>
      <c r="BR42" s="17"/>
      <c r="BS42" s="24">
        <f t="shared" si="32"/>
        <v>0</v>
      </c>
      <c r="BT42" s="17"/>
      <c r="BU42" s="24">
        <f t="shared" si="33"/>
        <v>0</v>
      </c>
      <c r="BV42" s="17"/>
      <c r="BW42" s="24">
        <f t="shared" si="34"/>
        <v>0</v>
      </c>
      <c r="BX42" s="17"/>
      <c r="BY42" s="24">
        <f t="shared" si="35"/>
        <v>0</v>
      </c>
      <c r="BZ42" s="20"/>
      <c r="CA42" s="27">
        <f t="shared" si="36"/>
        <v>0</v>
      </c>
    </row>
    <row r="43" spans="1:79">
      <c r="A43" s="3">
        <v>43940</v>
      </c>
      <c r="B43" s="22">
        <v>43940</v>
      </c>
      <c r="C43" s="10">
        <v>4467</v>
      </c>
      <c r="D43">
        <f t="shared" si="37"/>
        <v>194</v>
      </c>
      <c r="E43" s="10">
        <v>120</v>
      </c>
      <c r="F43">
        <f t="shared" si="79"/>
        <v>4</v>
      </c>
      <c r="G43" s="10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12">
        <v>20137</v>
      </c>
      <c r="W43" s="1">
        <f t="shared" si="47"/>
        <v>1046</v>
      </c>
      <c r="X43" s="1">
        <f t="shared" si="5"/>
        <v>514</v>
      </c>
      <c r="Y43" s="34">
        <f t="shared" si="62"/>
        <v>5067.1867136386509</v>
      </c>
      <c r="Z43" s="14">
        <v>15384</v>
      </c>
      <c r="AA43" s="2">
        <f t="shared" si="52"/>
        <v>819</v>
      </c>
      <c r="AB43" s="29">
        <f t="shared" si="63"/>
        <v>0.76396682723345088</v>
      </c>
      <c r="AC43" s="32">
        <f t="shared" si="8"/>
        <v>385</v>
      </c>
      <c r="AD43" s="1">
        <f t="shared" si="48"/>
        <v>4753</v>
      </c>
      <c r="AE43" s="1">
        <f t="shared" si="53"/>
        <v>227</v>
      </c>
      <c r="AF43" s="29">
        <f t="shared" si="9"/>
        <v>0.23603317276654914</v>
      </c>
      <c r="AG43" s="32">
        <f t="shared" si="10"/>
        <v>129</v>
      </c>
      <c r="AH43" s="34">
        <f t="shared" si="64"/>
        <v>0.2170172084130019</v>
      </c>
      <c r="AI43" s="34">
        <f t="shared" si="65"/>
        <v>1196.024157020634</v>
      </c>
      <c r="AJ43" s="14">
        <v>2010</v>
      </c>
      <c r="AK43" s="2">
        <f t="shared" si="54"/>
        <v>-1654</v>
      </c>
      <c r="AL43" s="2">
        <f t="shared" si="66"/>
        <v>-0.45141921397379914</v>
      </c>
      <c r="AM43" s="34">
        <f t="shared" si="67"/>
        <v>505.78761952692497</v>
      </c>
      <c r="AN43" s="34">
        <f t="shared" si="68"/>
        <v>0.44996642041638685</v>
      </c>
      <c r="AO43" s="14"/>
      <c r="AP43" s="2">
        <f t="shared" si="55"/>
        <v>0</v>
      </c>
      <c r="AQ43" s="2">
        <f t="shared" si="49"/>
        <v>-1</v>
      </c>
      <c r="AR43" s="34">
        <f t="shared" si="69"/>
        <v>0</v>
      </c>
      <c r="AS43" s="14">
        <v>259</v>
      </c>
      <c r="AT43" s="2">
        <f t="shared" si="50"/>
        <v>5</v>
      </c>
      <c r="AU43" s="2">
        <f t="shared" si="70"/>
        <v>1.9685039370078705E-2</v>
      </c>
      <c r="AV43" s="34">
        <f t="shared" si="71"/>
        <v>65.173628585807748</v>
      </c>
      <c r="AW43" s="79">
        <f t="shared" si="72"/>
        <v>5.7980747705395116E-2</v>
      </c>
      <c r="AX43" s="14">
        <v>98</v>
      </c>
      <c r="AY43">
        <f t="shared" si="51"/>
        <v>3</v>
      </c>
      <c r="AZ43">
        <f t="shared" si="73"/>
        <v>3.1578947368421151E-2</v>
      </c>
      <c r="BA43" s="35">
        <f t="shared" si="74"/>
        <v>24.660291897332662</v>
      </c>
      <c r="BB43" s="51">
        <f t="shared" si="75"/>
        <v>2.1938661293933289E-2</v>
      </c>
      <c r="BC43" s="31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31">
        <f t="shared" si="23"/>
        <v>-1646</v>
      </c>
      <c r="BE43" s="51">
        <f t="shared" si="76"/>
        <v>-0.41016695738848741</v>
      </c>
      <c r="BF43" s="35">
        <f t="shared" si="77"/>
        <v>595.62154001006536</v>
      </c>
      <c r="BG43" s="35">
        <f t="shared" si="78"/>
        <v>0.52988582941571527</v>
      </c>
      <c r="BH43" s="45">
        <v>217</v>
      </c>
      <c r="BI43" s="48">
        <f t="shared" si="27"/>
        <v>12</v>
      </c>
      <c r="BJ43" s="14">
        <v>1954</v>
      </c>
      <c r="BK43" s="48">
        <f t="shared" si="28"/>
        <v>97</v>
      </c>
      <c r="BL43" s="14">
        <v>1663</v>
      </c>
      <c r="BM43" s="48">
        <f t="shared" si="29"/>
        <v>55</v>
      </c>
      <c r="BN43" s="14">
        <v>537</v>
      </c>
      <c r="BO43" s="48">
        <f t="shared" si="30"/>
        <v>25</v>
      </c>
      <c r="BP43" s="14">
        <v>96</v>
      </c>
      <c r="BQ43" s="48">
        <f t="shared" si="31"/>
        <v>5</v>
      </c>
      <c r="BR43" s="17"/>
      <c r="BS43" s="24">
        <f t="shared" si="32"/>
        <v>0</v>
      </c>
      <c r="BT43" s="17"/>
      <c r="BU43" s="24">
        <f t="shared" si="33"/>
        <v>0</v>
      </c>
      <c r="BV43" s="17"/>
      <c r="BW43" s="24">
        <f t="shared" si="34"/>
        <v>0</v>
      </c>
      <c r="BX43" s="17"/>
      <c r="BY43" s="24">
        <f t="shared" si="35"/>
        <v>0</v>
      </c>
      <c r="BZ43" s="20"/>
      <c r="CA43" s="27">
        <f t="shared" si="36"/>
        <v>0</v>
      </c>
    </row>
    <row r="44" spans="1:79">
      <c r="A44" s="3">
        <v>43941</v>
      </c>
      <c r="B44" s="22">
        <v>43941</v>
      </c>
      <c r="C44" s="10">
        <v>4658</v>
      </c>
      <c r="D44">
        <f t="shared" si="37"/>
        <v>191</v>
      </c>
      <c r="E44" s="10">
        <v>126</v>
      </c>
      <c r="F44">
        <f t="shared" si="79"/>
        <v>6</v>
      </c>
      <c r="G44" s="10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12">
        <v>20996</v>
      </c>
      <c r="W44" s="1">
        <f t="shared" si="47"/>
        <v>859</v>
      </c>
      <c r="X44" s="1">
        <f t="shared" si="5"/>
        <v>-187</v>
      </c>
      <c r="Y44" s="34">
        <f t="shared" si="62"/>
        <v>5283.3417211877195</v>
      </c>
      <c r="Z44" s="14">
        <v>16023</v>
      </c>
      <c r="AA44" s="2">
        <f t="shared" si="52"/>
        <v>639</v>
      </c>
      <c r="AB44" s="29">
        <f t="shared" si="63"/>
        <v>0.76314536102114694</v>
      </c>
      <c r="AC44" s="32">
        <f t="shared" si="8"/>
        <v>-180</v>
      </c>
      <c r="AD44" s="1">
        <f t="shared" si="48"/>
        <v>4973</v>
      </c>
      <c r="AE44" s="1">
        <f t="shared" si="53"/>
        <v>220</v>
      </c>
      <c r="AF44" s="29">
        <f t="shared" si="9"/>
        <v>0.23685463897885312</v>
      </c>
      <c r="AG44" s="32">
        <f t="shared" si="10"/>
        <v>-7</v>
      </c>
      <c r="AH44" s="34">
        <f t="shared" si="64"/>
        <v>0.25611175785797441</v>
      </c>
      <c r="AI44" s="34">
        <f t="shared" si="65"/>
        <v>1251.3839959738298</v>
      </c>
      <c r="AJ44" s="14">
        <v>2133</v>
      </c>
      <c r="AK44" s="2">
        <f t="shared" si="54"/>
        <v>123</v>
      </c>
      <c r="AL44" s="2">
        <f t="shared" si="66"/>
        <v>6.119402985074629E-2</v>
      </c>
      <c r="AM44" s="34">
        <f t="shared" si="67"/>
        <v>536.73880221439356</v>
      </c>
      <c r="AN44" s="34">
        <f t="shared" si="68"/>
        <v>0.4579218548733362</v>
      </c>
      <c r="AO44" s="14"/>
      <c r="AP44" s="2">
        <f t="shared" si="55"/>
        <v>0</v>
      </c>
      <c r="AQ44" s="2">
        <f t="shared" si="49"/>
        <v>-1</v>
      </c>
      <c r="AR44" s="34">
        <f t="shared" si="69"/>
        <v>0</v>
      </c>
      <c r="AS44" s="14">
        <v>266</v>
      </c>
      <c r="AT44" s="2">
        <f t="shared" si="50"/>
        <v>7</v>
      </c>
      <c r="AU44" s="2">
        <f t="shared" si="70"/>
        <v>2.7027027027026973E-2</v>
      </c>
      <c r="AV44" s="34">
        <f t="shared" si="71"/>
        <v>66.935078007045789</v>
      </c>
      <c r="AW44" s="79">
        <f t="shared" si="72"/>
        <v>5.7106054100472307E-2</v>
      </c>
      <c r="AX44" s="14">
        <v>98</v>
      </c>
      <c r="AY44">
        <f t="shared" si="51"/>
        <v>0</v>
      </c>
      <c r="AZ44">
        <f t="shared" si="73"/>
        <v>0</v>
      </c>
      <c r="BA44" s="35">
        <f t="shared" si="74"/>
        <v>24.660291897332662</v>
      </c>
      <c r="BB44" s="51">
        <f t="shared" si="75"/>
        <v>2.1039072563331901E-2</v>
      </c>
      <c r="BC44" s="31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31">
        <f t="shared" si="23"/>
        <v>130</v>
      </c>
      <c r="BE44" s="51">
        <f t="shared" si="76"/>
        <v>5.4921841994085341E-2</v>
      </c>
      <c r="BF44" s="35">
        <f t="shared" si="77"/>
        <v>628.33417211877202</v>
      </c>
      <c r="BG44" s="35">
        <f t="shared" si="78"/>
        <v>0.53606698153714039</v>
      </c>
      <c r="BH44" s="45">
        <v>233</v>
      </c>
      <c r="BI44" s="48">
        <f t="shared" si="27"/>
        <v>16</v>
      </c>
      <c r="BJ44" s="14">
        <v>2025</v>
      </c>
      <c r="BK44" s="48">
        <f t="shared" si="28"/>
        <v>71</v>
      </c>
      <c r="BL44" s="14">
        <v>1729</v>
      </c>
      <c r="BM44" s="48">
        <f t="shared" si="29"/>
        <v>66</v>
      </c>
      <c r="BN44" s="14">
        <v>569</v>
      </c>
      <c r="BO44" s="48">
        <f t="shared" si="30"/>
        <v>32</v>
      </c>
      <c r="BP44" s="14">
        <v>102</v>
      </c>
      <c r="BQ44" s="48">
        <f t="shared" si="31"/>
        <v>6</v>
      </c>
      <c r="BR44" s="17"/>
      <c r="BS44" s="24">
        <f t="shared" si="32"/>
        <v>0</v>
      </c>
      <c r="BT44" s="17"/>
      <c r="BU44" s="24">
        <f t="shared" si="33"/>
        <v>0</v>
      </c>
      <c r="BV44" s="17"/>
      <c r="BW44" s="24">
        <f t="shared" si="34"/>
        <v>0</v>
      </c>
      <c r="BX44" s="17"/>
      <c r="BY44" s="24">
        <f t="shared" si="35"/>
        <v>0</v>
      </c>
      <c r="BZ44" s="20"/>
      <c r="CA44" s="27">
        <f t="shared" si="36"/>
        <v>0</v>
      </c>
    </row>
    <row r="45" spans="1:79">
      <c r="A45" s="3">
        <v>43942</v>
      </c>
      <c r="B45" s="22">
        <v>43942</v>
      </c>
      <c r="C45" s="10">
        <v>4821</v>
      </c>
      <c r="D45">
        <f t="shared" si="37"/>
        <v>163</v>
      </c>
      <c r="E45" s="10">
        <v>136</v>
      </c>
      <c r="F45">
        <f t="shared" si="79"/>
        <v>10</v>
      </c>
      <c r="G45" s="10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12">
        <v>21902</v>
      </c>
      <c r="W45" s="1">
        <f t="shared" si="47"/>
        <v>906</v>
      </c>
      <c r="X45" s="1">
        <f t="shared" si="5"/>
        <v>47</v>
      </c>
      <c r="Y45" s="34">
        <f t="shared" si="62"/>
        <v>5511.3236034222446</v>
      </c>
      <c r="Z45" s="14">
        <v>16731</v>
      </c>
      <c r="AA45" s="2">
        <f t="shared" si="52"/>
        <v>708</v>
      </c>
      <c r="AB45" s="29">
        <f t="shared" si="63"/>
        <v>0.76390283992329466</v>
      </c>
      <c r="AC45" s="32">
        <f t="shared" si="8"/>
        <v>69</v>
      </c>
      <c r="AD45" s="1">
        <f t="shared" si="48"/>
        <v>5171</v>
      </c>
      <c r="AE45" s="1">
        <f t="shared" si="53"/>
        <v>198</v>
      </c>
      <c r="AF45" s="29">
        <f t="shared" si="9"/>
        <v>0.23609716007670534</v>
      </c>
      <c r="AG45" s="32">
        <f t="shared" si="10"/>
        <v>-22</v>
      </c>
      <c r="AH45" s="34">
        <f t="shared" si="64"/>
        <v>0.2185430463576159</v>
      </c>
      <c r="AI45" s="34">
        <f t="shared" si="65"/>
        <v>1301.207851031706</v>
      </c>
      <c r="AJ45" s="14">
        <v>4094</v>
      </c>
      <c r="AK45" s="2">
        <f t="shared" si="54"/>
        <v>1961</v>
      </c>
      <c r="AL45" s="2">
        <f t="shared" si="66"/>
        <v>0.91936240037505867</v>
      </c>
      <c r="AM45" s="34">
        <f t="shared" si="67"/>
        <v>1030.1962757926522</v>
      </c>
      <c r="AN45" s="34">
        <f t="shared" si="68"/>
        <v>0.84920141049574782</v>
      </c>
      <c r="AO45" s="14"/>
      <c r="AP45" s="2">
        <f t="shared" si="55"/>
        <v>0</v>
      </c>
      <c r="AQ45" s="2">
        <f t="shared" si="49"/>
        <v>-1</v>
      </c>
      <c r="AR45" s="34">
        <f t="shared" si="69"/>
        <v>0</v>
      </c>
      <c r="AS45" s="14">
        <v>261</v>
      </c>
      <c r="AT45" s="2">
        <f t="shared" si="50"/>
        <v>-5</v>
      </c>
      <c r="AU45" s="2">
        <f t="shared" si="70"/>
        <v>-1.8796992481203034E-2</v>
      </c>
      <c r="AV45" s="34">
        <f t="shared" si="71"/>
        <v>65.676899849018611</v>
      </c>
      <c r="AW45" s="79">
        <f t="shared" si="72"/>
        <v>5.4138145612943375E-2</v>
      </c>
      <c r="AX45" s="14">
        <v>94</v>
      </c>
      <c r="AY45">
        <f t="shared" si="51"/>
        <v>-4</v>
      </c>
      <c r="AZ45">
        <f t="shared" si="73"/>
        <v>-4.081632653061229E-2</v>
      </c>
      <c r="BA45" s="35">
        <f t="shared" si="74"/>
        <v>23.653749370910919</v>
      </c>
      <c r="BB45" s="51">
        <f t="shared" si="75"/>
        <v>1.9498029454470028E-2</v>
      </c>
      <c r="BC45" s="31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31">
        <f t="shared" si="23"/>
        <v>1952</v>
      </c>
      <c r="BE45" s="51">
        <f t="shared" si="76"/>
        <v>0.78173808570284331</v>
      </c>
      <c r="BF45" s="35">
        <f t="shared" si="77"/>
        <v>1119.5269250125816</v>
      </c>
      <c r="BG45" s="35">
        <f t="shared" si="78"/>
        <v>0.9228375855631612</v>
      </c>
      <c r="BH45" s="45">
        <v>242</v>
      </c>
      <c r="BI45" s="48">
        <f t="shared" si="27"/>
        <v>9</v>
      </c>
      <c r="BJ45" s="14">
        <v>2105</v>
      </c>
      <c r="BK45" s="48">
        <f t="shared" si="28"/>
        <v>80</v>
      </c>
      <c r="BL45" s="14">
        <v>1783</v>
      </c>
      <c r="BM45" s="48">
        <f t="shared" si="29"/>
        <v>54</v>
      </c>
      <c r="BN45" s="14">
        <v>584</v>
      </c>
      <c r="BO45" s="48">
        <f t="shared" si="30"/>
        <v>15</v>
      </c>
      <c r="BP45" s="14">
        <v>107</v>
      </c>
      <c r="BQ45" s="48">
        <f t="shared" si="31"/>
        <v>5</v>
      </c>
      <c r="BR45" s="17"/>
      <c r="BS45" s="24">
        <f t="shared" si="32"/>
        <v>0</v>
      </c>
      <c r="BT45" s="17"/>
      <c r="BU45" s="24">
        <f t="shared" si="33"/>
        <v>0</v>
      </c>
      <c r="BV45" s="17"/>
      <c r="BW45" s="24">
        <f t="shared" si="34"/>
        <v>0</v>
      </c>
      <c r="BX45" s="17"/>
      <c r="BY45" s="24">
        <f t="shared" si="35"/>
        <v>0</v>
      </c>
      <c r="BZ45" s="20"/>
      <c r="CA45" s="27">
        <f t="shared" si="36"/>
        <v>0</v>
      </c>
    </row>
    <row r="46" spans="1:79">
      <c r="A46" s="3">
        <v>43943</v>
      </c>
      <c r="B46" s="22">
        <v>43943</v>
      </c>
      <c r="C46" s="10">
        <v>4992</v>
      </c>
      <c r="D46">
        <f t="shared" si="37"/>
        <v>171</v>
      </c>
      <c r="E46" s="10">
        <v>141</v>
      </c>
      <c r="F46">
        <f t="shared" si="79"/>
        <v>5</v>
      </c>
      <c r="G46" s="10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12">
        <v>22702</v>
      </c>
      <c r="W46" s="1">
        <f t="shared" si="47"/>
        <v>800</v>
      </c>
      <c r="X46" s="1">
        <f t="shared" si="5"/>
        <v>-106</v>
      </c>
      <c r="Y46" s="34">
        <f t="shared" si="62"/>
        <v>5712.6321087065926</v>
      </c>
      <c r="Z46" s="14">
        <v>17342</v>
      </c>
      <c r="AA46" s="2">
        <f t="shared" si="52"/>
        <v>611</v>
      </c>
      <c r="AB46" s="29">
        <f t="shared" si="63"/>
        <v>0.76389745396881337</v>
      </c>
      <c r="AC46" s="32">
        <f t="shared" si="8"/>
        <v>-97</v>
      </c>
      <c r="AD46" s="1">
        <f t="shared" si="48"/>
        <v>5360</v>
      </c>
      <c r="AE46" s="1">
        <f t="shared" si="53"/>
        <v>189</v>
      </c>
      <c r="AF46" s="29">
        <f t="shared" si="9"/>
        <v>0.23610254603118669</v>
      </c>
      <c r="AG46" s="32">
        <f t="shared" si="10"/>
        <v>-9</v>
      </c>
      <c r="AH46" s="34">
        <f t="shared" si="64"/>
        <v>0.23624999999999999</v>
      </c>
      <c r="AI46" s="34">
        <f t="shared" si="65"/>
        <v>1348.7669854051333</v>
      </c>
      <c r="AJ46" s="14">
        <v>4237</v>
      </c>
      <c r="AK46" s="2">
        <f t="shared" si="54"/>
        <v>143</v>
      </c>
      <c r="AL46" s="2">
        <f t="shared" si="66"/>
        <v>3.4929164631167575E-2</v>
      </c>
      <c r="AM46" s="34">
        <f t="shared" si="67"/>
        <v>1066.1801711122293</v>
      </c>
      <c r="AN46" s="34">
        <f t="shared" si="68"/>
        <v>0.84875801282051277</v>
      </c>
      <c r="AO46" s="14"/>
      <c r="AP46" s="2">
        <f t="shared" si="55"/>
        <v>0</v>
      </c>
      <c r="AQ46" s="2">
        <f t="shared" si="49"/>
        <v>-1</v>
      </c>
      <c r="AR46" s="34">
        <f t="shared" si="69"/>
        <v>0</v>
      </c>
      <c r="AS46" s="14">
        <v>259</v>
      </c>
      <c r="AT46" s="2">
        <f t="shared" si="50"/>
        <v>-2</v>
      </c>
      <c r="AU46" s="2">
        <f t="shared" si="70"/>
        <v>-7.6628352490420992E-3</v>
      </c>
      <c r="AV46" s="34">
        <f t="shared" si="71"/>
        <v>65.173628585807748</v>
      </c>
      <c r="AW46" s="79">
        <f t="shared" si="72"/>
        <v>5.1883012820512824E-2</v>
      </c>
      <c r="AX46" s="14">
        <v>97</v>
      </c>
      <c r="AY46">
        <f t="shared" si="51"/>
        <v>3</v>
      </c>
      <c r="AZ46">
        <f t="shared" si="73"/>
        <v>3.1914893617021267E-2</v>
      </c>
      <c r="BA46" s="35">
        <f t="shared" si="74"/>
        <v>24.408656265727227</v>
      </c>
      <c r="BB46" s="51">
        <f t="shared" si="75"/>
        <v>1.9431089743589744E-2</v>
      </c>
      <c r="BC46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31">
        <f t="shared" si="23"/>
        <v>144</v>
      </c>
      <c r="BE46" s="51">
        <f t="shared" si="76"/>
        <v>3.2366824005394479E-2</v>
      </c>
      <c r="BF46" s="35">
        <f t="shared" si="77"/>
        <v>1155.7624559637645</v>
      </c>
      <c r="BG46" s="35">
        <f t="shared" si="78"/>
        <v>0.92007211538461542</v>
      </c>
      <c r="BH46" s="45">
        <v>254</v>
      </c>
      <c r="BI46" s="48">
        <f t="shared" si="27"/>
        <v>12</v>
      </c>
      <c r="BJ46" s="14">
        <v>2194</v>
      </c>
      <c r="BK46" s="48">
        <f t="shared" si="28"/>
        <v>89</v>
      </c>
      <c r="BL46" s="14">
        <v>1833</v>
      </c>
      <c r="BM46" s="48">
        <f t="shared" si="29"/>
        <v>50</v>
      </c>
      <c r="BN46" s="14">
        <v>600</v>
      </c>
      <c r="BO46" s="48">
        <f t="shared" si="30"/>
        <v>16</v>
      </c>
      <c r="BP46" s="14">
        <v>111</v>
      </c>
      <c r="BQ46" s="48">
        <f t="shared" si="31"/>
        <v>4</v>
      </c>
      <c r="BR46" s="17"/>
      <c r="BS46" s="24">
        <f t="shared" si="32"/>
        <v>0</v>
      </c>
      <c r="BT46" s="17"/>
      <c r="BU46" s="24">
        <f t="shared" si="33"/>
        <v>0</v>
      </c>
      <c r="BV46" s="17"/>
      <c r="BW46" s="24">
        <f t="shared" si="34"/>
        <v>0</v>
      </c>
      <c r="BX46" s="17"/>
      <c r="BY46" s="24">
        <f t="shared" si="35"/>
        <v>0</v>
      </c>
      <c r="BZ46" s="20"/>
      <c r="CA46" s="27">
        <f t="shared" si="36"/>
        <v>0</v>
      </c>
    </row>
    <row r="47" spans="1:79">
      <c r="A47" s="3">
        <v>43944</v>
      </c>
      <c r="B47" s="22">
        <v>43944</v>
      </c>
      <c r="C47" s="10">
        <v>5166</v>
      </c>
      <c r="D47">
        <f t="shared" si="37"/>
        <v>174</v>
      </c>
      <c r="E47" s="10">
        <v>146</v>
      </c>
      <c r="F47">
        <f t="shared" si="79"/>
        <v>5</v>
      </c>
      <c r="G47" s="10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12">
        <v>23534</v>
      </c>
      <c r="W47" s="1">
        <f t="shared" si="47"/>
        <v>832</v>
      </c>
      <c r="X47" s="1">
        <f t="shared" si="5"/>
        <v>32</v>
      </c>
      <c r="Y47" s="34">
        <f t="shared" si="62"/>
        <v>5921.9929542023146</v>
      </c>
      <c r="Z47" s="14">
        <v>17978</v>
      </c>
      <c r="AA47" s="2">
        <f t="shared" si="52"/>
        <v>636</v>
      </c>
      <c r="AB47" s="29">
        <f t="shared" si="63"/>
        <v>0.76391603637290728</v>
      </c>
      <c r="AC47" s="32">
        <f t="shared" si="8"/>
        <v>25</v>
      </c>
      <c r="AD47" s="1">
        <f t="shared" si="48"/>
        <v>5556</v>
      </c>
      <c r="AE47" s="1">
        <f t="shared" si="53"/>
        <v>196</v>
      </c>
      <c r="AF47" s="29">
        <f t="shared" si="9"/>
        <v>0.23608396362709272</v>
      </c>
      <c r="AG47" s="32">
        <f t="shared" si="10"/>
        <v>7</v>
      </c>
      <c r="AH47" s="34">
        <f t="shared" si="64"/>
        <v>0.23557692307692307</v>
      </c>
      <c r="AI47" s="34">
        <f t="shared" si="65"/>
        <v>1398.0875691997985</v>
      </c>
      <c r="AJ47" s="14">
        <v>4393</v>
      </c>
      <c r="AK47" s="2">
        <f t="shared" si="54"/>
        <v>156</v>
      </c>
      <c r="AL47" s="2">
        <f t="shared" si="66"/>
        <v>3.681850365824868E-2</v>
      </c>
      <c r="AM47" s="34">
        <f t="shared" si="67"/>
        <v>1105.4353296426773</v>
      </c>
      <c r="AN47" s="34">
        <f t="shared" si="68"/>
        <v>0.85036778939217961</v>
      </c>
      <c r="AO47" s="14"/>
      <c r="AP47" s="2">
        <f t="shared" si="55"/>
        <v>0</v>
      </c>
      <c r="AQ47" s="2">
        <f t="shared" si="49"/>
        <v>-1</v>
      </c>
      <c r="AR47" s="34">
        <f t="shared" si="69"/>
        <v>0</v>
      </c>
      <c r="AS47" s="14">
        <v>263</v>
      </c>
      <c r="AT47" s="2">
        <f t="shared" si="50"/>
        <v>4</v>
      </c>
      <c r="AU47" s="2">
        <f t="shared" si="70"/>
        <v>1.5444015444015413E-2</v>
      </c>
      <c r="AV47" s="34">
        <f t="shared" si="71"/>
        <v>66.180171112229488</v>
      </c>
      <c r="AW47" s="79">
        <f t="shared" si="72"/>
        <v>5.0909794812233837E-2</v>
      </c>
      <c r="AX47" s="14">
        <v>93</v>
      </c>
      <c r="AY47">
        <f t="shared" si="51"/>
        <v>-4</v>
      </c>
      <c r="AZ47">
        <f t="shared" si="73"/>
        <v>-4.123711340206182E-2</v>
      </c>
      <c r="BA47" s="35">
        <f t="shared" si="74"/>
        <v>23.402113739305484</v>
      </c>
      <c r="BB47" s="51">
        <f t="shared" si="75"/>
        <v>1.8002322880371662E-2</v>
      </c>
      <c r="BC47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31">
        <f t="shared" si="23"/>
        <v>156</v>
      </c>
      <c r="BE47" s="51">
        <f t="shared" si="76"/>
        <v>3.3964728935336419E-2</v>
      </c>
      <c r="BF47" s="35">
        <f t="shared" si="77"/>
        <v>1195.0176144942122</v>
      </c>
      <c r="BG47" s="35">
        <f t="shared" si="78"/>
        <v>0.91927990708478513</v>
      </c>
      <c r="BH47" s="45">
        <v>277</v>
      </c>
      <c r="BI47" s="48">
        <f t="shared" si="27"/>
        <v>23</v>
      </c>
      <c r="BJ47" s="14">
        <v>2280</v>
      </c>
      <c r="BK47" s="48">
        <f t="shared" si="28"/>
        <v>86</v>
      </c>
      <c r="BL47" s="14">
        <v>1885</v>
      </c>
      <c r="BM47" s="48">
        <f t="shared" si="29"/>
        <v>52</v>
      </c>
      <c r="BN47" s="14">
        <v>608</v>
      </c>
      <c r="BO47" s="48">
        <f t="shared" si="30"/>
        <v>8</v>
      </c>
      <c r="BP47" s="14">
        <v>116</v>
      </c>
      <c r="BQ47" s="48">
        <f t="shared" si="31"/>
        <v>5</v>
      </c>
      <c r="BR47" s="17"/>
      <c r="BS47" s="24">
        <f t="shared" si="32"/>
        <v>0</v>
      </c>
      <c r="BT47" s="17"/>
      <c r="BU47" s="24">
        <f t="shared" si="33"/>
        <v>0</v>
      </c>
      <c r="BV47" s="17"/>
      <c r="BW47" s="24">
        <f t="shared" si="34"/>
        <v>0</v>
      </c>
      <c r="BX47" s="17"/>
      <c r="BY47" s="24">
        <f t="shared" si="35"/>
        <v>0</v>
      </c>
      <c r="BZ47" s="20"/>
      <c r="CA47" s="27">
        <f t="shared" si="36"/>
        <v>0</v>
      </c>
    </row>
    <row r="48" spans="1:79">
      <c r="A48" s="3">
        <v>43945</v>
      </c>
      <c r="B48" s="22">
        <v>43945</v>
      </c>
      <c r="C48" s="10">
        <v>5338</v>
      </c>
      <c r="D48">
        <f t="shared" si="37"/>
        <v>172</v>
      </c>
      <c r="E48" s="10">
        <v>154</v>
      </c>
      <c r="F48">
        <f t="shared" si="79"/>
        <v>8</v>
      </c>
      <c r="G48" s="10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12">
        <v>24304</v>
      </c>
      <c r="W48" s="1">
        <f t="shared" si="47"/>
        <v>770</v>
      </c>
      <c r="X48" s="1">
        <f t="shared" si="5"/>
        <v>-62</v>
      </c>
      <c r="Y48" s="34">
        <f t="shared" si="62"/>
        <v>6115.7523905384996</v>
      </c>
      <c r="Z48" s="14">
        <v>18565</v>
      </c>
      <c r="AA48" s="2">
        <f t="shared" si="52"/>
        <v>587</v>
      </c>
      <c r="AB48" s="29">
        <f t="shared" si="63"/>
        <v>0.76386603028308098</v>
      </c>
      <c r="AC48" s="32">
        <f t="shared" si="8"/>
        <v>-49</v>
      </c>
      <c r="AD48" s="1">
        <f t="shared" si="48"/>
        <v>5739</v>
      </c>
      <c r="AE48" s="1">
        <f t="shared" si="53"/>
        <v>183</v>
      </c>
      <c r="AF48" s="29">
        <f t="shared" si="9"/>
        <v>0.23613396971691902</v>
      </c>
      <c r="AG48" s="32">
        <f t="shared" si="10"/>
        <v>-13</v>
      </c>
      <c r="AH48" s="34">
        <f t="shared" si="64"/>
        <v>0.23766233766233766</v>
      </c>
      <c r="AI48" s="34">
        <f t="shared" si="65"/>
        <v>1444.1368897835932</v>
      </c>
      <c r="AJ48" s="14">
        <v>4524</v>
      </c>
      <c r="AK48" s="2">
        <f t="shared" si="54"/>
        <v>131</v>
      </c>
      <c r="AL48" s="2">
        <f t="shared" si="66"/>
        <v>2.9820168449806506E-2</v>
      </c>
      <c r="AM48" s="34">
        <f t="shared" si="67"/>
        <v>1138.3995973829894</v>
      </c>
      <c r="AN48" s="34">
        <f t="shared" si="68"/>
        <v>0.84750843012364185</v>
      </c>
      <c r="AO48" s="14"/>
      <c r="AP48" s="2">
        <f t="shared" si="55"/>
        <v>0</v>
      </c>
      <c r="AQ48" s="2">
        <f t="shared" si="49"/>
        <v>-1</v>
      </c>
      <c r="AR48" s="34">
        <f t="shared" si="69"/>
        <v>0</v>
      </c>
      <c r="AS48" s="14">
        <v>254</v>
      </c>
      <c r="AT48" s="2">
        <f t="shared" si="50"/>
        <v>-9</v>
      </c>
      <c r="AU48" s="2">
        <f t="shared" si="70"/>
        <v>-3.4220532319391594E-2</v>
      </c>
      <c r="AV48" s="34">
        <f t="shared" si="71"/>
        <v>63.91545042778057</v>
      </c>
      <c r="AW48" s="79">
        <f t="shared" si="72"/>
        <v>4.7583364556013488E-2</v>
      </c>
      <c r="AX48" s="14">
        <v>87</v>
      </c>
      <c r="AY48">
        <f t="shared" si="51"/>
        <v>-6</v>
      </c>
      <c r="AZ48">
        <f t="shared" si="73"/>
        <v>-6.4516129032258118E-2</v>
      </c>
      <c r="BA48" s="35">
        <f t="shared" si="74"/>
        <v>21.892299949672871</v>
      </c>
      <c r="BB48" s="51">
        <f t="shared" si="75"/>
        <v>1.6298239040839265E-2</v>
      </c>
      <c r="BC48" s="31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31">
        <f t="shared" si="23"/>
        <v>116</v>
      </c>
      <c r="BE48" s="51">
        <f t="shared" si="76"/>
        <v>2.4426194988418581E-2</v>
      </c>
      <c r="BF48" s="35">
        <f t="shared" si="77"/>
        <v>1224.2073477604429</v>
      </c>
      <c r="BG48" s="35">
        <f t="shared" si="78"/>
        <v>0.91139003372049454</v>
      </c>
      <c r="BH48" s="45">
        <v>287</v>
      </c>
      <c r="BI48" s="48">
        <f t="shared" si="27"/>
        <v>10</v>
      </c>
      <c r="BJ48" s="14">
        <v>2357</v>
      </c>
      <c r="BK48" s="48">
        <f t="shared" si="28"/>
        <v>77</v>
      </c>
      <c r="BL48" s="14">
        <v>1944</v>
      </c>
      <c r="BM48" s="48">
        <f t="shared" si="29"/>
        <v>59</v>
      </c>
      <c r="BN48" s="14">
        <v>631</v>
      </c>
      <c r="BO48" s="48">
        <f t="shared" si="30"/>
        <v>23</v>
      </c>
      <c r="BP48" s="14">
        <v>119</v>
      </c>
      <c r="BQ48" s="48">
        <f t="shared" si="31"/>
        <v>3</v>
      </c>
      <c r="BR48" s="17"/>
      <c r="BS48" s="24">
        <f t="shared" si="32"/>
        <v>0</v>
      </c>
      <c r="BT48" s="17"/>
      <c r="BU48" s="24">
        <f t="shared" si="33"/>
        <v>0</v>
      </c>
      <c r="BV48" s="17"/>
      <c r="BW48" s="24">
        <f t="shared" si="34"/>
        <v>0</v>
      </c>
      <c r="BX48" s="17"/>
      <c r="BY48" s="24">
        <f t="shared" si="35"/>
        <v>0</v>
      </c>
      <c r="BZ48" s="20"/>
      <c r="CA48" s="27">
        <f t="shared" si="36"/>
        <v>0</v>
      </c>
    </row>
    <row r="49" spans="1:79">
      <c r="A49" s="3">
        <v>43946</v>
      </c>
      <c r="B49" s="22">
        <v>43946</v>
      </c>
      <c r="C49" s="10">
        <v>5538</v>
      </c>
      <c r="D49">
        <f t="shared" si="37"/>
        <v>200</v>
      </c>
      <c r="E49" s="10">
        <v>159</v>
      </c>
      <c r="F49">
        <f t="shared" si="79"/>
        <v>5</v>
      </c>
      <c r="G49" s="10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12">
        <v>25400</v>
      </c>
      <c r="W49" s="1">
        <f t="shared" si="47"/>
        <v>1096</v>
      </c>
      <c r="X49" s="1">
        <f t="shared" si="5"/>
        <v>326</v>
      </c>
      <c r="Y49" s="34">
        <f t="shared" si="62"/>
        <v>6391.545042778057</v>
      </c>
      <c r="Z49" s="14">
        <v>19400</v>
      </c>
      <c r="AA49" s="2">
        <f t="shared" si="52"/>
        <v>835</v>
      </c>
      <c r="AB49" s="29">
        <f t="shared" si="63"/>
        <v>0.76377952755905509</v>
      </c>
      <c r="AC49" s="32">
        <f t="shared" si="8"/>
        <v>248</v>
      </c>
      <c r="AD49" s="1">
        <f t="shared" si="48"/>
        <v>6000</v>
      </c>
      <c r="AE49" s="1">
        <f t="shared" si="53"/>
        <v>261</v>
      </c>
      <c r="AF49" s="29">
        <f t="shared" si="9"/>
        <v>0.23622047244094488</v>
      </c>
      <c r="AG49" s="32">
        <f t="shared" si="10"/>
        <v>78</v>
      </c>
      <c r="AH49" s="34">
        <f t="shared" si="64"/>
        <v>0.23813868613138686</v>
      </c>
      <c r="AI49" s="34">
        <f t="shared" si="65"/>
        <v>1509.8137896326118</v>
      </c>
      <c r="AJ49" s="14">
        <v>4696</v>
      </c>
      <c r="AK49" s="2">
        <f t="shared" si="54"/>
        <v>172</v>
      </c>
      <c r="AL49" s="2">
        <f t="shared" si="66"/>
        <v>3.8019451812555172E-2</v>
      </c>
      <c r="AM49" s="34">
        <f t="shared" si="67"/>
        <v>1181.6809260191242</v>
      </c>
      <c r="AN49" s="34">
        <f t="shared" si="68"/>
        <v>0.84795955218490426</v>
      </c>
      <c r="AO49" s="14"/>
      <c r="AP49" s="2">
        <f t="shared" si="55"/>
        <v>0</v>
      </c>
      <c r="AQ49" s="2">
        <f t="shared" si="49"/>
        <v>-1</v>
      </c>
      <c r="AR49" s="34">
        <f t="shared" si="69"/>
        <v>0</v>
      </c>
      <c r="AS49" s="14">
        <v>260</v>
      </c>
      <c r="AT49" s="2">
        <f t="shared" si="50"/>
        <v>6</v>
      </c>
      <c r="AU49" s="2">
        <f t="shared" si="70"/>
        <v>2.3622047244094446E-2</v>
      </c>
      <c r="AV49" s="34">
        <f t="shared" si="71"/>
        <v>65.425264217413186</v>
      </c>
      <c r="AW49" s="79">
        <f t="shared" si="72"/>
        <v>4.6948356807511735E-2</v>
      </c>
      <c r="AX49" s="14">
        <v>85</v>
      </c>
      <c r="AY49">
        <f t="shared" si="51"/>
        <v>-2</v>
      </c>
      <c r="AZ49">
        <f t="shared" si="73"/>
        <v>-2.2988505747126409E-2</v>
      </c>
      <c r="BA49" s="35">
        <f t="shared" si="74"/>
        <v>21.389028686462002</v>
      </c>
      <c r="BB49" s="51">
        <f t="shared" si="75"/>
        <v>1.5348501263994221E-2</v>
      </c>
      <c r="BC49" s="31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31">
        <f t="shared" si="23"/>
        <v>176</v>
      </c>
      <c r="BE49" s="51">
        <f t="shared" si="76"/>
        <v>3.617677286742027E-2</v>
      </c>
      <c r="BF49" s="35">
        <f t="shared" si="77"/>
        <v>1268.4952189229994</v>
      </c>
      <c r="BG49" s="35">
        <f t="shared" si="78"/>
        <v>0.91025641025641024</v>
      </c>
      <c r="BH49" s="45">
        <v>313</v>
      </c>
      <c r="BI49" s="48">
        <f t="shared" si="27"/>
        <v>26</v>
      </c>
      <c r="BJ49" s="14">
        <v>2448</v>
      </c>
      <c r="BK49" s="48">
        <f t="shared" si="28"/>
        <v>91</v>
      </c>
      <c r="BL49" s="14">
        <v>2009</v>
      </c>
      <c r="BM49" s="48">
        <f t="shared" si="29"/>
        <v>65</v>
      </c>
      <c r="BN49" s="14">
        <v>645</v>
      </c>
      <c r="BO49" s="48">
        <f t="shared" si="30"/>
        <v>14</v>
      </c>
      <c r="BP49" s="14">
        <v>123</v>
      </c>
      <c r="BQ49" s="48">
        <f t="shared" si="31"/>
        <v>4</v>
      </c>
      <c r="BR49" s="17"/>
      <c r="BS49" s="24">
        <f t="shared" si="32"/>
        <v>0</v>
      </c>
      <c r="BT49" s="17"/>
      <c r="BU49" s="24">
        <f t="shared" si="33"/>
        <v>0</v>
      </c>
      <c r="BV49" s="17"/>
      <c r="BW49" s="24">
        <f t="shared" si="34"/>
        <v>0</v>
      </c>
      <c r="BX49" s="17"/>
      <c r="BY49" s="24">
        <f t="shared" si="35"/>
        <v>0</v>
      </c>
      <c r="BZ49" s="20"/>
      <c r="CA49" s="27">
        <f t="shared" si="36"/>
        <v>0</v>
      </c>
    </row>
    <row r="50" spans="1:79">
      <c r="A50" s="3">
        <v>43947</v>
      </c>
      <c r="B50" s="22">
        <v>43947</v>
      </c>
      <c r="C50" s="10">
        <v>5779</v>
      </c>
      <c r="D50">
        <f t="shared" si="37"/>
        <v>241</v>
      </c>
      <c r="E50" s="10">
        <v>165</v>
      </c>
      <c r="F50">
        <f t="shared" si="79"/>
        <v>6</v>
      </c>
      <c r="G50" s="10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12">
        <v>26642</v>
      </c>
      <c r="W50" s="1">
        <f t="shared" si="47"/>
        <v>1242</v>
      </c>
      <c r="X50" s="1">
        <f t="shared" si="5"/>
        <v>146</v>
      </c>
      <c r="Y50" s="34">
        <f t="shared" si="62"/>
        <v>6704.0764972320076</v>
      </c>
      <c r="Z50" s="14">
        <v>20344</v>
      </c>
      <c r="AA50" s="2">
        <f t="shared" si="52"/>
        <v>944</v>
      </c>
      <c r="AB50" s="29">
        <f t="shared" si="63"/>
        <v>0.76360633586067117</v>
      </c>
      <c r="AC50" s="32">
        <f t="shared" si="8"/>
        <v>109</v>
      </c>
      <c r="AD50" s="1">
        <f t="shared" si="48"/>
        <v>6298</v>
      </c>
      <c r="AE50" s="1">
        <f t="shared" si="53"/>
        <v>298</v>
      </c>
      <c r="AF50" s="29">
        <f t="shared" si="9"/>
        <v>0.23639366413932889</v>
      </c>
      <c r="AG50" s="32">
        <f t="shared" si="10"/>
        <v>37</v>
      </c>
      <c r="AH50" s="34">
        <f t="shared" si="64"/>
        <v>0.23993558776167473</v>
      </c>
      <c r="AI50" s="34">
        <f t="shared" si="65"/>
        <v>1584.8012078510317</v>
      </c>
      <c r="AJ50" s="14">
        <v>4906</v>
      </c>
      <c r="AK50" s="2">
        <f t="shared" si="54"/>
        <v>210</v>
      </c>
      <c r="AL50" s="2">
        <f t="shared" si="66"/>
        <v>4.4718909710391719E-2</v>
      </c>
      <c r="AM50" s="34">
        <f t="shared" si="67"/>
        <v>1234.5244086562657</v>
      </c>
      <c r="AN50" s="34">
        <f t="shared" si="68"/>
        <v>0.8489358020418758</v>
      </c>
      <c r="AO50" s="14"/>
      <c r="AP50" s="2">
        <f t="shared" si="55"/>
        <v>0</v>
      </c>
      <c r="AQ50" s="2">
        <f t="shared" si="49"/>
        <v>-1</v>
      </c>
      <c r="AR50" s="34">
        <f t="shared" si="69"/>
        <v>0</v>
      </c>
      <c r="AS50" s="14">
        <v>251</v>
      </c>
      <c r="AT50" s="2">
        <f t="shared" si="50"/>
        <v>-9</v>
      </c>
      <c r="AU50" s="2">
        <f t="shared" si="70"/>
        <v>-3.4615384615384603E-2</v>
      </c>
      <c r="AV50" s="34">
        <f t="shared" si="71"/>
        <v>63.160543532964262</v>
      </c>
      <c r="AW50" s="79">
        <f t="shared" si="72"/>
        <v>4.3433119916940648E-2</v>
      </c>
      <c r="AX50" s="14">
        <v>88</v>
      </c>
      <c r="AY50">
        <f t="shared" si="51"/>
        <v>3</v>
      </c>
      <c r="AZ50">
        <f t="shared" si="73"/>
        <v>3.529411764705892E-2</v>
      </c>
      <c r="BA50" s="35">
        <f t="shared" si="74"/>
        <v>22.143935581278306</v>
      </c>
      <c r="BB50" s="51">
        <f t="shared" si="75"/>
        <v>1.5227548018688355E-2</v>
      </c>
      <c r="BC50" s="31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31">
        <f t="shared" si="23"/>
        <v>204</v>
      </c>
      <c r="BE50" s="51">
        <f t="shared" si="76"/>
        <v>4.0468161079150855E-2</v>
      </c>
      <c r="BF50" s="35">
        <f t="shared" si="77"/>
        <v>1319.8288877705083</v>
      </c>
      <c r="BG50" s="35">
        <f t="shared" si="78"/>
        <v>0.90759646997750476</v>
      </c>
      <c r="BH50" s="45">
        <v>338</v>
      </c>
      <c r="BI50" s="48">
        <f t="shared" si="27"/>
        <v>25</v>
      </c>
      <c r="BJ50" s="14">
        <v>2569</v>
      </c>
      <c r="BK50" s="48">
        <f t="shared" si="28"/>
        <v>121</v>
      </c>
      <c r="BL50" s="14">
        <v>2087</v>
      </c>
      <c r="BM50" s="48">
        <f t="shared" si="29"/>
        <v>78</v>
      </c>
      <c r="BN50" s="14">
        <v>660</v>
      </c>
      <c r="BO50" s="48">
        <f t="shared" si="30"/>
        <v>15</v>
      </c>
      <c r="BP50" s="14">
        <v>125</v>
      </c>
      <c r="BQ50" s="48">
        <f t="shared" si="31"/>
        <v>2</v>
      </c>
      <c r="BR50" s="17"/>
      <c r="BS50" s="24">
        <f t="shared" si="32"/>
        <v>0</v>
      </c>
      <c r="BT50" s="17"/>
      <c r="BU50" s="24">
        <f t="shared" si="33"/>
        <v>0</v>
      </c>
      <c r="BV50" s="17"/>
      <c r="BW50" s="24">
        <f t="shared" si="34"/>
        <v>0</v>
      </c>
      <c r="BX50" s="17"/>
      <c r="BY50" s="24">
        <f t="shared" si="35"/>
        <v>0</v>
      </c>
      <c r="BZ50" s="20"/>
      <c r="CA50" s="27">
        <f t="shared" si="36"/>
        <v>0</v>
      </c>
    </row>
    <row r="51" spans="1:79">
      <c r="A51" s="3">
        <v>43948</v>
      </c>
      <c r="B51" s="22">
        <v>43948</v>
      </c>
      <c r="C51" s="10">
        <v>6021</v>
      </c>
      <c r="D51">
        <f t="shared" si="37"/>
        <v>242</v>
      </c>
      <c r="E51" s="10">
        <v>167</v>
      </c>
      <c r="F51">
        <f t="shared" si="79"/>
        <v>2</v>
      </c>
      <c r="G51" s="10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12">
        <v>27834</v>
      </c>
      <c r="W51" s="1">
        <f t="shared" si="47"/>
        <v>1192</v>
      </c>
      <c r="X51" s="1">
        <f t="shared" si="5"/>
        <v>-50</v>
      </c>
      <c r="Y51" s="34">
        <f t="shared" si="62"/>
        <v>7004.026170105687</v>
      </c>
      <c r="Z51" s="14">
        <v>21200</v>
      </c>
      <c r="AA51" s="2">
        <f t="shared" si="52"/>
        <v>856</v>
      </c>
      <c r="AB51" s="29">
        <f t="shared" si="63"/>
        <v>0.76165840339153557</v>
      </c>
      <c r="AC51" s="32">
        <f t="shared" si="8"/>
        <v>-88</v>
      </c>
      <c r="AD51" s="1">
        <f t="shared" si="48"/>
        <v>6634</v>
      </c>
      <c r="AE51" s="1">
        <f t="shared" si="53"/>
        <v>336</v>
      </c>
      <c r="AF51" s="29">
        <f t="shared" si="9"/>
        <v>0.23834159660846446</v>
      </c>
      <c r="AG51" s="32">
        <f t="shared" si="10"/>
        <v>38</v>
      </c>
      <c r="AH51" s="34">
        <f t="shared" si="64"/>
        <v>0.28187919463087246</v>
      </c>
      <c r="AI51" s="34">
        <f t="shared" si="65"/>
        <v>1669.3507800704579</v>
      </c>
      <c r="AJ51" s="14">
        <v>5044</v>
      </c>
      <c r="AK51" s="2">
        <f t="shared" si="54"/>
        <v>138</v>
      </c>
      <c r="AL51" s="2">
        <f t="shared" si="66"/>
        <v>2.8128821850794905E-2</v>
      </c>
      <c r="AM51" s="34">
        <f t="shared" si="67"/>
        <v>1269.2501258178158</v>
      </c>
      <c r="AN51" s="34">
        <f t="shared" si="68"/>
        <v>0.83773459558212926</v>
      </c>
      <c r="AO51" s="14"/>
      <c r="AP51" s="2">
        <f t="shared" si="55"/>
        <v>0</v>
      </c>
      <c r="AQ51" s="2">
        <f t="shared" si="49"/>
        <v>-1</v>
      </c>
      <c r="AR51" s="34">
        <f t="shared" si="69"/>
        <v>0</v>
      </c>
      <c r="AS51" s="14">
        <v>266</v>
      </c>
      <c r="AT51" s="2">
        <f t="shared" si="50"/>
        <v>15</v>
      </c>
      <c r="AU51" s="2">
        <f t="shared" si="70"/>
        <v>5.9760956175298752E-2</v>
      </c>
      <c r="AV51" s="34">
        <f t="shared" si="71"/>
        <v>66.935078007045789</v>
      </c>
      <c r="AW51" s="79">
        <f t="shared" si="72"/>
        <v>4.4178707855837898E-2</v>
      </c>
      <c r="AX51" s="14">
        <v>89</v>
      </c>
      <c r="AY51">
        <f t="shared" si="51"/>
        <v>1</v>
      </c>
      <c r="AZ51">
        <f t="shared" si="73"/>
        <v>1.1363636363636465E-2</v>
      </c>
      <c r="BA51" s="35">
        <f t="shared" si="74"/>
        <v>22.395571212883745</v>
      </c>
      <c r="BB51" s="51">
        <f t="shared" si="75"/>
        <v>1.4781597741238996E-2</v>
      </c>
      <c r="BC51" s="31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31">
        <f t="shared" si="23"/>
        <v>154</v>
      </c>
      <c r="BE51" s="51">
        <f t="shared" si="76"/>
        <v>2.9361296472831366E-2</v>
      </c>
      <c r="BF51" s="35">
        <f t="shared" si="77"/>
        <v>1358.5807750377453</v>
      </c>
      <c r="BG51" s="35">
        <f t="shared" si="78"/>
        <v>0.89669490117920614</v>
      </c>
      <c r="BH51" s="45">
        <v>352</v>
      </c>
      <c r="BI51" s="48">
        <f t="shared" si="27"/>
        <v>14</v>
      </c>
      <c r="BJ51" s="14">
        <v>2675</v>
      </c>
      <c r="BK51" s="48">
        <f t="shared" si="28"/>
        <v>106</v>
      </c>
      <c r="BL51" s="14">
        <v>2173</v>
      </c>
      <c r="BM51" s="48">
        <f t="shared" si="29"/>
        <v>86</v>
      </c>
      <c r="BN51" s="14">
        <v>693</v>
      </c>
      <c r="BO51" s="48">
        <f t="shared" si="30"/>
        <v>33</v>
      </c>
      <c r="BP51" s="14">
        <v>128</v>
      </c>
      <c r="BQ51" s="48">
        <f t="shared" si="31"/>
        <v>3</v>
      </c>
      <c r="BR51" s="17"/>
      <c r="BS51" s="24">
        <f t="shared" si="32"/>
        <v>0</v>
      </c>
      <c r="BT51" s="17"/>
      <c r="BU51" s="24">
        <f t="shared" si="33"/>
        <v>0</v>
      </c>
      <c r="BV51" s="17"/>
      <c r="BW51" s="24">
        <f t="shared" si="34"/>
        <v>0</v>
      </c>
      <c r="BX51" s="17"/>
      <c r="BY51" s="24">
        <f t="shared" si="35"/>
        <v>0</v>
      </c>
      <c r="BZ51" s="20"/>
      <c r="CA51" s="27">
        <f t="shared" si="36"/>
        <v>0</v>
      </c>
    </row>
    <row r="52" spans="1:79">
      <c r="A52" s="3">
        <v>43949</v>
      </c>
      <c r="B52" s="22">
        <v>43949</v>
      </c>
      <c r="C52" s="10">
        <v>6200</v>
      </c>
      <c r="D52">
        <f t="shared" si="37"/>
        <v>179</v>
      </c>
      <c r="E52" s="10">
        <v>167</v>
      </c>
      <c r="F52">
        <f t="shared" si="79"/>
        <v>0</v>
      </c>
      <c r="G52" s="10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12">
        <v>28795</v>
      </c>
      <c r="W52" s="1">
        <f t="shared" si="47"/>
        <v>961</v>
      </c>
      <c r="X52" s="1">
        <f t="shared" si="5"/>
        <v>-231</v>
      </c>
      <c r="Y52" s="34">
        <f t="shared" si="62"/>
        <v>7245.8480120785098</v>
      </c>
      <c r="Z52" s="14">
        <v>21934</v>
      </c>
      <c r="AA52" s="2">
        <f t="shared" si="52"/>
        <v>734</v>
      </c>
      <c r="AB52" s="29">
        <f t="shared" si="63"/>
        <v>0.76172946692134047</v>
      </c>
      <c r="AC52" s="32">
        <f t="shared" si="8"/>
        <v>-122</v>
      </c>
      <c r="AD52" s="1">
        <f t="shared" si="48"/>
        <v>6861</v>
      </c>
      <c r="AE52" s="1">
        <f t="shared" si="53"/>
        <v>227</v>
      </c>
      <c r="AF52" s="29">
        <f t="shared" si="9"/>
        <v>0.2382705330786595</v>
      </c>
      <c r="AG52" s="32">
        <f t="shared" si="10"/>
        <v>-109</v>
      </c>
      <c r="AH52" s="34">
        <f t="shared" si="64"/>
        <v>0.23621227887617066</v>
      </c>
      <c r="AI52" s="34">
        <f t="shared" si="65"/>
        <v>1726.4720684448916</v>
      </c>
      <c r="AJ52" s="14">
        <v>5182</v>
      </c>
      <c r="AK52" s="2">
        <f t="shared" si="54"/>
        <v>138</v>
      </c>
      <c r="AL52" s="2">
        <f t="shared" si="66"/>
        <v>2.7359238699444788E-2</v>
      </c>
      <c r="AM52" s="34">
        <f t="shared" si="67"/>
        <v>1303.9758429793658</v>
      </c>
      <c r="AN52" s="34">
        <f t="shared" si="68"/>
        <v>0.83580645161290323</v>
      </c>
      <c r="AO52" s="14"/>
      <c r="AP52" s="2">
        <f t="shared" si="55"/>
        <v>0</v>
      </c>
      <c r="AQ52" s="2">
        <f t="shared" si="49"/>
        <v>-1</v>
      </c>
      <c r="AR52" s="34">
        <f t="shared" si="69"/>
        <v>0</v>
      </c>
      <c r="AS52" s="14">
        <v>270</v>
      </c>
      <c r="AT52" s="2">
        <f t="shared" si="50"/>
        <v>4</v>
      </c>
      <c r="AU52" s="2">
        <f t="shared" si="70"/>
        <v>1.5037593984962516E-2</v>
      </c>
      <c r="AV52" s="34">
        <f t="shared" si="71"/>
        <v>67.941620533467542</v>
      </c>
      <c r="AW52" s="79">
        <f t="shared" si="72"/>
        <v>4.3548387096774194E-2</v>
      </c>
      <c r="AX52" s="14">
        <v>88</v>
      </c>
      <c r="AY52">
        <f t="shared" si="51"/>
        <v>-1</v>
      </c>
      <c r="AZ52">
        <f t="shared" si="73"/>
        <v>-1.1235955056179803E-2</v>
      </c>
      <c r="BA52" s="35">
        <f t="shared" si="74"/>
        <v>22.143935581278306</v>
      </c>
      <c r="BB52" s="51">
        <f t="shared" si="75"/>
        <v>1.4193548387096775E-2</v>
      </c>
      <c r="BC52" s="31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31">
        <f t="shared" si="23"/>
        <v>141</v>
      </c>
      <c r="BE52" s="51">
        <f t="shared" si="76"/>
        <v>2.6115947397666206E-2</v>
      </c>
      <c r="BF52" s="35">
        <f t="shared" si="77"/>
        <v>1394.0613990941117</v>
      </c>
      <c r="BG52" s="35">
        <f t="shared" si="78"/>
        <v>0.8935483870967742</v>
      </c>
      <c r="BH52" s="45">
        <v>369</v>
      </c>
      <c r="BI52" s="48">
        <f t="shared" si="27"/>
        <v>17</v>
      </c>
      <c r="BJ52" s="14">
        <v>2764</v>
      </c>
      <c r="BK52" s="48">
        <f t="shared" si="28"/>
        <v>89</v>
      </c>
      <c r="BL52" s="14">
        <v>2231</v>
      </c>
      <c r="BM52" s="48">
        <f t="shared" si="29"/>
        <v>58</v>
      </c>
      <c r="BN52" s="14">
        <v>707</v>
      </c>
      <c r="BO52" s="48">
        <f t="shared" si="30"/>
        <v>14</v>
      </c>
      <c r="BP52" s="14">
        <v>129</v>
      </c>
      <c r="BQ52" s="48">
        <f t="shared" si="31"/>
        <v>1</v>
      </c>
      <c r="BR52" s="17"/>
      <c r="BS52" s="24">
        <f t="shared" si="32"/>
        <v>0</v>
      </c>
      <c r="BT52" s="17"/>
      <c r="BU52" s="24">
        <f t="shared" si="33"/>
        <v>0</v>
      </c>
      <c r="BV52" s="17"/>
      <c r="BW52" s="24">
        <f t="shared" si="34"/>
        <v>0</v>
      </c>
      <c r="BX52" s="17"/>
      <c r="BY52" s="24">
        <f t="shared" si="35"/>
        <v>0</v>
      </c>
      <c r="BZ52" s="20"/>
      <c r="CA52" s="27">
        <f t="shared" si="36"/>
        <v>0</v>
      </c>
    </row>
    <row r="53" spans="1:79">
      <c r="A53" s="3">
        <v>43950</v>
      </c>
      <c r="B53" s="22">
        <v>43950</v>
      </c>
      <c r="C53" s="10">
        <v>6378</v>
      </c>
      <c r="D53">
        <f t="shared" si="37"/>
        <v>178</v>
      </c>
      <c r="E53" s="10">
        <v>178</v>
      </c>
      <c r="F53">
        <f t="shared" si="79"/>
        <v>11</v>
      </c>
      <c r="G53" s="10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12">
        <v>29837</v>
      </c>
      <c r="W53" s="1">
        <f t="shared" si="47"/>
        <v>1042</v>
      </c>
      <c r="X53" s="1">
        <f t="shared" si="5"/>
        <v>81</v>
      </c>
      <c r="Y53" s="34">
        <f t="shared" si="62"/>
        <v>7508.0523402113731</v>
      </c>
      <c r="Z53" s="14">
        <v>22767</v>
      </c>
      <c r="AA53" s="2">
        <f t="shared" si="52"/>
        <v>833</v>
      </c>
      <c r="AB53" s="29">
        <f t="shared" si="63"/>
        <v>0.76304588262895068</v>
      </c>
      <c r="AC53" s="32">
        <f t="shared" si="8"/>
        <v>99</v>
      </c>
      <c r="AD53" s="1">
        <f t="shared" si="48"/>
        <v>7070</v>
      </c>
      <c r="AE53" s="1">
        <f t="shared" si="53"/>
        <v>209</v>
      </c>
      <c r="AF53" s="29">
        <f t="shared" si="9"/>
        <v>0.23695411737104938</v>
      </c>
      <c r="AG53" s="32">
        <f t="shared" si="10"/>
        <v>-18</v>
      </c>
      <c r="AH53" s="34">
        <f t="shared" si="64"/>
        <v>0.20057581573896352</v>
      </c>
      <c r="AI53" s="34">
        <f t="shared" si="65"/>
        <v>1779.0639154504277</v>
      </c>
      <c r="AJ53" s="14">
        <v>5306</v>
      </c>
      <c r="AK53" s="2">
        <f t="shared" si="54"/>
        <v>124</v>
      </c>
      <c r="AL53" s="2">
        <f t="shared" si="66"/>
        <v>2.3928984947896526E-2</v>
      </c>
      <c r="AM53" s="34">
        <f t="shared" si="67"/>
        <v>1335.1786612984397</v>
      </c>
      <c r="AN53" s="34">
        <f t="shared" si="68"/>
        <v>0.83192223267481968</v>
      </c>
      <c r="AO53" s="14"/>
      <c r="AP53" s="2">
        <f t="shared" si="55"/>
        <v>0</v>
      </c>
      <c r="AQ53" s="2">
        <f t="shared" si="49"/>
        <v>-1</v>
      </c>
      <c r="AR53" s="34">
        <f t="shared" si="69"/>
        <v>0</v>
      </c>
      <c r="AS53" s="14">
        <v>275</v>
      </c>
      <c r="AT53" s="2">
        <f t="shared" si="50"/>
        <v>5</v>
      </c>
      <c r="AU53" s="2">
        <f t="shared" si="70"/>
        <v>1.8518518518518601E-2</v>
      </c>
      <c r="AV53" s="34">
        <f t="shared" si="71"/>
        <v>69.199798691494706</v>
      </c>
      <c r="AW53" s="79">
        <f t="shared" si="72"/>
        <v>4.3116964565694575E-2</v>
      </c>
      <c r="AX53" s="14">
        <v>92</v>
      </c>
      <c r="AY53">
        <f t="shared" si="51"/>
        <v>4</v>
      </c>
      <c r="AZ53">
        <f t="shared" si="73"/>
        <v>4.5454545454545414E-2</v>
      </c>
      <c r="BA53" s="35">
        <f t="shared" si="74"/>
        <v>23.150478107700049</v>
      </c>
      <c r="BB53" s="51">
        <f t="shared" si="75"/>
        <v>1.4424584509250549E-2</v>
      </c>
      <c r="BC53" s="31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31">
        <f t="shared" si="23"/>
        <v>133</v>
      </c>
      <c r="BE53" s="51">
        <f t="shared" si="76"/>
        <v>2.4007220216606395E-2</v>
      </c>
      <c r="BF53" s="35">
        <f t="shared" si="77"/>
        <v>1427.5289380976346</v>
      </c>
      <c r="BG53" s="35">
        <f t="shared" si="78"/>
        <v>0.88946378174976481</v>
      </c>
      <c r="BH53" s="45">
        <v>385</v>
      </c>
      <c r="BI53" s="48">
        <f t="shared" si="27"/>
        <v>16</v>
      </c>
      <c r="BJ53" s="14">
        <v>2847</v>
      </c>
      <c r="BK53" s="48">
        <f t="shared" si="28"/>
        <v>83</v>
      </c>
      <c r="BL53" s="14">
        <v>2287</v>
      </c>
      <c r="BM53" s="48">
        <f t="shared" si="29"/>
        <v>56</v>
      </c>
      <c r="BN53" s="14">
        <v>728</v>
      </c>
      <c r="BO53" s="48">
        <f t="shared" si="30"/>
        <v>21</v>
      </c>
      <c r="BP53" s="14">
        <v>131</v>
      </c>
      <c r="BQ53" s="48">
        <f t="shared" si="31"/>
        <v>2</v>
      </c>
      <c r="BR53" s="17"/>
      <c r="BS53" s="24">
        <f t="shared" si="32"/>
        <v>0</v>
      </c>
      <c r="BT53" s="17"/>
      <c r="BU53" s="24">
        <f t="shared" si="33"/>
        <v>0</v>
      </c>
      <c r="BV53" s="17"/>
      <c r="BW53" s="24">
        <f t="shared" si="34"/>
        <v>0</v>
      </c>
      <c r="BX53" s="17"/>
      <c r="BY53" s="24">
        <f t="shared" si="35"/>
        <v>0</v>
      </c>
      <c r="BZ53" s="20"/>
      <c r="CA53" s="27">
        <f t="shared" si="36"/>
        <v>0</v>
      </c>
    </row>
    <row r="54" spans="1:79">
      <c r="A54" s="3">
        <v>43951</v>
      </c>
      <c r="B54" s="22">
        <v>43951</v>
      </c>
      <c r="C54" s="10">
        <v>6532</v>
      </c>
      <c r="D54">
        <f t="shared" si="37"/>
        <v>154</v>
      </c>
      <c r="E54" s="10">
        <v>188</v>
      </c>
      <c r="F54">
        <f t="shared" si="79"/>
        <v>10</v>
      </c>
      <c r="G54" s="10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12">
        <v>30749</v>
      </c>
      <c r="W54" s="1">
        <f t="shared" si="47"/>
        <v>912</v>
      </c>
      <c r="X54" s="1">
        <f t="shared" si="5"/>
        <v>-130</v>
      </c>
      <c r="Y54" s="34">
        <f t="shared" si="62"/>
        <v>7737.5440362355303</v>
      </c>
      <c r="Z54" s="14">
        <v>23497</v>
      </c>
      <c r="AA54" s="2">
        <f t="shared" si="52"/>
        <v>730</v>
      </c>
      <c r="AB54" s="29">
        <f t="shared" si="63"/>
        <v>0.764154931867703</v>
      </c>
      <c r="AC54" s="32">
        <f t="shared" si="8"/>
        <v>-103</v>
      </c>
      <c r="AD54" s="1">
        <f t="shared" si="48"/>
        <v>7252</v>
      </c>
      <c r="AE54" s="1">
        <f t="shared" si="53"/>
        <v>182</v>
      </c>
      <c r="AF54" s="29">
        <f t="shared" si="9"/>
        <v>0.235845068132297</v>
      </c>
      <c r="AG54" s="32">
        <f t="shared" si="10"/>
        <v>-27</v>
      </c>
      <c r="AH54" s="34">
        <f t="shared" si="64"/>
        <v>0.19956140350877194</v>
      </c>
      <c r="AI54" s="34">
        <f t="shared" si="65"/>
        <v>1824.8616004026169</v>
      </c>
      <c r="AJ54" s="14">
        <v>2916</v>
      </c>
      <c r="AK54" s="2">
        <f t="shared" si="54"/>
        <v>-2390</v>
      </c>
      <c r="AL54" s="2">
        <f t="shared" si="66"/>
        <v>-0.45043347154165092</v>
      </c>
      <c r="AM54" s="34">
        <f t="shared" si="67"/>
        <v>733.76950176144942</v>
      </c>
      <c r="AN54" s="34">
        <f t="shared" si="68"/>
        <v>0.44641763625229641</v>
      </c>
      <c r="AO54" s="14"/>
      <c r="AP54" s="2">
        <f t="shared" si="55"/>
        <v>0</v>
      </c>
      <c r="AQ54" s="2">
        <f t="shared" si="49"/>
        <v>-1</v>
      </c>
      <c r="AR54" s="34">
        <f t="shared" si="69"/>
        <v>0</v>
      </c>
      <c r="AS54" s="14">
        <v>282</v>
      </c>
      <c r="AT54" s="2">
        <f t="shared" si="50"/>
        <v>7</v>
      </c>
      <c r="AU54" s="2">
        <f t="shared" si="70"/>
        <v>2.5454545454545396E-2</v>
      </c>
      <c r="AV54" s="34">
        <f t="shared" si="71"/>
        <v>70.961248112732761</v>
      </c>
      <c r="AW54" s="79">
        <f t="shared" si="72"/>
        <v>4.3172075933864053E-2</v>
      </c>
      <c r="AX54" s="14">
        <v>86</v>
      </c>
      <c r="AY54">
        <f t="shared" si="51"/>
        <v>-6</v>
      </c>
      <c r="AZ54">
        <f t="shared" si="73"/>
        <v>-6.5217391304347783E-2</v>
      </c>
      <c r="BA54" s="35">
        <f t="shared" si="74"/>
        <v>21.640664318067437</v>
      </c>
      <c r="BB54" s="51">
        <f t="shared" si="75"/>
        <v>1.3165952235150031E-2</v>
      </c>
      <c r="BC54" s="31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31">
        <f t="shared" si="23"/>
        <v>-2389</v>
      </c>
      <c r="BE54" s="51">
        <f t="shared" si="76"/>
        <v>-0.42111757447558607</v>
      </c>
      <c r="BF54" s="35">
        <f t="shared" si="77"/>
        <v>826.37141419224963</v>
      </c>
      <c r="BG54" s="35">
        <f t="shared" si="78"/>
        <v>0.50275566442131048</v>
      </c>
      <c r="BH54" s="45">
        <v>402</v>
      </c>
      <c r="BI54" s="48">
        <f t="shared" si="27"/>
        <v>17</v>
      </c>
      <c r="BJ54" s="14">
        <v>2920</v>
      </c>
      <c r="BK54" s="48">
        <f t="shared" si="28"/>
        <v>73</v>
      </c>
      <c r="BL54" s="14">
        <v>2328</v>
      </c>
      <c r="BM54" s="48">
        <f t="shared" si="29"/>
        <v>41</v>
      </c>
      <c r="BN54" s="14">
        <v>750</v>
      </c>
      <c r="BO54" s="48">
        <f t="shared" si="30"/>
        <v>22</v>
      </c>
      <c r="BP54" s="14">
        <v>132</v>
      </c>
      <c r="BQ54" s="48">
        <f t="shared" si="31"/>
        <v>1</v>
      </c>
      <c r="BR54" s="17"/>
      <c r="BS54" s="24">
        <f t="shared" si="32"/>
        <v>0</v>
      </c>
      <c r="BT54" s="17"/>
      <c r="BU54" s="24">
        <f t="shared" si="33"/>
        <v>0</v>
      </c>
      <c r="BV54" s="17"/>
      <c r="BW54" s="24">
        <f t="shared" si="34"/>
        <v>0</v>
      </c>
      <c r="BX54" s="17"/>
      <c r="BY54" s="24">
        <f t="shared" si="35"/>
        <v>0</v>
      </c>
      <c r="BZ54" s="20"/>
      <c r="CA54" s="27">
        <f t="shared" si="36"/>
        <v>0</v>
      </c>
    </row>
    <row r="55" spans="1:79">
      <c r="A55" s="3">
        <v>43952</v>
      </c>
      <c r="B55" s="22">
        <v>43952</v>
      </c>
      <c r="C55" s="10">
        <v>6720</v>
      </c>
      <c r="D55">
        <f t="shared" si="37"/>
        <v>188</v>
      </c>
      <c r="E55" s="10">
        <v>192</v>
      </c>
      <c r="F55">
        <f t="shared" si="79"/>
        <v>4</v>
      </c>
      <c r="G55" s="10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12">
        <v>31895</v>
      </c>
      <c r="W55" s="1">
        <f t="shared" si="47"/>
        <v>1146</v>
      </c>
      <c r="X55" s="1">
        <f t="shared" si="5"/>
        <v>234</v>
      </c>
      <c r="Y55" s="34">
        <f t="shared" si="62"/>
        <v>8025.9184700553596</v>
      </c>
      <c r="Z55" s="14">
        <v>24357</v>
      </c>
      <c r="AA55" s="2">
        <f t="shared" si="52"/>
        <v>860</v>
      </c>
      <c r="AB55" s="29">
        <f t="shared" si="63"/>
        <v>0.76366201598996708</v>
      </c>
      <c r="AC55" s="32">
        <f t="shared" si="8"/>
        <v>130</v>
      </c>
      <c r="AD55" s="1">
        <f t="shared" si="48"/>
        <v>7538</v>
      </c>
      <c r="AE55" s="1">
        <f t="shared" si="53"/>
        <v>286</v>
      </c>
      <c r="AF55" s="29">
        <f t="shared" si="9"/>
        <v>0.23633798401003292</v>
      </c>
      <c r="AG55" s="32">
        <f t="shared" si="10"/>
        <v>104</v>
      </c>
      <c r="AH55" s="34">
        <f t="shared" si="64"/>
        <v>0.24956369982547993</v>
      </c>
      <c r="AI55" s="34">
        <f t="shared" si="65"/>
        <v>1896.8293910417715</v>
      </c>
      <c r="AJ55" s="14">
        <v>3061</v>
      </c>
      <c r="AK55" s="2">
        <f t="shared" si="54"/>
        <v>145</v>
      </c>
      <c r="AL55" s="2">
        <f t="shared" si="66"/>
        <v>4.9725651577503527E-2</v>
      </c>
      <c r="AM55" s="34">
        <f t="shared" si="67"/>
        <v>770.25666834423748</v>
      </c>
      <c r="AN55" s="34">
        <f t="shared" si="68"/>
        <v>0.45550595238095237</v>
      </c>
      <c r="AO55" s="14"/>
      <c r="AP55" s="2">
        <f t="shared" si="55"/>
        <v>0</v>
      </c>
      <c r="AQ55" s="2">
        <f t="shared" si="49"/>
        <v>-1</v>
      </c>
      <c r="AR55" s="34">
        <f t="shared" si="69"/>
        <v>0</v>
      </c>
      <c r="AS55" s="14">
        <v>276</v>
      </c>
      <c r="AT55" s="2">
        <f t="shared" si="50"/>
        <v>-6</v>
      </c>
      <c r="AU55" s="2">
        <f t="shared" si="70"/>
        <v>-2.1276595744680882E-2</v>
      </c>
      <c r="AV55" s="34">
        <f t="shared" si="71"/>
        <v>69.451434323100145</v>
      </c>
      <c r="AW55" s="79">
        <f t="shared" si="72"/>
        <v>4.1071428571428571E-2</v>
      </c>
      <c r="AX55" s="14">
        <v>85</v>
      </c>
      <c r="AY55">
        <f t="shared" si="51"/>
        <v>-1</v>
      </c>
      <c r="AZ55">
        <f t="shared" si="73"/>
        <v>-1.1627906976744207E-2</v>
      </c>
      <c r="BA55" s="35">
        <f t="shared" si="74"/>
        <v>21.389028686462002</v>
      </c>
      <c r="BB55" s="51">
        <f t="shared" si="75"/>
        <v>1.2648809523809524E-2</v>
      </c>
      <c r="BC55" s="31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31">
        <f t="shared" si="23"/>
        <v>138</v>
      </c>
      <c r="BE55" s="51">
        <f t="shared" si="76"/>
        <v>4.2021924482338546E-2</v>
      </c>
      <c r="BF55" s="35">
        <f t="shared" si="77"/>
        <v>861.09713135379968</v>
      </c>
      <c r="BG55" s="35">
        <f t="shared" si="78"/>
        <v>0.50922619047619044</v>
      </c>
      <c r="BH55" s="45">
        <v>414</v>
      </c>
      <c r="BI55" s="48">
        <f t="shared" si="27"/>
        <v>12</v>
      </c>
      <c r="BJ55" s="14">
        <v>3023</v>
      </c>
      <c r="BK55" s="48">
        <f t="shared" si="28"/>
        <v>103</v>
      </c>
      <c r="BL55" s="14">
        <v>2377</v>
      </c>
      <c r="BM55" s="48">
        <f t="shared" si="29"/>
        <v>49</v>
      </c>
      <c r="BN55" s="14">
        <v>769</v>
      </c>
      <c r="BO55" s="48">
        <f t="shared" si="30"/>
        <v>19</v>
      </c>
      <c r="BP55" s="14">
        <v>137</v>
      </c>
      <c r="BQ55" s="48">
        <f t="shared" si="31"/>
        <v>5</v>
      </c>
      <c r="BR55" s="17"/>
      <c r="BS55" s="24">
        <f t="shared" si="32"/>
        <v>0</v>
      </c>
      <c r="BT55" s="17"/>
      <c r="BU55" s="24">
        <f t="shared" si="33"/>
        <v>0</v>
      </c>
      <c r="BV55" s="17"/>
      <c r="BW55" s="24">
        <f t="shared" si="34"/>
        <v>0</v>
      </c>
      <c r="BX55" s="17"/>
      <c r="BY55" s="24">
        <f t="shared" si="35"/>
        <v>0</v>
      </c>
      <c r="BZ55" s="20"/>
      <c r="CA55" s="27">
        <f t="shared" si="36"/>
        <v>0</v>
      </c>
    </row>
    <row r="56" spans="1:79">
      <c r="A56" s="3">
        <v>43953</v>
      </c>
      <c r="B56" s="22">
        <v>43953</v>
      </c>
      <c r="C56" s="10">
        <v>7090</v>
      </c>
      <c r="D56">
        <f t="shared" si="37"/>
        <v>370</v>
      </c>
      <c r="E56" s="10">
        <v>197</v>
      </c>
      <c r="F56">
        <f t="shared" si="79"/>
        <v>5</v>
      </c>
      <c r="G56" s="10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12">
        <v>33354</v>
      </c>
      <c r="W56" s="1">
        <f t="shared" si="47"/>
        <v>1459</v>
      </c>
      <c r="X56" s="1">
        <f t="shared" si="5"/>
        <v>313</v>
      </c>
      <c r="Y56" s="34">
        <f t="shared" si="62"/>
        <v>8393.0548565676891</v>
      </c>
      <c r="Z56" s="14">
        <v>25454</v>
      </c>
      <c r="AA56" s="2">
        <f t="shared" si="52"/>
        <v>1097</v>
      </c>
      <c r="AB56" s="29">
        <f t="shared" si="63"/>
        <v>0.7631468489536487</v>
      </c>
      <c r="AC56" s="32">
        <f t="shared" si="8"/>
        <v>237</v>
      </c>
      <c r="AD56" s="1">
        <f t="shared" si="48"/>
        <v>7900</v>
      </c>
      <c r="AE56" s="1">
        <f t="shared" si="53"/>
        <v>362</v>
      </c>
      <c r="AF56" s="29">
        <f t="shared" si="9"/>
        <v>0.23685315104635127</v>
      </c>
      <c r="AG56" s="32">
        <f t="shared" si="10"/>
        <v>76</v>
      </c>
      <c r="AH56" s="34">
        <f t="shared" si="64"/>
        <v>0.2481151473612063</v>
      </c>
      <c r="AI56" s="34">
        <f t="shared" si="65"/>
        <v>1987.921489682939</v>
      </c>
      <c r="AJ56" s="14">
        <v>3375</v>
      </c>
      <c r="AK56" s="2">
        <f t="shared" si="54"/>
        <v>314</v>
      </c>
      <c r="AL56" s="2">
        <f t="shared" si="66"/>
        <v>0.10258085592943478</v>
      </c>
      <c r="AM56" s="34">
        <f t="shared" si="67"/>
        <v>849.27025666834425</v>
      </c>
      <c r="AN56" s="34">
        <f t="shared" si="68"/>
        <v>0.47602256699576867</v>
      </c>
      <c r="AO56" s="14">
        <v>1067</v>
      </c>
      <c r="AP56" s="2">
        <f t="shared" si="55"/>
        <v>1067</v>
      </c>
      <c r="AQ56" s="2">
        <f t="shared" si="49"/>
        <v>-1</v>
      </c>
      <c r="AR56" s="34">
        <f t="shared" si="69"/>
        <v>268.49521892299947</v>
      </c>
      <c r="AS56" s="14">
        <v>285</v>
      </c>
      <c r="AT56" s="2">
        <f t="shared" si="50"/>
        <v>9</v>
      </c>
      <c r="AU56" s="2">
        <f t="shared" si="70"/>
        <v>3.2608695652173836E-2</v>
      </c>
      <c r="AV56" s="34">
        <f t="shared" si="71"/>
        <v>71.716155007549062</v>
      </c>
      <c r="AW56" s="79">
        <f t="shared" si="72"/>
        <v>4.0197461212976023E-2</v>
      </c>
      <c r="AX56" s="14">
        <v>89</v>
      </c>
      <c r="AY56">
        <f t="shared" si="51"/>
        <v>4</v>
      </c>
      <c r="AZ56">
        <f t="shared" si="73"/>
        <v>4.705882352941182E-2</v>
      </c>
      <c r="BA56" s="35">
        <f t="shared" si="74"/>
        <v>22.395571212883745</v>
      </c>
      <c r="BB56" s="51">
        <f t="shared" si="75"/>
        <v>1.2552891396332862E-2</v>
      </c>
      <c r="BC56" s="31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31">
        <f t="shared" si="23"/>
        <v>1394</v>
      </c>
      <c r="BE56" s="51">
        <f t="shared" si="76"/>
        <v>0.40736411455289301</v>
      </c>
      <c r="BF56" s="35">
        <f t="shared" si="77"/>
        <v>1211.8772018117766</v>
      </c>
      <c r="BG56" s="35">
        <f t="shared" si="78"/>
        <v>0.67926657263751766</v>
      </c>
      <c r="BH56" s="45">
        <v>443</v>
      </c>
      <c r="BI56" s="48">
        <f t="shared" si="27"/>
        <v>29</v>
      </c>
      <c r="BJ56" s="14">
        <v>3206</v>
      </c>
      <c r="BK56" s="48">
        <f t="shared" si="28"/>
        <v>183</v>
      </c>
      <c r="BL56" s="14">
        <v>2489</v>
      </c>
      <c r="BM56" s="48">
        <f t="shared" si="29"/>
        <v>112</v>
      </c>
      <c r="BN56" s="14">
        <v>800</v>
      </c>
      <c r="BO56" s="48">
        <f t="shared" si="30"/>
        <v>31</v>
      </c>
      <c r="BP56" s="14">
        <v>152</v>
      </c>
      <c r="BQ56" s="48">
        <f t="shared" si="31"/>
        <v>15</v>
      </c>
      <c r="BR56" s="17"/>
      <c r="BS56" s="24">
        <f t="shared" si="32"/>
        <v>0</v>
      </c>
      <c r="BT56" s="17"/>
      <c r="BU56" s="24">
        <f t="shared" si="33"/>
        <v>0</v>
      </c>
      <c r="BV56" s="17"/>
      <c r="BW56" s="24">
        <f t="shared" si="34"/>
        <v>0</v>
      </c>
      <c r="BX56" s="17"/>
      <c r="BY56" s="24">
        <f t="shared" si="35"/>
        <v>0</v>
      </c>
      <c r="BZ56" s="20"/>
      <c r="CA56" s="27">
        <f t="shared" si="36"/>
        <v>0</v>
      </c>
    </row>
    <row r="57" spans="1:79">
      <c r="A57" s="3">
        <v>43954</v>
      </c>
      <c r="B57" s="22">
        <v>43954</v>
      </c>
      <c r="C57" s="10">
        <v>7197</v>
      </c>
      <c r="D57">
        <f t="shared" si="37"/>
        <v>107</v>
      </c>
      <c r="E57" s="10">
        <v>197</v>
      </c>
      <c r="F57">
        <f t="shared" si="79"/>
        <v>0</v>
      </c>
      <c r="G57" s="10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12">
        <v>34459</v>
      </c>
      <c r="W57" s="1">
        <f t="shared" si="47"/>
        <v>1105</v>
      </c>
      <c r="X57" s="1">
        <f t="shared" si="5"/>
        <v>-354</v>
      </c>
      <c r="Y57" s="34">
        <f t="shared" si="62"/>
        <v>8671.112229491695</v>
      </c>
      <c r="Z57" s="14">
        <v>26344</v>
      </c>
      <c r="AA57" s="2">
        <f t="shared" si="52"/>
        <v>890</v>
      </c>
      <c r="AB57" s="29">
        <f t="shared" si="63"/>
        <v>0.76450274238950633</v>
      </c>
      <c r="AC57" s="32">
        <f t="shared" si="8"/>
        <v>-207</v>
      </c>
      <c r="AD57" s="1">
        <f t="shared" si="48"/>
        <v>8115</v>
      </c>
      <c r="AE57" s="1">
        <f t="shared" si="53"/>
        <v>215</v>
      </c>
      <c r="AF57" s="29">
        <f t="shared" si="9"/>
        <v>0.23549725761049364</v>
      </c>
      <c r="AG57" s="32">
        <f t="shared" si="10"/>
        <v>-147</v>
      </c>
      <c r="AH57" s="34">
        <f t="shared" si="64"/>
        <v>0.19457013574660634</v>
      </c>
      <c r="AI57" s="34">
        <f t="shared" si="65"/>
        <v>2042.0231504781077</v>
      </c>
      <c r="AJ57" s="14">
        <v>3480</v>
      </c>
      <c r="AK57" s="2">
        <f t="shared" si="54"/>
        <v>105</v>
      </c>
      <c r="AL57" s="2">
        <f t="shared" si="66"/>
        <v>3.1111111111111089E-2</v>
      </c>
      <c r="AM57" s="34">
        <f t="shared" si="67"/>
        <v>875.69199798691488</v>
      </c>
      <c r="AN57" s="34">
        <f t="shared" si="68"/>
        <v>0.48353480616923716</v>
      </c>
      <c r="AO57" s="14">
        <v>1095</v>
      </c>
      <c r="AP57" s="2">
        <f t="shared" si="55"/>
        <v>28</v>
      </c>
      <c r="AQ57" s="2">
        <f t="shared" si="49"/>
        <v>2.6241799437675795E-2</v>
      </c>
      <c r="AR57" s="34">
        <f t="shared" si="69"/>
        <v>275.54101660795169</v>
      </c>
      <c r="AS57" s="14">
        <v>282</v>
      </c>
      <c r="AT57" s="2">
        <f t="shared" si="50"/>
        <v>-3</v>
      </c>
      <c r="AU57" s="2">
        <f t="shared" si="70"/>
        <v>-1.0526315789473717E-2</v>
      </c>
      <c r="AV57" s="34">
        <f t="shared" si="71"/>
        <v>70.961248112732761</v>
      </c>
      <c r="AW57" s="79">
        <f t="shared" si="72"/>
        <v>3.9182992913714049E-2</v>
      </c>
      <c r="AX57" s="14">
        <v>91</v>
      </c>
      <c r="AY57">
        <f t="shared" si="51"/>
        <v>2</v>
      </c>
      <c r="AZ57">
        <f t="shared" si="73"/>
        <v>2.2471910112359605E-2</v>
      </c>
      <c r="BA57" s="35">
        <f t="shared" si="74"/>
        <v>22.898842476094615</v>
      </c>
      <c r="BB57" s="51">
        <f t="shared" si="75"/>
        <v>1.2644157287758789E-2</v>
      </c>
      <c r="BC57" s="31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31">
        <f t="shared" si="23"/>
        <v>132</v>
      </c>
      <c r="BE57" s="51">
        <f t="shared" si="76"/>
        <v>2.7408637873754138E-2</v>
      </c>
      <c r="BF57" s="35">
        <f t="shared" si="77"/>
        <v>1245.093105183694</v>
      </c>
      <c r="BG57" s="35">
        <f t="shared" si="78"/>
        <v>0.68750868417396138</v>
      </c>
      <c r="BH57" s="45">
        <v>443</v>
      </c>
      <c r="BI57" s="48">
        <f t="shared" si="27"/>
        <v>0</v>
      </c>
      <c r="BJ57" s="14">
        <v>3263</v>
      </c>
      <c r="BK57" s="48">
        <f t="shared" si="28"/>
        <v>57</v>
      </c>
      <c r="BL57" s="14">
        <v>2522</v>
      </c>
      <c r="BM57" s="48">
        <f t="shared" si="29"/>
        <v>33</v>
      </c>
      <c r="BN57" s="14">
        <v>813</v>
      </c>
      <c r="BO57" s="48">
        <f t="shared" si="30"/>
        <v>13</v>
      </c>
      <c r="BP57" s="14">
        <v>156</v>
      </c>
      <c r="BQ57" s="48">
        <f t="shared" si="31"/>
        <v>4</v>
      </c>
      <c r="BR57" s="17"/>
      <c r="BS57" s="24">
        <f t="shared" si="32"/>
        <v>0</v>
      </c>
      <c r="BT57" s="17"/>
      <c r="BU57" s="24">
        <f t="shared" si="33"/>
        <v>0</v>
      </c>
      <c r="BV57" s="17"/>
      <c r="BW57" s="24">
        <f t="shared" si="34"/>
        <v>0</v>
      </c>
      <c r="BX57" s="17"/>
      <c r="BY57" s="24">
        <f t="shared" si="35"/>
        <v>0</v>
      </c>
      <c r="BZ57" s="20"/>
      <c r="CA57" s="27">
        <f t="shared" si="36"/>
        <v>0</v>
      </c>
    </row>
    <row r="58" spans="1:79">
      <c r="A58" s="3">
        <v>43955</v>
      </c>
      <c r="B58" s="22">
        <v>43955</v>
      </c>
      <c r="C58" s="10">
        <v>7387</v>
      </c>
      <c r="D58">
        <f t="shared" si="37"/>
        <v>190</v>
      </c>
      <c r="E58" s="10">
        <v>200</v>
      </c>
      <c r="F58">
        <f t="shared" si="79"/>
        <v>3</v>
      </c>
      <c r="G58" s="10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12">
        <v>35556</v>
      </c>
      <c r="W58" s="1">
        <f t="shared" si="47"/>
        <v>1097</v>
      </c>
      <c r="X58" s="1">
        <f t="shared" si="5"/>
        <v>-8</v>
      </c>
      <c r="Y58" s="34">
        <f t="shared" si="62"/>
        <v>8947.1565173628587</v>
      </c>
      <c r="Z58" s="14">
        <v>27145</v>
      </c>
      <c r="AA58" s="2">
        <f t="shared" si="52"/>
        <v>801</v>
      </c>
      <c r="AB58" s="29">
        <f t="shared" si="63"/>
        <v>0.76344358195522555</v>
      </c>
      <c r="AC58" s="32">
        <f t="shared" si="8"/>
        <v>-89</v>
      </c>
      <c r="AD58" s="1">
        <f t="shared" si="48"/>
        <v>8411</v>
      </c>
      <c r="AE58" s="1">
        <f t="shared" si="53"/>
        <v>296</v>
      </c>
      <c r="AF58" s="29">
        <f t="shared" si="9"/>
        <v>0.23655641804477445</v>
      </c>
      <c r="AG58" s="32">
        <f t="shared" si="10"/>
        <v>81</v>
      </c>
      <c r="AH58" s="34">
        <f t="shared" si="64"/>
        <v>0.2698268003646308</v>
      </c>
      <c r="AI58" s="34">
        <f t="shared" si="65"/>
        <v>2116.5072974333166</v>
      </c>
      <c r="AJ58" s="14">
        <v>3574</v>
      </c>
      <c r="AK58" s="2">
        <f t="shared" si="54"/>
        <v>94</v>
      </c>
      <c r="AL58" s="2">
        <f t="shared" si="66"/>
        <v>2.7011494252873636E-2</v>
      </c>
      <c r="AM58" s="34">
        <f t="shared" si="67"/>
        <v>899.34574735782587</v>
      </c>
      <c r="AN58" s="34">
        <f t="shared" si="68"/>
        <v>0.48382293217815081</v>
      </c>
      <c r="AO58" s="14">
        <v>1070</v>
      </c>
      <c r="AP58" s="2">
        <f t="shared" si="55"/>
        <v>-25</v>
      </c>
      <c r="AQ58" s="2">
        <f t="shared" si="49"/>
        <v>-2.2831050228310557E-2</v>
      </c>
      <c r="AR58" s="34">
        <f t="shared" si="69"/>
        <v>269.25012581781579</v>
      </c>
      <c r="AS58" s="14">
        <v>288</v>
      </c>
      <c r="AT58" s="2">
        <f t="shared" si="50"/>
        <v>6</v>
      </c>
      <c r="AU58" s="2">
        <f t="shared" si="70"/>
        <v>2.1276595744680771E-2</v>
      </c>
      <c r="AV58" s="34">
        <f t="shared" si="71"/>
        <v>72.471061902365378</v>
      </c>
      <c r="AW58" s="79">
        <f t="shared" si="72"/>
        <v>3.8987410315418983E-2</v>
      </c>
      <c r="AX58" s="14">
        <v>93</v>
      </c>
      <c r="AY58">
        <f t="shared" si="51"/>
        <v>2</v>
      </c>
      <c r="AZ58">
        <f t="shared" si="73"/>
        <v>2.19780219780219E-2</v>
      </c>
      <c r="BA58" s="35">
        <f t="shared" si="74"/>
        <v>23.402113739305484</v>
      </c>
      <c r="BB58" s="51">
        <f t="shared" si="75"/>
        <v>1.2589684581020713E-2</v>
      </c>
      <c r="BC58" s="31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31">
        <f t="shared" si="23"/>
        <v>77</v>
      </c>
      <c r="BE58" s="51">
        <f t="shared" si="76"/>
        <v>1.5561843168957257E-2</v>
      </c>
      <c r="BF58" s="35">
        <f t="shared" si="77"/>
        <v>1264.4690488173126</v>
      </c>
      <c r="BG58" s="35">
        <f t="shared" si="78"/>
        <v>0.68024908623257074</v>
      </c>
      <c r="BH58" s="45">
        <v>469</v>
      </c>
      <c r="BI58" s="48">
        <f t="shared" si="27"/>
        <v>26</v>
      </c>
      <c r="BJ58" s="14">
        <v>3352</v>
      </c>
      <c r="BK58" s="48">
        <f t="shared" si="28"/>
        <v>89</v>
      </c>
      <c r="BL58" s="14">
        <v>2563</v>
      </c>
      <c r="BM58" s="48">
        <f t="shared" si="29"/>
        <v>41</v>
      </c>
      <c r="BN58" s="14">
        <v>841</v>
      </c>
      <c r="BO58" s="48">
        <f t="shared" si="30"/>
        <v>28</v>
      </c>
      <c r="BP58" s="14">
        <v>162</v>
      </c>
      <c r="BQ58" s="48">
        <f t="shared" si="31"/>
        <v>6</v>
      </c>
      <c r="BR58" s="17"/>
      <c r="BS58" s="24">
        <f t="shared" si="32"/>
        <v>0</v>
      </c>
      <c r="BT58" s="17"/>
      <c r="BU58" s="24">
        <f t="shared" si="33"/>
        <v>0</v>
      </c>
      <c r="BV58" s="17"/>
      <c r="BW58" s="24">
        <f t="shared" si="34"/>
        <v>0</v>
      </c>
      <c r="BX58" s="17"/>
      <c r="BY58" s="24">
        <f t="shared" si="35"/>
        <v>0</v>
      </c>
      <c r="BZ58" s="20"/>
      <c r="CA58" s="27">
        <f t="shared" si="36"/>
        <v>0</v>
      </c>
    </row>
    <row r="59" spans="1:79">
      <c r="A59" s="3">
        <v>43956</v>
      </c>
      <c r="B59" s="22">
        <v>43956</v>
      </c>
      <c r="C59" s="10">
        <v>7523</v>
      </c>
      <c r="D59">
        <f t="shared" si="37"/>
        <v>136</v>
      </c>
      <c r="E59" s="10">
        <v>210</v>
      </c>
      <c r="F59">
        <f t="shared" si="79"/>
        <v>10</v>
      </c>
      <c r="G59" s="10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12">
        <v>36483</v>
      </c>
      <c r="W59" s="1">
        <f t="shared" si="47"/>
        <v>927</v>
      </c>
      <c r="X59" s="1">
        <f t="shared" si="5"/>
        <v>-170</v>
      </c>
      <c r="Y59" s="34">
        <f t="shared" si="62"/>
        <v>9180.4227478610974</v>
      </c>
      <c r="Z59" s="14">
        <v>27924</v>
      </c>
      <c r="AA59" s="2">
        <f t="shared" si="52"/>
        <v>779</v>
      </c>
      <c r="AB59" s="29">
        <f t="shared" si="63"/>
        <v>0.76539758243565492</v>
      </c>
      <c r="AC59" s="32">
        <f t="shared" si="8"/>
        <v>-22</v>
      </c>
      <c r="AD59" s="1">
        <f t="shared" si="48"/>
        <v>8559</v>
      </c>
      <c r="AE59" s="1">
        <f t="shared" si="53"/>
        <v>148</v>
      </c>
      <c r="AF59" s="29">
        <f t="shared" si="9"/>
        <v>0.23460241756434505</v>
      </c>
      <c r="AG59" s="32">
        <f t="shared" si="10"/>
        <v>-148</v>
      </c>
      <c r="AH59" s="34">
        <f t="shared" si="64"/>
        <v>0.15965480043149946</v>
      </c>
      <c r="AI59" s="34">
        <f t="shared" si="65"/>
        <v>2153.7493709109208</v>
      </c>
      <c r="AJ59" s="14">
        <v>2506</v>
      </c>
      <c r="AK59" s="2">
        <f t="shared" si="54"/>
        <v>-1068</v>
      </c>
      <c r="AL59" s="2">
        <f t="shared" si="66"/>
        <v>-0.29882484611080018</v>
      </c>
      <c r="AM59" s="34">
        <f t="shared" si="67"/>
        <v>630.59889280322091</v>
      </c>
      <c r="AN59" s="34">
        <f t="shared" si="68"/>
        <v>0.33311179050910539</v>
      </c>
      <c r="AO59" s="14">
        <v>1056</v>
      </c>
      <c r="AP59" s="2">
        <f t="shared" si="55"/>
        <v>-14</v>
      </c>
      <c r="AQ59" s="2">
        <f t="shared" si="49"/>
        <v>-1.3084112149532756E-2</v>
      </c>
      <c r="AR59" s="34">
        <f t="shared" si="69"/>
        <v>265.7272269753397</v>
      </c>
      <c r="AS59" s="14">
        <v>278</v>
      </c>
      <c r="AT59" s="2">
        <f t="shared" si="50"/>
        <v>-10</v>
      </c>
      <c r="AU59" s="2">
        <f t="shared" si="70"/>
        <v>-3.472222222222221E-2</v>
      </c>
      <c r="AV59" s="34">
        <f t="shared" si="71"/>
        <v>69.954705586311022</v>
      </c>
      <c r="AW59" s="79">
        <f t="shared" si="72"/>
        <v>3.6953343081217602E-2</v>
      </c>
      <c r="AX59" s="14">
        <v>88</v>
      </c>
      <c r="AY59">
        <f t="shared" si="51"/>
        <v>-5</v>
      </c>
      <c r="AZ59">
        <f t="shared" si="73"/>
        <v>-5.3763440860215006E-2</v>
      </c>
      <c r="BA59" s="35">
        <f t="shared" si="74"/>
        <v>22.143935581278306</v>
      </c>
      <c r="BB59" s="51">
        <f t="shared" si="75"/>
        <v>1.1697461119234347E-2</v>
      </c>
      <c r="BC59" s="31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31">
        <f t="shared" si="23"/>
        <v>-1097</v>
      </c>
      <c r="BE59" s="51">
        <f t="shared" si="76"/>
        <v>-0.2183084577114428</v>
      </c>
      <c r="BF59" s="35">
        <f t="shared" si="77"/>
        <v>988.42476094614995</v>
      </c>
      <c r="BG59" s="35">
        <f t="shared" si="78"/>
        <v>0.52213212814036958</v>
      </c>
      <c r="BH59" s="45">
        <v>502</v>
      </c>
      <c r="BI59" s="48">
        <f t="shared" si="27"/>
        <v>33</v>
      </c>
      <c r="BJ59" s="14">
        <v>3401</v>
      </c>
      <c r="BK59" s="48">
        <f t="shared" si="28"/>
        <v>49</v>
      </c>
      <c r="BL59" s="14">
        <v>2597</v>
      </c>
      <c r="BM59" s="48">
        <f t="shared" si="29"/>
        <v>34</v>
      </c>
      <c r="BN59" s="14">
        <v>858</v>
      </c>
      <c r="BO59" s="48">
        <f t="shared" si="30"/>
        <v>17</v>
      </c>
      <c r="BP59" s="14">
        <v>165</v>
      </c>
      <c r="BQ59" s="48">
        <f t="shared" si="31"/>
        <v>3</v>
      </c>
      <c r="BR59" s="17"/>
      <c r="BS59" s="24">
        <f t="shared" si="32"/>
        <v>0</v>
      </c>
      <c r="BT59" s="17"/>
      <c r="BU59" s="24">
        <f t="shared" si="33"/>
        <v>0</v>
      </c>
      <c r="BV59" s="17"/>
      <c r="BW59" s="24">
        <f t="shared" si="34"/>
        <v>0</v>
      </c>
      <c r="BX59" s="17"/>
      <c r="BY59" s="24">
        <f t="shared" si="35"/>
        <v>0</v>
      </c>
      <c r="BZ59" s="20"/>
      <c r="CA59" s="27">
        <f t="shared" si="36"/>
        <v>0</v>
      </c>
    </row>
    <row r="60" spans="1:79">
      <c r="A60" s="3">
        <v>43957</v>
      </c>
      <c r="B60" s="22">
        <v>43957</v>
      </c>
      <c r="C60" s="10">
        <v>7731</v>
      </c>
      <c r="D60">
        <f t="shared" si="37"/>
        <v>208</v>
      </c>
      <c r="E60" s="10">
        <v>218</v>
      </c>
      <c r="F60">
        <f t="shared" si="79"/>
        <v>8</v>
      </c>
      <c r="G60" s="10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12">
        <v>38014</v>
      </c>
      <c r="W60" s="1">
        <f t="shared" si="47"/>
        <v>1531</v>
      </c>
      <c r="X60" s="1">
        <f t="shared" si="5"/>
        <v>604</v>
      </c>
      <c r="Y60" s="34">
        <f t="shared" si="62"/>
        <v>9565.6768998490188</v>
      </c>
      <c r="Z60" s="14">
        <v>29128</v>
      </c>
      <c r="AA60" s="2">
        <f t="shared" si="52"/>
        <v>1204</v>
      </c>
      <c r="AB60" s="29">
        <f t="shared" si="63"/>
        <v>0.7662440153627611</v>
      </c>
      <c r="AC60" s="32">
        <f t="shared" si="8"/>
        <v>425</v>
      </c>
      <c r="AD60" s="1">
        <f t="shared" si="48"/>
        <v>8886</v>
      </c>
      <c r="AE60" s="1">
        <f t="shared" si="53"/>
        <v>327</v>
      </c>
      <c r="AF60" s="29">
        <f t="shared" si="9"/>
        <v>0.2337559846372389</v>
      </c>
      <c r="AG60" s="32">
        <f t="shared" si="10"/>
        <v>179</v>
      </c>
      <c r="AH60" s="34">
        <f t="shared" si="64"/>
        <v>0.21358589157413455</v>
      </c>
      <c r="AI60" s="34">
        <f t="shared" si="65"/>
        <v>2236.0342224458982</v>
      </c>
      <c r="AJ60" s="14">
        <v>2678</v>
      </c>
      <c r="AK60" s="2">
        <f t="shared" si="54"/>
        <v>172</v>
      </c>
      <c r="AL60" s="2">
        <f t="shared" si="66"/>
        <v>6.8635275339185897E-2</v>
      </c>
      <c r="AM60" s="34">
        <f t="shared" si="67"/>
        <v>673.88022143935575</v>
      </c>
      <c r="AN60" s="34">
        <f t="shared" si="68"/>
        <v>0.34639761997154311</v>
      </c>
      <c r="AO60" s="14">
        <v>996</v>
      </c>
      <c r="AP60" s="2">
        <f t="shared" si="55"/>
        <v>-60</v>
      </c>
      <c r="AQ60" s="2">
        <f t="shared" si="49"/>
        <v>-5.6818181818181768E-2</v>
      </c>
      <c r="AR60" s="34">
        <f t="shared" si="69"/>
        <v>250.62908907901357</v>
      </c>
      <c r="AS60" s="14">
        <v>270</v>
      </c>
      <c r="AT60" s="2">
        <f t="shared" si="50"/>
        <v>-8</v>
      </c>
      <c r="AU60" s="2">
        <f t="shared" si="70"/>
        <v>-2.877697841726623E-2</v>
      </c>
      <c r="AV60" s="34">
        <f t="shared" si="71"/>
        <v>67.941620533467542</v>
      </c>
      <c r="AW60" s="79">
        <f t="shared" si="72"/>
        <v>3.4924330616996506E-2</v>
      </c>
      <c r="AX60" s="14">
        <v>88</v>
      </c>
      <c r="AY60">
        <f t="shared" si="51"/>
        <v>0</v>
      </c>
      <c r="AZ60">
        <f t="shared" si="73"/>
        <v>0</v>
      </c>
      <c r="BA60" s="35">
        <f t="shared" si="74"/>
        <v>22.143935581278306</v>
      </c>
      <c r="BB60" s="51">
        <f t="shared" si="75"/>
        <v>1.1382744793687751E-2</v>
      </c>
      <c r="BC60" s="31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31">
        <f t="shared" si="23"/>
        <v>104</v>
      </c>
      <c r="BE60" s="51">
        <f t="shared" si="76"/>
        <v>2.6476578411405383E-2</v>
      </c>
      <c r="BF60" s="35">
        <f t="shared" si="77"/>
        <v>1014.5948666331152</v>
      </c>
      <c r="BG60" s="35">
        <f t="shared" si="78"/>
        <v>0.52153667054714781</v>
      </c>
      <c r="BH60" s="45">
        <v>512</v>
      </c>
      <c r="BI60" s="48">
        <f t="shared" si="27"/>
        <v>10</v>
      </c>
      <c r="BJ60" s="14">
        <v>3500</v>
      </c>
      <c r="BK60" s="48">
        <f t="shared" si="28"/>
        <v>99</v>
      </c>
      <c r="BL60" s="14">
        <v>2671</v>
      </c>
      <c r="BM60" s="48">
        <f t="shared" si="29"/>
        <v>74</v>
      </c>
      <c r="BN60" s="14">
        <v>880</v>
      </c>
      <c r="BO60" s="48">
        <f t="shared" si="30"/>
        <v>22</v>
      </c>
      <c r="BP60" s="14">
        <v>168</v>
      </c>
      <c r="BQ60" s="48">
        <f t="shared" si="31"/>
        <v>3</v>
      </c>
      <c r="BR60" s="17"/>
      <c r="BS60" s="24">
        <f t="shared" si="32"/>
        <v>0</v>
      </c>
      <c r="BT60" s="17"/>
      <c r="BU60" s="24">
        <f t="shared" si="33"/>
        <v>0</v>
      </c>
      <c r="BV60" s="17"/>
      <c r="BW60" s="24">
        <f t="shared" si="34"/>
        <v>0</v>
      </c>
      <c r="BX60" s="17"/>
      <c r="BY60" s="24">
        <f t="shared" si="35"/>
        <v>0</v>
      </c>
      <c r="BZ60" s="20"/>
      <c r="CA60" s="27">
        <f t="shared" si="36"/>
        <v>0</v>
      </c>
    </row>
    <row r="61" spans="1:79">
      <c r="A61" s="3">
        <v>43958</v>
      </c>
      <c r="B61" s="22">
        <v>43958</v>
      </c>
      <c r="C61" s="10">
        <v>7868</v>
      </c>
      <c r="D61">
        <f t="shared" si="37"/>
        <v>137</v>
      </c>
      <c r="E61" s="10">
        <v>225</v>
      </c>
      <c r="F61">
        <f t="shared" si="79"/>
        <v>7</v>
      </c>
      <c r="G61" s="10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12">
        <v>39093</v>
      </c>
      <c r="W61" s="1">
        <f t="shared" si="47"/>
        <v>1079</v>
      </c>
      <c r="X61" s="1">
        <f t="shared" si="5"/>
        <v>-452</v>
      </c>
      <c r="Y61" s="34">
        <f t="shared" si="62"/>
        <v>9837.1917463512837</v>
      </c>
      <c r="Z61" s="14">
        <v>30035</v>
      </c>
      <c r="AA61" s="2">
        <f t="shared" si="52"/>
        <v>907</v>
      </c>
      <c r="AB61" s="29">
        <f t="shared" si="63"/>
        <v>0.76829611439388124</v>
      </c>
      <c r="AC61" s="32">
        <f t="shared" si="8"/>
        <v>-297</v>
      </c>
      <c r="AD61" s="1">
        <f t="shared" si="48"/>
        <v>9058</v>
      </c>
      <c r="AE61" s="1">
        <f t="shared" si="53"/>
        <v>172</v>
      </c>
      <c r="AF61" s="29">
        <f t="shared" si="9"/>
        <v>0.23170388560611874</v>
      </c>
      <c r="AG61" s="32">
        <f t="shared" si="10"/>
        <v>-155</v>
      </c>
      <c r="AH61" s="34">
        <f t="shared" si="64"/>
        <v>0.15940685820203893</v>
      </c>
      <c r="AI61" s="34">
        <f t="shared" si="65"/>
        <v>2279.3155510820329</v>
      </c>
      <c r="AJ61" s="14">
        <v>2804</v>
      </c>
      <c r="AK61" s="2">
        <f t="shared" si="54"/>
        <v>126</v>
      </c>
      <c r="AL61" s="2">
        <f t="shared" si="66"/>
        <v>4.7050037341299422E-2</v>
      </c>
      <c r="AM61" s="34">
        <f t="shared" si="67"/>
        <v>705.58631102164065</v>
      </c>
      <c r="AN61" s="34">
        <f t="shared" si="68"/>
        <v>0.35638027452974075</v>
      </c>
      <c r="AO61" s="14">
        <v>937</v>
      </c>
      <c r="AP61" s="2">
        <f t="shared" si="55"/>
        <v>-59</v>
      </c>
      <c r="AQ61" s="2">
        <f t="shared" si="49"/>
        <v>-5.9236947791164618E-2</v>
      </c>
      <c r="AR61" s="34">
        <f t="shared" si="69"/>
        <v>235.7825868142929</v>
      </c>
      <c r="AS61" s="14">
        <v>250</v>
      </c>
      <c r="AT61" s="2">
        <f t="shared" si="50"/>
        <v>-20</v>
      </c>
      <c r="AU61" s="2">
        <f t="shared" si="70"/>
        <v>-7.407407407407407E-2</v>
      </c>
      <c r="AV61" s="34">
        <f t="shared" si="71"/>
        <v>62.90890790135883</v>
      </c>
      <c r="AW61" s="79">
        <f t="shared" si="72"/>
        <v>3.1774275546517537E-2</v>
      </c>
      <c r="AX61" s="14">
        <v>85</v>
      </c>
      <c r="AY61">
        <f t="shared" si="51"/>
        <v>-3</v>
      </c>
      <c r="AZ61">
        <f t="shared" si="73"/>
        <v>-3.4090909090909061E-2</v>
      </c>
      <c r="BA61" s="35">
        <f t="shared" si="74"/>
        <v>21.389028686462002</v>
      </c>
      <c r="BB61" s="51">
        <f t="shared" si="75"/>
        <v>1.0803253685815964E-2</v>
      </c>
      <c r="BC61" s="31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31">
        <f t="shared" si="23"/>
        <v>44</v>
      </c>
      <c r="BE61" s="51">
        <f t="shared" si="76"/>
        <v>1.0912698412698374E-2</v>
      </c>
      <c r="BF61" s="35">
        <f t="shared" si="77"/>
        <v>1025.6668344237544</v>
      </c>
      <c r="BG61" s="35">
        <f t="shared" si="78"/>
        <v>0.51804778851042199</v>
      </c>
      <c r="BH61" s="45">
        <v>537</v>
      </c>
      <c r="BI61" s="48">
        <f t="shared" si="27"/>
        <v>25</v>
      </c>
      <c r="BJ61" s="14">
        <v>3559</v>
      </c>
      <c r="BK61" s="48">
        <f t="shared" si="28"/>
        <v>59</v>
      </c>
      <c r="BL61" s="14">
        <v>2708</v>
      </c>
      <c r="BM61" s="48">
        <f t="shared" si="29"/>
        <v>37</v>
      </c>
      <c r="BN61" s="14">
        <v>895</v>
      </c>
      <c r="BO61" s="48">
        <f t="shared" si="30"/>
        <v>15</v>
      </c>
      <c r="BP61" s="14">
        <v>169</v>
      </c>
      <c r="BQ61" s="48">
        <f t="shared" si="31"/>
        <v>1</v>
      </c>
      <c r="BR61" s="17"/>
      <c r="BS61" s="24">
        <f t="shared" si="32"/>
        <v>0</v>
      </c>
      <c r="BT61" s="17"/>
      <c r="BU61" s="24">
        <f t="shared" si="33"/>
        <v>0</v>
      </c>
      <c r="BV61" s="17"/>
      <c r="BW61" s="24">
        <f t="shared" si="34"/>
        <v>0</v>
      </c>
      <c r="BX61" s="17"/>
      <c r="BY61" s="24">
        <f t="shared" si="35"/>
        <v>0</v>
      </c>
      <c r="BZ61" s="20"/>
      <c r="CA61" s="27">
        <f t="shared" si="36"/>
        <v>0</v>
      </c>
    </row>
    <row r="62" spans="1:79">
      <c r="A62" s="3">
        <v>43959</v>
      </c>
      <c r="B62" s="22">
        <v>43959</v>
      </c>
      <c r="C62" s="10">
        <v>8070</v>
      </c>
      <c r="D62">
        <f t="shared" si="37"/>
        <v>202</v>
      </c>
      <c r="E62" s="10">
        <v>231</v>
      </c>
      <c r="F62">
        <f t="shared" si="79"/>
        <v>6</v>
      </c>
      <c r="G62" s="10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12">
        <v>40356</v>
      </c>
      <c r="W62" s="1">
        <f t="shared" si="47"/>
        <v>1263</v>
      </c>
      <c r="X62" s="1">
        <f t="shared" si="5"/>
        <v>184</v>
      </c>
      <c r="Y62" s="34">
        <f t="shared" si="62"/>
        <v>10155.007549068947</v>
      </c>
      <c r="Z62" s="14">
        <v>31030</v>
      </c>
      <c r="AA62" s="2">
        <f t="shared" si="52"/>
        <v>995</v>
      </c>
      <c r="AB62" s="29">
        <f t="shared" si="63"/>
        <v>0.76890673010209143</v>
      </c>
      <c r="AC62" s="32">
        <f t="shared" si="8"/>
        <v>88</v>
      </c>
      <c r="AD62" s="1">
        <f t="shared" si="48"/>
        <v>9326</v>
      </c>
      <c r="AE62" s="1">
        <f t="shared" si="53"/>
        <v>268</v>
      </c>
      <c r="AF62" s="29">
        <f t="shared" si="9"/>
        <v>0.23109326989790863</v>
      </c>
      <c r="AG62" s="32">
        <f t="shared" si="10"/>
        <v>96</v>
      </c>
      <c r="AH62" s="34">
        <f t="shared" si="64"/>
        <v>0.2121931908155186</v>
      </c>
      <c r="AI62" s="34">
        <f t="shared" si="65"/>
        <v>2346.7539003522897</v>
      </c>
      <c r="AJ62" s="14">
        <v>3006</v>
      </c>
      <c r="AK62" s="2">
        <f t="shared" si="54"/>
        <v>202</v>
      </c>
      <c r="AL62" s="2">
        <f t="shared" si="66"/>
        <v>7.2039942938659118E-2</v>
      </c>
      <c r="AM62" s="34">
        <f t="shared" si="67"/>
        <v>756.41670860593854</v>
      </c>
      <c r="AN62" s="34">
        <f t="shared" si="68"/>
        <v>0.3724907063197026</v>
      </c>
      <c r="AO62" s="14">
        <v>980</v>
      </c>
      <c r="AP62" s="2">
        <f t="shared" si="55"/>
        <v>43</v>
      </c>
      <c r="AQ62" s="2">
        <f t="shared" si="49"/>
        <v>4.5891141942369318E-2</v>
      </c>
      <c r="AR62" s="34">
        <f t="shared" si="69"/>
        <v>246.60291897332661</v>
      </c>
      <c r="AS62" s="14">
        <v>248</v>
      </c>
      <c r="AT62" s="2">
        <f t="shared" si="50"/>
        <v>-2</v>
      </c>
      <c r="AU62" s="2">
        <f t="shared" si="70"/>
        <v>-8.0000000000000071E-3</v>
      </c>
      <c r="AV62" s="34">
        <f t="shared" si="71"/>
        <v>62.405636638147961</v>
      </c>
      <c r="AW62" s="79">
        <f t="shared" si="72"/>
        <v>3.0731102850061958E-2</v>
      </c>
      <c r="AX62" s="14">
        <v>85</v>
      </c>
      <c r="AY62">
        <f t="shared" si="51"/>
        <v>0</v>
      </c>
      <c r="AZ62">
        <f t="shared" si="73"/>
        <v>0</v>
      </c>
      <c r="BA62" s="35">
        <f t="shared" si="74"/>
        <v>21.389028686462002</v>
      </c>
      <c r="BB62" s="51">
        <f t="shared" si="75"/>
        <v>1.0532837670384139E-2</v>
      </c>
      <c r="BC62" s="31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31">
        <f t="shared" si="23"/>
        <v>243</v>
      </c>
      <c r="BE62" s="51">
        <f t="shared" si="76"/>
        <v>5.9617271835132435E-2</v>
      </c>
      <c r="BF62" s="35">
        <f t="shared" si="77"/>
        <v>1086.8142929038752</v>
      </c>
      <c r="BG62" s="35">
        <f t="shared" si="78"/>
        <v>0.53519206939281294</v>
      </c>
      <c r="BH62" s="45">
        <v>561</v>
      </c>
      <c r="BI62" s="48">
        <f t="shared" si="27"/>
        <v>24</v>
      </c>
      <c r="BJ62" s="14">
        <v>3658</v>
      </c>
      <c r="BK62" s="48">
        <f t="shared" si="28"/>
        <v>99</v>
      </c>
      <c r="BL62" s="14">
        <v>2765</v>
      </c>
      <c r="BM62" s="48">
        <f t="shared" si="29"/>
        <v>57</v>
      </c>
      <c r="BN62" s="14">
        <v>912</v>
      </c>
      <c r="BO62" s="48">
        <f t="shared" si="30"/>
        <v>17</v>
      </c>
      <c r="BP62" s="14">
        <v>174</v>
      </c>
      <c r="BQ62" s="48">
        <f t="shared" si="31"/>
        <v>5</v>
      </c>
      <c r="BR62" s="17"/>
      <c r="BS62" s="24">
        <f t="shared" si="32"/>
        <v>0</v>
      </c>
      <c r="BT62" s="17"/>
      <c r="BU62" s="24">
        <f t="shared" si="33"/>
        <v>0</v>
      </c>
      <c r="BV62" s="17"/>
      <c r="BW62" s="24">
        <f t="shared" si="34"/>
        <v>0</v>
      </c>
      <c r="BX62" s="17"/>
      <c r="BY62" s="24">
        <f t="shared" si="35"/>
        <v>0</v>
      </c>
      <c r="BZ62" s="20"/>
      <c r="CA62" s="27">
        <f t="shared" si="36"/>
        <v>0</v>
      </c>
    </row>
    <row r="63" spans="1:79">
      <c r="A63" s="3">
        <v>43960</v>
      </c>
      <c r="B63" s="22">
        <v>43960</v>
      </c>
      <c r="C63" s="10">
        <v>8282</v>
      </c>
      <c r="D63">
        <f t="shared" si="37"/>
        <v>212</v>
      </c>
      <c r="E63" s="10">
        <v>237</v>
      </c>
      <c r="F63">
        <f t="shared" si="79"/>
        <v>6</v>
      </c>
      <c r="G63" s="10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12">
        <v>41649</v>
      </c>
      <c r="W63" s="1">
        <f t="shared" si="47"/>
        <v>1293</v>
      </c>
      <c r="X63" s="1">
        <f t="shared" si="5"/>
        <v>30</v>
      </c>
      <c r="Y63" s="34">
        <f t="shared" si="62"/>
        <v>10480.372420734775</v>
      </c>
      <c r="Z63" s="14">
        <v>32083</v>
      </c>
      <c r="AA63" s="2">
        <f t="shared" si="52"/>
        <v>1053</v>
      </c>
      <c r="AB63" s="29">
        <f t="shared" si="63"/>
        <v>0.77031861509279931</v>
      </c>
      <c r="AC63" s="32">
        <f t="shared" si="8"/>
        <v>58</v>
      </c>
      <c r="AD63" s="1">
        <f t="shared" si="48"/>
        <v>9566</v>
      </c>
      <c r="AE63" s="1">
        <f t="shared" si="53"/>
        <v>240</v>
      </c>
      <c r="AF63" s="29">
        <f t="shared" si="9"/>
        <v>0.22968138490720066</v>
      </c>
      <c r="AG63" s="32">
        <f t="shared" si="10"/>
        <v>-28</v>
      </c>
      <c r="AH63" s="34">
        <f t="shared" si="64"/>
        <v>0.18561484918793503</v>
      </c>
      <c r="AI63" s="34">
        <f t="shared" si="65"/>
        <v>2407.1464519375941</v>
      </c>
      <c r="AJ63" s="14">
        <v>3218</v>
      </c>
      <c r="AK63" s="2">
        <f t="shared" si="54"/>
        <v>212</v>
      </c>
      <c r="AL63" s="2">
        <f t="shared" si="66"/>
        <v>7.0525615435795164E-2</v>
      </c>
      <c r="AM63" s="34">
        <f t="shared" si="67"/>
        <v>809.76346250629081</v>
      </c>
      <c r="AN63" s="34">
        <f t="shared" si="68"/>
        <v>0.388553489495291</v>
      </c>
      <c r="AO63" s="14">
        <v>996</v>
      </c>
      <c r="AP63" s="2">
        <f t="shared" si="55"/>
        <v>16</v>
      </c>
      <c r="AQ63" s="2">
        <f t="shared" si="49"/>
        <v>1.6326530612244872E-2</v>
      </c>
      <c r="AR63" s="34">
        <f t="shared" si="69"/>
        <v>250.62908907901357</v>
      </c>
      <c r="AS63" s="14">
        <v>241</v>
      </c>
      <c r="AT63" s="2">
        <f t="shared" si="50"/>
        <v>-7</v>
      </c>
      <c r="AU63" s="2">
        <f t="shared" si="70"/>
        <v>-2.8225806451612878E-2</v>
      </c>
      <c r="AV63" s="34">
        <f t="shared" si="71"/>
        <v>60.644187216909913</v>
      </c>
      <c r="AW63" s="79">
        <f t="shared" si="72"/>
        <v>2.9099251388553491E-2</v>
      </c>
      <c r="AX63" s="14">
        <v>85</v>
      </c>
      <c r="AY63">
        <f t="shared" si="51"/>
        <v>0</v>
      </c>
      <c r="AZ63">
        <f t="shared" si="73"/>
        <v>0</v>
      </c>
      <c r="BA63" s="35">
        <f t="shared" si="74"/>
        <v>21.389028686462002</v>
      </c>
      <c r="BB63" s="51">
        <f t="shared" si="75"/>
        <v>1.026322144409563E-2</v>
      </c>
      <c r="BC63" s="31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31">
        <f t="shared" si="23"/>
        <v>221</v>
      </c>
      <c r="BE63" s="51">
        <f t="shared" si="76"/>
        <v>5.1169252141699539E-2</v>
      </c>
      <c r="BF63" s="35">
        <f t="shared" si="77"/>
        <v>1142.4257674886762</v>
      </c>
      <c r="BG63" s="35">
        <f t="shared" si="78"/>
        <v>0.54817676889640188</v>
      </c>
      <c r="BH63" s="45">
        <v>587</v>
      </c>
      <c r="BI63" s="48">
        <f t="shared" si="27"/>
        <v>26</v>
      </c>
      <c r="BJ63" s="14">
        <v>3760</v>
      </c>
      <c r="BK63" s="48">
        <f t="shared" si="28"/>
        <v>102</v>
      </c>
      <c r="BL63" s="14">
        <v>2830</v>
      </c>
      <c r="BM63" s="48">
        <f t="shared" si="29"/>
        <v>65</v>
      </c>
      <c r="BN63" s="14">
        <v>930</v>
      </c>
      <c r="BO63" s="48">
        <f t="shared" si="30"/>
        <v>18</v>
      </c>
      <c r="BP63" s="14">
        <v>175</v>
      </c>
      <c r="BQ63" s="48">
        <f t="shared" si="31"/>
        <v>1</v>
      </c>
      <c r="BR63" s="17"/>
      <c r="BS63" s="24">
        <f t="shared" si="32"/>
        <v>0</v>
      </c>
      <c r="BT63" s="17"/>
      <c r="BU63" s="24">
        <f t="shared" si="33"/>
        <v>0</v>
      </c>
      <c r="BV63" s="17"/>
      <c r="BW63" s="24">
        <f t="shared" si="34"/>
        <v>0</v>
      </c>
      <c r="BX63" s="17"/>
      <c r="BY63" s="24">
        <f t="shared" si="35"/>
        <v>0</v>
      </c>
      <c r="BZ63" s="20"/>
      <c r="CA63" s="27">
        <f t="shared" si="36"/>
        <v>0</v>
      </c>
    </row>
    <row r="64" spans="1:79">
      <c r="A64" s="3">
        <v>43961</v>
      </c>
      <c r="B64" s="22">
        <v>43961</v>
      </c>
      <c r="C64" s="10">
        <v>8448</v>
      </c>
      <c r="D64">
        <f t="shared" si="37"/>
        <v>166</v>
      </c>
      <c r="E64" s="10">
        <v>244</v>
      </c>
      <c r="F64">
        <f t="shared" si="79"/>
        <v>7</v>
      </c>
      <c r="G64" s="10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12">
        <v>42657</v>
      </c>
      <c r="W64" s="1">
        <f t="shared" si="47"/>
        <v>1008</v>
      </c>
      <c r="X64" s="1">
        <f t="shared" si="5"/>
        <v>-285</v>
      </c>
      <c r="Y64" s="34">
        <f t="shared" si="62"/>
        <v>10734.021137393054</v>
      </c>
      <c r="Z64" s="14">
        <v>32744</v>
      </c>
      <c r="AA64" s="2">
        <f t="shared" si="52"/>
        <v>661</v>
      </c>
      <c r="AB64" s="29">
        <f t="shared" si="63"/>
        <v>0.76761141196052229</v>
      </c>
      <c r="AC64" s="32">
        <f t="shared" si="8"/>
        <v>-392</v>
      </c>
      <c r="AD64" s="1">
        <f t="shared" si="48"/>
        <v>9913</v>
      </c>
      <c r="AE64" s="1">
        <f t="shared" si="53"/>
        <v>347</v>
      </c>
      <c r="AF64" s="29">
        <f t="shared" si="9"/>
        <v>0.23238858803947771</v>
      </c>
      <c r="AG64" s="32">
        <f t="shared" si="10"/>
        <v>107</v>
      </c>
      <c r="AH64" s="34">
        <f t="shared" si="64"/>
        <v>0.34424603174603174</v>
      </c>
      <c r="AI64" s="34">
        <f t="shared" si="65"/>
        <v>2494.4640161046805</v>
      </c>
      <c r="AJ64" s="14">
        <v>3188</v>
      </c>
      <c r="AK64" s="2">
        <f t="shared" si="54"/>
        <v>-30</v>
      </c>
      <c r="AL64" s="2">
        <f t="shared" si="66"/>
        <v>-9.3225605966438252E-3</v>
      </c>
      <c r="AM64" s="34">
        <f t="shared" si="67"/>
        <v>802.21439355812777</v>
      </c>
      <c r="AN64" s="34">
        <f t="shared" si="68"/>
        <v>0.37736742424242425</v>
      </c>
      <c r="AO64" s="14">
        <v>996</v>
      </c>
      <c r="AP64" s="2">
        <f t="shared" si="55"/>
        <v>0</v>
      </c>
      <c r="AQ64" s="2">
        <f t="shared" si="49"/>
        <v>0</v>
      </c>
      <c r="AR64" s="34">
        <f t="shared" si="69"/>
        <v>250.62908907901357</v>
      </c>
      <c r="AS64" s="14">
        <v>242</v>
      </c>
      <c r="AT64" s="2">
        <f t="shared" si="50"/>
        <v>1</v>
      </c>
      <c r="AU64" s="2">
        <f t="shared" si="70"/>
        <v>4.1493775933609811E-3</v>
      </c>
      <c r="AV64" s="34">
        <f t="shared" si="71"/>
        <v>60.895822848515344</v>
      </c>
      <c r="AW64" s="79">
        <f t="shared" si="72"/>
        <v>2.8645833333333332E-2</v>
      </c>
      <c r="AX64" s="14">
        <v>87</v>
      </c>
      <c r="AY64">
        <f t="shared" si="51"/>
        <v>2</v>
      </c>
      <c r="AZ64">
        <f t="shared" si="73"/>
        <v>2.3529411764705799E-2</v>
      </c>
      <c r="BA64" s="35">
        <f t="shared" si="74"/>
        <v>21.892299949672871</v>
      </c>
      <c r="BB64" s="51">
        <f t="shared" si="75"/>
        <v>1.0298295454545454E-2</v>
      </c>
      <c r="BC64" s="31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31">
        <f t="shared" si="23"/>
        <v>-27</v>
      </c>
      <c r="BE64" s="51">
        <f t="shared" si="76"/>
        <v>-5.9471365638766871E-3</v>
      </c>
      <c r="BF64" s="35">
        <f t="shared" si="77"/>
        <v>1135.6316054353297</v>
      </c>
      <c r="BG64" s="35">
        <f t="shared" si="78"/>
        <v>0.53420928030303028</v>
      </c>
      <c r="BH64" s="45">
        <v>615</v>
      </c>
      <c r="BI64" s="48">
        <f t="shared" si="27"/>
        <v>28</v>
      </c>
      <c r="BJ64" s="14">
        <v>3832</v>
      </c>
      <c r="BK64" s="48">
        <f t="shared" si="28"/>
        <v>72</v>
      </c>
      <c r="BL64" s="14">
        <v>2879</v>
      </c>
      <c r="BM64" s="48">
        <f t="shared" si="29"/>
        <v>49</v>
      </c>
      <c r="BN64" s="14">
        <v>942</v>
      </c>
      <c r="BO64" s="48">
        <f t="shared" si="30"/>
        <v>12</v>
      </c>
      <c r="BP64" s="14">
        <v>180</v>
      </c>
      <c r="BQ64" s="48">
        <f t="shared" si="31"/>
        <v>5</v>
      </c>
      <c r="BR64" s="17"/>
      <c r="BS64" s="24">
        <f t="shared" si="32"/>
        <v>0</v>
      </c>
      <c r="BT64" s="17"/>
      <c r="BU64" s="24">
        <f t="shared" si="33"/>
        <v>0</v>
      </c>
      <c r="BV64" s="17"/>
      <c r="BW64" s="24">
        <f t="shared" si="34"/>
        <v>0</v>
      </c>
      <c r="BX64" s="17"/>
      <c r="BY64" s="24">
        <f t="shared" si="35"/>
        <v>0</v>
      </c>
      <c r="BZ64" s="20"/>
      <c r="CA64" s="27">
        <f t="shared" si="36"/>
        <v>0</v>
      </c>
    </row>
    <row r="65" spans="1:79">
      <c r="A65" s="3">
        <v>43962</v>
      </c>
      <c r="B65" s="22">
        <v>43962</v>
      </c>
      <c r="C65" s="10">
        <v>8616</v>
      </c>
      <c r="D65">
        <f t="shared" si="37"/>
        <v>168</v>
      </c>
      <c r="E65" s="10">
        <v>249</v>
      </c>
      <c r="F65">
        <f t="shared" si="79"/>
        <v>5</v>
      </c>
      <c r="G65" s="10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12">
        <v>43663</v>
      </c>
      <c r="W65" s="1">
        <f t="shared" si="47"/>
        <v>1006</v>
      </c>
      <c r="X65" s="1">
        <f t="shared" si="5"/>
        <v>-2</v>
      </c>
      <c r="Y65" s="34">
        <f t="shared" si="62"/>
        <v>10987.166582788122</v>
      </c>
      <c r="Z65" s="14">
        <v>33556</v>
      </c>
      <c r="AA65" s="2">
        <f t="shared" si="52"/>
        <v>812</v>
      </c>
      <c r="AB65" s="29">
        <f t="shared" si="63"/>
        <v>0.76852254769484463</v>
      </c>
      <c r="AC65" s="32">
        <f t="shared" si="8"/>
        <v>151</v>
      </c>
      <c r="AD65" s="1">
        <f t="shared" si="48"/>
        <v>10107</v>
      </c>
      <c r="AE65" s="1">
        <f t="shared" si="53"/>
        <v>194</v>
      </c>
      <c r="AF65" s="29">
        <f t="shared" si="9"/>
        <v>0.2314774523051554</v>
      </c>
      <c r="AG65" s="32">
        <f t="shared" si="10"/>
        <v>-153</v>
      </c>
      <c r="AH65" s="34">
        <f t="shared" si="64"/>
        <v>0.19284294234592445</v>
      </c>
      <c r="AI65" s="34">
        <f t="shared" si="65"/>
        <v>2543.2813286361347</v>
      </c>
      <c r="AJ65" s="14">
        <v>3346</v>
      </c>
      <c r="AK65" s="2">
        <f t="shared" si="54"/>
        <v>158</v>
      </c>
      <c r="AL65" s="2">
        <f t="shared" si="66"/>
        <v>4.9560853199498212E-2</v>
      </c>
      <c r="AM65" s="34">
        <f t="shared" si="67"/>
        <v>841.97282335178659</v>
      </c>
      <c r="AN65" s="34">
        <f t="shared" si="68"/>
        <v>0.38834726090993499</v>
      </c>
      <c r="AO65" s="14">
        <v>838</v>
      </c>
      <c r="AP65" s="2">
        <f t="shared" si="55"/>
        <v>-158</v>
      </c>
      <c r="AQ65" s="2">
        <f t="shared" si="49"/>
        <v>-0.15863453815261042</v>
      </c>
      <c r="AR65" s="34">
        <f t="shared" si="69"/>
        <v>210.8706592853548</v>
      </c>
      <c r="AS65" s="14">
        <v>247</v>
      </c>
      <c r="AT65" s="2">
        <f t="shared" si="50"/>
        <v>5</v>
      </c>
      <c r="AU65" s="2">
        <f t="shared" si="70"/>
        <v>2.0661157024793431E-2</v>
      </c>
      <c r="AV65" s="34">
        <f t="shared" si="71"/>
        <v>62.154001006542522</v>
      </c>
      <c r="AW65" s="79">
        <f t="shared" si="72"/>
        <v>2.8667595171773443E-2</v>
      </c>
      <c r="AX65" s="14">
        <v>87</v>
      </c>
      <c r="AY65">
        <f t="shared" si="51"/>
        <v>0</v>
      </c>
      <c r="AZ65">
        <f t="shared" si="73"/>
        <v>0</v>
      </c>
      <c r="BA65" s="35">
        <f t="shared" si="74"/>
        <v>21.892299949672871</v>
      </c>
      <c r="BB65" s="51">
        <f t="shared" si="75"/>
        <v>1.0097493036211699E-2</v>
      </c>
      <c r="BC65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31">
        <f t="shared" si="23"/>
        <v>5</v>
      </c>
      <c r="BE65" s="51">
        <f t="shared" si="76"/>
        <v>1.1079104808331408E-3</v>
      </c>
      <c r="BF65" s="35">
        <f t="shared" si="77"/>
        <v>1136.8897835933567</v>
      </c>
      <c r="BG65" s="35">
        <f t="shared" si="78"/>
        <v>0.52437325905292476</v>
      </c>
      <c r="BH65" s="45">
        <v>642</v>
      </c>
      <c r="BI65" s="48">
        <f t="shared" si="27"/>
        <v>27</v>
      </c>
      <c r="BJ65" s="14">
        <v>3909</v>
      </c>
      <c r="BK65" s="48">
        <f t="shared" si="28"/>
        <v>77</v>
      </c>
      <c r="BL65" s="14">
        <v>2921</v>
      </c>
      <c r="BM65" s="48">
        <f t="shared" si="29"/>
        <v>42</v>
      </c>
      <c r="BN65" s="14">
        <v>959</v>
      </c>
      <c r="BO65" s="48">
        <f t="shared" si="30"/>
        <v>17</v>
      </c>
      <c r="BP65" s="14">
        <v>185</v>
      </c>
      <c r="BQ65" s="48">
        <f t="shared" si="31"/>
        <v>5</v>
      </c>
      <c r="BR65" s="17"/>
      <c r="BS65" s="24">
        <f t="shared" si="32"/>
        <v>0</v>
      </c>
      <c r="BT65" s="17"/>
      <c r="BU65" s="24">
        <f t="shared" si="33"/>
        <v>0</v>
      </c>
      <c r="BV65" s="17"/>
      <c r="BW65" s="24">
        <f t="shared" si="34"/>
        <v>0</v>
      </c>
      <c r="BX65" s="17"/>
      <c r="BY65" s="24">
        <f t="shared" si="35"/>
        <v>0</v>
      </c>
      <c r="BZ65" s="20"/>
      <c r="CA65" s="27">
        <f t="shared" si="36"/>
        <v>0</v>
      </c>
    </row>
    <row r="66" spans="1:79">
      <c r="A66" s="3">
        <v>43963</v>
      </c>
      <c r="B66" s="22">
        <v>43963</v>
      </c>
      <c r="C66" s="10">
        <v>8783</v>
      </c>
      <c r="D66">
        <f t="shared" si="37"/>
        <v>167</v>
      </c>
      <c r="E66" s="10">
        <v>252</v>
      </c>
      <c r="F66">
        <f t="shared" si="79"/>
        <v>3</v>
      </c>
      <c r="G66" s="10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12">
        <v>44561</v>
      </c>
      <c r="W66" s="1">
        <f t="shared" si="47"/>
        <v>898</v>
      </c>
      <c r="X66" s="1">
        <f t="shared" ref="X66:X129" si="86">IFERROR(W66-W65,0)</f>
        <v>-108</v>
      </c>
      <c r="Y66" s="34">
        <f t="shared" ref="Y66:Y97" si="87">IFERROR(V66/3.974,0)</f>
        <v>11213.135379969803</v>
      </c>
      <c r="Z66" s="14">
        <v>34250</v>
      </c>
      <c r="AA66" s="2">
        <f t="shared" si="52"/>
        <v>694</v>
      </c>
      <c r="AB66" s="29">
        <f t="shared" ref="AB66:AB129" si="88">IFERROR(Z66/V66,0)</f>
        <v>0.76860932205291621</v>
      </c>
      <c r="AC66" s="32">
        <f t="shared" ref="AC66:AC129" si="89">IFERROR(AA66-AA65,0)</f>
        <v>-118</v>
      </c>
      <c r="AD66" s="1">
        <f t="shared" si="48"/>
        <v>10311</v>
      </c>
      <c r="AE66" s="1">
        <f t="shared" si="53"/>
        <v>204</v>
      </c>
      <c r="AF66" s="29">
        <f t="shared" ref="AF66:AF129" si="90">IFERROR(AD66/V66,0)</f>
        <v>0.23139067794708376</v>
      </c>
      <c r="AG66" s="32">
        <f t="shared" ref="AG66:AG129" si="91">IFERROR(AE66-AE65,0)</f>
        <v>10</v>
      </c>
      <c r="AH66" s="34">
        <f t="shared" ref="AH66:AH97" si="92">IFERROR(AE66/W66,0)</f>
        <v>0.22717149220489977</v>
      </c>
      <c r="AI66" s="34">
        <f t="shared" ref="AI66:AI97" si="93">IFERROR(AD66/3.974,0)</f>
        <v>2594.6149974836435</v>
      </c>
      <c r="AJ66" s="14">
        <v>2135</v>
      </c>
      <c r="AK66" s="2">
        <f t="shared" si="54"/>
        <v>-1211</v>
      </c>
      <c r="AL66" s="2">
        <f t="shared" ref="AL66:AL97" si="94">IFERROR(AJ66/AJ65,0)-1</f>
        <v>-0.36192468619246865</v>
      </c>
      <c r="AM66" s="34">
        <f t="shared" ref="AM66:AM97" si="95">IFERROR(AJ66/3.974,0)</f>
        <v>537.24207347760444</v>
      </c>
      <c r="AN66" s="34">
        <f t="shared" ref="AN66:AN97" si="96">IFERROR(AJ66/C66," ")</f>
        <v>0.24308322896504611</v>
      </c>
      <c r="AO66" s="14">
        <v>786</v>
      </c>
      <c r="AP66" s="2">
        <f t="shared" si="55"/>
        <v>-52</v>
      </c>
      <c r="AQ66" s="2">
        <f t="shared" si="49"/>
        <v>-6.2052505966587068E-2</v>
      </c>
      <c r="AR66" s="34">
        <f t="shared" ref="AR66:AR97" si="97">IFERROR(AO66/3.974,0)</f>
        <v>197.78560644187215</v>
      </c>
      <c r="AS66" s="14">
        <v>295</v>
      </c>
      <c r="AT66" s="2">
        <f t="shared" si="50"/>
        <v>48</v>
      </c>
      <c r="AU66" s="2">
        <f t="shared" ref="AU66:AU97" si="98">IFERROR(AS66/AS65,0)-1</f>
        <v>0.19433198380566807</v>
      </c>
      <c r="AV66" s="34">
        <f t="shared" ref="AV66:AV97" si="99">IFERROR(AS66/3.974,0)</f>
        <v>74.232511323603418</v>
      </c>
      <c r="AW66" s="79">
        <f t="shared" ref="AW66:AW97" si="100">IFERROR(AS66/C66," ")</f>
        <v>3.3587612433109419E-2</v>
      </c>
      <c r="AX66" s="14">
        <v>80</v>
      </c>
      <c r="AY66">
        <f t="shared" si="51"/>
        <v>-7</v>
      </c>
      <c r="AZ66">
        <f t="shared" ref="AZ66:AZ97" si="101">IFERROR(AX66/AX65,0)-1</f>
        <v>-8.0459770114942541E-2</v>
      </c>
      <c r="BA66" s="35">
        <f t="shared" ref="BA66:BA97" si="102">IFERROR(AX66/3.974,0)</f>
        <v>20.130850528434824</v>
      </c>
      <c r="BB66" s="51">
        <f t="shared" ref="BB66:BB97" si="103">IFERROR(AX66/C66," ")</f>
        <v>9.1085050666059441E-3</v>
      </c>
      <c r="BC66" s="31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31">
        <f t="shared" ref="BD66:BD129" si="104">IFERROR(BC66-BC65,0)</f>
        <v>-1222</v>
      </c>
      <c r="BE66" s="51">
        <f t="shared" ref="BE66:BE97" si="105">IFERROR(BC66/BC65,0)-1</f>
        <v>-0.27047366091190794</v>
      </c>
      <c r="BF66" s="35">
        <f t="shared" ref="BF66:BF97" si="106">IFERROR(BC66/3.974,0)</f>
        <v>829.39104177151478</v>
      </c>
      <c r="BG66" s="35">
        <f t="shared" ref="BG66:BG97" si="107">IFERROR(BC66/C66," ")</f>
        <v>0.37527040874416484</v>
      </c>
      <c r="BH66" s="45">
        <v>659</v>
      </c>
      <c r="BI66" s="48">
        <f t="shared" ref="BI66:BI129" si="108">IFERROR((BH66-BH65), 0)</f>
        <v>17</v>
      </c>
      <c r="BJ66" s="14">
        <v>3985</v>
      </c>
      <c r="BK66" s="48">
        <f t="shared" ref="BK66:BK129" si="109">IFERROR((BJ66-BJ65),0)</f>
        <v>76</v>
      </c>
      <c r="BL66" s="14">
        <v>2966</v>
      </c>
      <c r="BM66" s="48">
        <f t="shared" ref="BM66:BM129" si="110">IFERROR((BL66-BL65),0)</f>
        <v>45</v>
      </c>
      <c r="BN66" s="14">
        <v>982</v>
      </c>
      <c r="BO66" s="48">
        <f t="shared" ref="BO66:BO129" si="111">IFERROR((BN66-BN65),0)</f>
        <v>23</v>
      </c>
      <c r="BP66" s="14">
        <v>191</v>
      </c>
      <c r="BQ66" s="48">
        <f t="shared" ref="BQ66:BQ129" si="112">IFERROR((BP66-BP65),0)</f>
        <v>6</v>
      </c>
      <c r="BR66" s="17"/>
      <c r="BS66" s="24">
        <f t="shared" ref="BS66:BS129" si="113">IFERROR((BR66-BR65),0)</f>
        <v>0</v>
      </c>
      <c r="BT66" s="17"/>
      <c r="BU66" s="24">
        <f t="shared" ref="BU66:BU129" si="114">IFERROR((BT66-BT65),0)</f>
        <v>0</v>
      </c>
      <c r="BV66" s="17"/>
      <c r="BW66" s="24">
        <f t="shared" ref="BW66:BW129" si="115">IFERROR((BV66-BV65),0)</f>
        <v>0</v>
      </c>
      <c r="BX66" s="17"/>
      <c r="BY66" s="24">
        <f t="shared" ref="BY66:BY129" si="116">IFERROR((BX66-BX65),0)</f>
        <v>0</v>
      </c>
      <c r="BZ66" s="20"/>
      <c r="CA66" s="27">
        <f t="shared" ref="CA66:CA129" si="117">IFERROR((BZ66-BZ65),0)</f>
        <v>0</v>
      </c>
    </row>
    <row r="67" spans="1:79">
      <c r="A67" s="3">
        <v>43964</v>
      </c>
      <c r="B67" s="22">
        <v>43964</v>
      </c>
      <c r="C67" s="10">
        <v>8944</v>
      </c>
      <c r="D67">
        <f t="shared" ref="D67:D89" si="118">IFERROR(C67-C66,"")</f>
        <v>161</v>
      </c>
      <c r="E67" s="10">
        <v>256</v>
      </c>
      <c r="F67">
        <f t="shared" si="79"/>
        <v>4</v>
      </c>
      <c r="G67" s="10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12">
        <v>45873</v>
      </c>
      <c r="W67" s="1">
        <f t="shared" si="47"/>
        <v>1312</v>
      </c>
      <c r="X67" s="1">
        <f t="shared" si="86"/>
        <v>414</v>
      </c>
      <c r="Y67" s="34">
        <f t="shared" si="87"/>
        <v>11543.281328636134</v>
      </c>
      <c r="Z67" s="14">
        <v>35358</v>
      </c>
      <c r="AA67" s="2">
        <f t="shared" si="52"/>
        <v>1108</v>
      </c>
      <c r="AB67" s="29">
        <f t="shared" si="88"/>
        <v>0.77078019750179849</v>
      </c>
      <c r="AC67" s="32">
        <f t="shared" si="89"/>
        <v>414</v>
      </c>
      <c r="AD67" s="1">
        <f t="shared" si="48"/>
        <v>10515</v>
      </c>
      <c r="AE67" s="1">
        <f t="shared" si="53"/>
        <v>204</v>
      </c>
      <c r="AF67" s="29">
        <f t="shared" si="90"/>
        <v>0.22921980249820156</v>
      </c>
      <c r="AG67" s="32">
        <f t="shared" si="91"/>
        <v>0</v>
      </c>
      <c r="AH67" s="34">
        <f t="shared" si="92"/>
        <v>0.15548780487804878</v>
      </c>
      <c r="AI67" s="34">
        <f t="shared" si="93"/>
        <v>2645.9486663311523</v>
      </c>
      <c r="AJ67" s="14">
        <v>2248</v>
      </c>
      <c r="AK67" s="2">
        <f t="shared" si="54"/>
        <v>113</v>
      </c>
      <c r="AL67" s="2">
        <f t="shared" si="94"/>
        <v>5.2927400468384178E-2</v>
      </c>
      <c r="AM67" s="34">
        <f t="shared" si="95"/>
        <v>565.67689984901858</v>
      </c>
      <c r="AN67" s="34">
        <f t="shared" si="96"/>
        <v>0.25134168157423969</v>
      </c>
      <c r="AO67" s="14">
        <v>773</v>
      </c>
      <c r="AP67" s="2">
        <f t="shared" si="55"/>
        <v>-13</v>
      </c>
      <c r="AQ67" s="2">
        <f t="shared" si="49"/>
        <v>-1.653944020356235E-2</v>
      </c>
      <c r="AR67" s="34">
        <f t="shared" si="97"/>
        <v>194.5143432310015</v>
      </c>
      <c r="AS67" s="14">
        <v>296</v>
      </c>
      <c r="AT67" s="2">
        <f t="shared" si="50"/>
        <v>1</v>
      </c>
      <c r="AU67" s="2">
        <f t="shared" si="98"/>
        <v>3.3898305084745228E-3</v>
      </c>
      <c r="AV67" s="34">
        <f t="shared" si="99"/>
        <v>74.484146955208857</v>
      </c>
      <c r="AW67" s="79">
        <f t="shared" si="100"/>
        <v>3.3094812164579608E-2</v>
      </c>
      <c r="AX67" s="14">
        <v>77</v>
      </c>
      <c r="AY67">
        <f t="shared" si="51"/>
        <v>-3</v>
      </c>
      <c r="AZ67">
        <f t="shared" si="101"/>
        <v>-3.7499999999999978E-2</v>
      </c>
      <c r="BA67" s="35">
        <f t="shared" si="102"/>
        <v>19.375943633618519</v>
      </c>
      <c r="BB67" s="51">
        <f t="shared" si="103"/>
        <v>8.6091234347048292E-3</v>
      </c>
      <c r="BC67" s="31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31">
        <f t="shared" si="104"/>
        <v>98</v>
      </c>
      <c r="BE67" s="51">
        <f t="shared" si="105"/>
        <v>2.9733009708737823E-2</v>
      </c>
      <c r="BF67" s="35">
        <f t="shared" si="106"/>
        <v>854.05133366884752</v>
      </c>
      <c r="BG67" s="35">
        <f t="shared" si="107"/>
        <v>0.37947227191413235</v>
      </c>
      <c r="BH67" s="45">
        <v>686</v>
      </c>
      <c r="BI67" s="48">
        <f t="shared" si="108"/>
        <v>27</v>
      </c>
      <c r="BJ67" s="14">
        <v>4050</v>
      </c>
      <c r="BK67" s="48">
        <f t="shared" si="109"/>
        <v>65</v>
      </c>
      <c r="BL67" s="14">
        <v>3015</v>
      </c>
      <c r="BM67" s="48">
        <f t="shared" si="110"/>
        <v>49</v>
      </c>
      <c r="BN67" s="14">
        <v>997</v>
      </c>
      <c r="BO67" s="48">
        <f t="shared" si="111"/>
        <v>15</v>
      </c>
      <c r="BP67" s="14">
        <v>196</v>
      </c>
      <c r="BQ67" s="48">
        <f t="shared" si="112"/>
        <v>5</v>
      </c>
      <c r="BR67" s="17"/>
      <c r="BS67" s="24">
        <f t="shared" si="113"/>
        <v>0</v>
      </c>
      <c r="BT67" s="17"/>
      <c r="BU67" s="24">
        <f t="shared" si="114"/>
        <v>0</v>
      </c>
      <c r="BV67" s="17"/>
      <c r="BW67" s="24">
        <f t="shared" si="115"/>
        <v>0</v>
      </c>
      <c r="BX67" s="17"/>
      <c r="BY67" s="24">
        <f t="shared" si="116"/>
        <v>0</v>
      </c>
      <c r="BZ67" s="20"/>
      <c r="CA67" s="27">
        <f t="shared" si="117"/>
        <v>0</v>
      </c>
    </row>
    <row r="68" spans="1:79">
      <c r="A68" s="3">
        <v>43965</v>
      </c>
      <c r="B68" s="22">
        <v>43965</v>
      </c>
      <c r="C68" s="10">
        <v>9118</v>
      </c>
      <c r="D68">
        <f t="shared" si="118"/>
        <v>174</v>
      </c>
      <c r="E68" s="10">
        <v>260</v>
      </c>
      <c r="F68">
        <f t="shared" ref="F68:F99" si="126">E68-E67</f>
        <v>4</v>
      </c>
      <c r="G68" s="10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12">
        <v>46898</v>
      </c>
      <c r="W68" s="1">
        <f t="shared" ref="W68:W131" si="128">V68-V67</f>
        <v>1025</v>
      </c>
      <c r="X68" s="1">
        <f t="shared" si="86"/>
        <v>-287</v>
      </c>
      <c r="Y68" s="34">
        <f t="shared" si="87"/>
        <v>11801.207851031706</v>
      </c>
      <c r="Z68" s="14">
        <v>36103</v>
      </c>
      <c r="AA68" s="2">
        <f t="shared" si="52"/>
        <v>745</v>
      </c>
      <c r="AB68" s="29">
        <f t="shared" si="88"/>
        <v>0.76981960851209008</v>
      </c>
      <c r="AC68" s="32">
        <f t="shared" si="89"/>
        <v>-363</v>
      </c>
      <c r="AD68" s="1">
        <f t="shared" ref="AD68:AD131" si="129">V68-Z68</f>
        <v>10795</v>
      </c>
      <c r="AE68" s="1">
        <f t="shared" si="53"/>
        <v>280</v>
      </c>
      <c r="AF68" s="29">
        <f t="shared" si="90"/>
        <v>0.23018039148790992</v>
      </c>
      <c r="AG68" s="32">
        <f t="shared" si="91"/>
        <v>76</v>
      </c>
      <c r="AH68" s="34">
        <f t="shared" si="92"/>
        <v>0.27317073170731709</v>
      </c>
      <c r="AI68" s="34">
        <f t="shared" si="93"/>
        <v>2716.4066431806741</v>
      </c>
      <c r="AJ68" s="14">
        <v>2422</v>
      </c>
      <c r="AK68" s="2">
        <f t="shared" si="54"/>
        <v>174</v>
      </c>
      <c r="AL68" s="2">
        <f t="shared" si="94"/>
        <v>7.7402135231316782E-2</v>
      </c>
      <c r="AM68" s="34">
        <f t="shared" si="95"/>
        <v>609.4614997483643</v>
      </c>
      <c r="AN68" s="34">
        <f t="shared" si="96"/>
        <v>0.26562842728668568</v>
      </c>
      <c r="AO68" s="14">
        <v>737</v>
      </c>
      <c r="AP68" s="2">
        <f t="shared" si="55"/>
        <v>-36</v>
      </c>
      <c r="AQ68" s="2">
        <f t="shared" ref="AQ68:AQ131" si="130">IFERROR(AO68/AO67,0)-1</f>
        <v>-4.6571798188874469E-2</v>
      </c>
      <c r="AR68" s="34">
        <f t="shared" si="97"/>
        <v>185.45546049320583</v>
      </c>
      <c r="AS68" s="14">
        <v>284</v>
      </c>
      <c r="AT68" s="2">
        <f t="shared" ref="AT68:AT131" si="131">AS68-AS67</f>
        <v>-12</v>
      </c>
      <c r="AU68" s="2">
        <f t="shared" si="98"/>
        <v>-4.0540540540540571E-2</v>
      </c>
      <c r="AV68" s="34">
        <f t="shared" si="99"/>
        <v>71.464519375943624</v>
      </c>
      <c r="AW68" s="79">
        <f t="shared" si="100"/>
        <v>3.1147181399429701E-2</v>
      </c>
      <c r="AX68" s="14">
        <v>72</v>
      </c>
      <c r="AY68">
        <f t="shared" ref="AY68:AY131" si="132">AX68-AX67</f>
        <v>-5</v>
      </c>
      <c r="AZ68">
        <f t="shared" si="101"/>
        <v>-6.4935064935064957E-2</v>
      </c>
      <c r="BA68" s="35">
        <f t="shared" si="102"/>
        <v>18.117765475591344</v>
      </c>
      <c r="BB68" s="51">
        <f t="shared" si="103"/>
        <v>7.896468523799079E-3</v>
      </c>
      <c r="BC68" s="31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31">
        <f t="shared" si="104"/>
        <v>121</v>
      </c>
      <c r="BE68" s="51">
        <f t="shared" si="105"/>
        <v>3.5651149086623368E-2</v>
      </c>
      <c r="BF68" s="35">
        <f t="shared" si="106"/>
        <v>884.49924509310517</v>
      </c>
      <c r="BG68" s="35">
        <f t="shared" si="107"/>
        <v>0.38550120640491337</v>
      </c>
      <c r="BH68" s="45">
        <v>705</v>
      </c>
      <c r="BI68" s="48">
        <f t="shared" si="108"/>
        <v>19</v>
      </c>
      <c r="BJ68" s="14">
        <v>4132</v>
      </c>
      <c r="BK68" s="48">
        <f t="shared" si="109"/>
        <v>82</v>
      </c>
      <c r="BL68" s="14">
        <v>3071</v>
      </c>
      <c r="BM68" s="48">
        <f t="shared" si="110"/>
        <v>56</v>
      </c>
      <c r="BN68" s="14">
        <v>1014</v>
      </c>
      <c r="BO68" s="48">
        <f t="shared" si="111"/>
        <v>17</v>
      </c>
      <c r="BP68" s="14">
        <v>196</v>
      </c>
      <c r="BQ68" s="48">
        <f t="shared" si="112"/>
        <v>0</v>
      </c>
      <c r="BR68" s="17"/>
      <c r="BS68" s="24">
        <f t="shared" si="113"/>
        <v>0</v>
      </c>
      <c r="BT68" s="17"/>
      <c r="BU68" s="24">
        <f t="shared" si="114"/>
        <v>0</v>
      </c>
      <c r="BV68" s="17"/>
      <c r="BW68" s="24">
        <f t="shared" si="115"/>
        <v>0</v>
      </c>
      <c r="BX68" s="17"/>
      <c r="BY68" s="24">
        <f t="shared" si="116"/>
        <v>0</v>
      </c>
      <c r="BZ68" s="20"/>
      <c r="CA68" s="27">
        <f t="shared" si="117"/>
        <v>0</v>
      </c>
    </row>
    <row r="69" spans="1:79">
      <c r="A69" s="3">
        <v>43966</v>
      </c>
      <c r="B69" s="22">
        <v>43966</v>
      </c>
      <c r="C69" s="10">
        <v>9268</v>
      </c>
      <c r="D69">
        <f t="shared" si="118"/>
        <v>150</v>
      </c>
      <c r="E69" s="10">
        <v>266</v>
      </c>
      <c r="F69">
        <f t="shared" si="126"/>
        <v>6</v>
      </c>
      <c r="G69" s="10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12">
        <v>47768</v>
      </c>
      <c r="W69" s="1">
        <f t="shared" si="128"/>
        <v>870</v>
      </c>
      <c r="X69" s="1">
        <f t="shared" si="86"/>
        <v>-155</v>
      </c>
      <c r="Y69" s="34">
        <f t="shared" si="87"/>
        <v>12020.130850528434</v>
      </c>
      <c r="Z69" s="14">
        <v>36821</v>
      </c>
      <c r="AA69" s="2">
        <f t="shared" ref="AA69:AA132" si="133">Z69-Z68</f>
        <v>718</v>
      </c>
      <c r="AB69" s="29">
        <f t="shared" si="88"/>
        <v>0.77082984424719481</v>
      </c>
      <c r="AC69" s="32">
        <f t="shared" si="89"/>
        <v>-27</v>
      </c>
      <c r="AD69" s="1">
        <f t="shared" si="129"/>
        <v>10947</v>
      </c>
      <c r="AE69" s="1">
        <f t="shared" ref="AE69:AE132" si="134">AD69-AD68</f>
        <v>152</v>
      </c>
      <c r="AF69" s="29">
        <f t="shared" si="90"/>
        <v>0.22917015575280522</v>
      </c>
      <c r="AG69" s="32">
        <f t="shared" si="91"/>
        <v>-128</v>
      </c>
      <c r="AH69" s="34">
        <f t="shared" si="92"/>
        <v>0.17471264367816092</v>
      </c>
      <c r="AI69" s="34">
        <f t="shared" si="93"/>
        <v>2754.6552591847003</v>
      </c>
      <c r="AJ69" s="14">
        <v>2568</v>
      </c>
      <c r="AK69" s="2">
        <f t="shared" ref="AK69:AK132" si="135">AJ69-AJ68</f>
        <v>146</v>
      </c>
      <c r="AL69" s="2">
        <f t="shared" si="94"/>
        <v>6.0280759702725062E-2</v>
      </c>
      <c r="AM69" s="34">
        <f t="shared" si="95"/>
        <v>646.20030196275786</v>
      </c>
      <c r="AN69" s="34">
        <f t="shared" si="96"/>
        <v>0.27708243418213208</v>
      </c>
      <c r="AO69" s="14">
        <v>744</v>
      </c>
      <c r="AP69" s="2">
        <f t="shared" si="55"/>
        <v>7</v>
      </c>
      <c r="AQ69" s="2">
        <f t="shared" si="130"/>
        <v>9.4979647218453866E-3</v>
      </c>
      <c r="AR69" s="34">
        <f t="shared" si="97"/>
        <v>187.21690991444387</v>
      </c>
      <c r="AS69" s="14">
        <v>281</v>
      </c>
      <c r="AT69" s="2">
        <f t="shared" si="131"/>
        <v>-3</v>
      </c>
      <c r="AU69" s="2">
        <f t="shared" si="98"/>
        <v>-1.0563380281690127E-2</v>
      </c>
      <c r="AV69" s="34">
        <f t="shared" si="99"/>
        <v>70.709612481127323</v>
      </c>
      <c r="AW69" s="79">
        <f t="shared" si="100"/>
        <v>3.0319378506689684E-2</v>
      </c>
      <c r="AX69" s="14">
        <v>73</v>
      </c>
      <c r="AY69">
        <f t="shared" si="132"/>
        <v>1</v>
      </c>
      <c r="AZ69">
        <f t="shared" si="101"/>
        <v>1.388888888888884E-2</v>
      </c>
      <c r="BA69" s="35">
        <f t="shared" si="102"/>
        <v>18.369401107196779</v>
      </c>
      <c r="BB69" s="51">
        <f t="shared" si="103"/>
        <v>7.8765645230902022E-3</v>
      </c>
      <c r="BC69" s="31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31">
        <f t="shared" si="104"/>
        <v>151</v>
      </c>
      <c r="BE69" s="51">
        <f t="shared" si="105"/>
        <v>4.295874822190604E-2</v>
      </c>
      <c r="BF69" s="35">
        <f t="shared" si="106"/>
        <v>922.49622546552587</v>
      </c>
      <c r="BG69" s="35">
        <f t="shared" si="107"/>
        <v>0.39555459646094088</v>
      </c>
      <c r="BH69" s="45">
        <v>740</v>
      </c>
      <c r="BI69" s="48">
        <f t="shared" si="108"/>
        <v>35</v>
      </c>
      <c r="BJ69" s="14">
        <v>4195</v>
      </c>
      <c r="BK69" s="48">
        <f t="shared" si="109"/>
        <v>63</v>
      </c>
      <c r="BL69" s="14">
        <v>3102</v>
      </c>
      <c r="BM69" s="48">
        <f t="shared" si="110"/>
        <v>31</v>
      </c>
      <c r="BN69" s="14">
        <v>1033</v>
      </c>
      <c r="BO69" s="48">
        <f t="shared" si="111"/>
        <v>19</v>
      </c>
      <c r="BP69" s="14">
        <v>198</v>
      </c>
      <c r="BQ69" s="48">
        <f t="shared" si="112"/>
        <v>2</v>
      </c>
      <c r="BR69" s="17"/>
      <c r="BS69" s="24">
        <f t="shared" si="113"/>
        <v>0</v>
      </c>
      <c r="BT69" s="17"/>
      <c r="BU69" s="24">
        <f t="shared" si="114"/>
        <v>0</v>
      </c>
      <c r="BV69" s="17"/>
      <c r="BW69" s="24">
        <f t="shared" si="115"/>
        <v>0</v>
      </c>
      <c r="BX69" s="17"/>
      <c r="BY69" s="24">
        <f t="shared" si="116"/>
        <v>0</v>
      </c>
      <c r="BZ69" s="20"/>
      <c r="CA69" s="27">
        <f t="shared" si="117"/>
        <v>0</v>
      </c>
    </row>
    <row r="70" spans="1:79">
      <c r="A70" s="3">
        <v>43967</v>
      </c>
      <c r="B70" s="22">
        <v>43967</v>
      </c>
      <c r="C70" s="10">
        <v>9449</v>
      </c>
      <c r="D70">
        <f t="shared" si="118"/>
        <v>181</v>
      </c>
      <c r="E70" s="10">
        <v>269</v>
      </c>
      <c r="F70">
        <f t="shared" si="126"/>
        <v>3</v>
      </c>
      <c r="G70" s="10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12">
        <v>49104</v>
      </c>
      <c r="W70" s="1">
        <f t="shared" si="128"/>
        <v>1336</v>
      </c>
      <c r="X70" s="1">
        <f t="shared" si="86"/>
        <v>466</v>
      </c>
      <c r="Y70" s="34">
        <f t="shared" si="87"/>
        <v>12356.316054353296</v>
      </c>
      <c r="Z70" s="14">
        <v>37935</v>
      </c>
      <c r="AA70" s="2">
        <f t="shared" si="133"/>
        <v>1114</v>
      </c>
      <c r="AB70" s="29">
        <f t="shared" si="88"/>
        <v>0.77254398826979476</v>
      </c>
      <c r="AC70" s="32">
        <f t="shared" si="89"/>
        <v>396</v>
      </c>
      <c r="AD70" s="1">
        <f t="shared" si="129"/>
        <v>11169</v>
      </c>
      <c r="AE70" s="1">
        <f t="shared" si="134"/>
        <v>222</v>
      </c>
      <c r="AF70" s="29">
        <f t="shared" si="90"/>
        <v>0.22745601173020527</v>
      </c>
      <c r="AG70" s="32">
        <f t="shared" si="91"/>
        <v>70</v>
      </c>
      <c r="AH70" s="34">
        <f t="shared" si="92"/>
        <v>0.16616766467065869</v>
      </c>
      <c r="AI70" s="34">
        <f t="shared" si="93"/>
        <v>2810.5183694011071</v>
      </c>
      <c r="AJ70" s="14">
        <v>2757</v>
      </c>
      <c r="AK70" s="2">
        <f t="shared" si="135"/>
        <v>189</v>
      </c>
      <c r="AL70" s="2">
        <f t="shared" si="94"/>
        <v>7.3598130841121545E-2</v>
      </c>
      <c r="AM70" s="34">
        <f t="shared" si="95"/>
        <v>693.75943633618522</v>
      </c>
      <c r="AN70" s="34">
        <f t="shared" si="96"/>
        <v>0.29177690760927083</v>
      </c>
      <c r="AO70" s="14">
        <v>728</v>
      </c>
      <c r="AP70" s="2">
        <f t="shared" ref="AP70:AP133" si="136">AO70-AO69</f>
        <v>-16</v>
      </c>
      <c r="AQ70" s="2">
        <f t="shared" si="130"/>
        <v>-2.1505376344086002E-2</v>
      </c>
      <c r="AR70" s="34">
        <f t="shared" si="97"/>
        <v>183.19073980875692</v>
      </c>
      <c r="AS70" s="14">
        <v>271</v>
      </c>
      <c r="AT70" s="2">
        <f t="shared" si="131"/>
        <v>-10</v>
      </c>
      <c r="AU70" s="2">
        <f t="shared" si="98"/>
        <v>-3.5587188612099641E-2</v>
      </c>
      <c r="AV70" s="34">
        <f t="shared" si="99"/>
        <v>68.193256165072967</v>
      </c>
      <c r="AW70" s="79">
        <f t="shared" si="100"/>
        <v>2.8680283627897131E-2</v>
      </c>
      <c r="AX70" s="14">
        <v>72</v>
      </c>
      <c r="AY70">
        <f t="shared" si="132"/>
        <v>-1</v>
      </c>
      <c r="AZ70">
        <f t="shared" si="101"/>
        <v>-1.3698630136986356E-2</v>
      </c>
      <c r="BA70" s="35">
        <f t="shared" si="102"/>
        <v>18.117765475591344</v>
      </c>
      <c r="BB70" s="51">
        <f t="shared" si="103"/>
        <v>7.6198539527992382E-3</v>
      </c>
      <c r="BC70" s="31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31">
        <f t="shared" si="104"/>
        <v>162</v>
      </c>
      <c r="BE70" s="51">
        <f t="shared" si="105"/>
        <v>4.4189852700490917E-2</v>
      </c>
      <c r="BF70" s="35">
        <f t="shared" si="106"/>
        <v>963.26119778560644</v>
      </c>
      <c r="BG70" s="35">
        <f t="shared" si="107"/>
        <v>0.4051222351571595</v>
      </c>
      <c r="BH70" s="45">
        <v>760</v>
      </c>
      <c r="BI70" s="48">
        <f t="shared" si="108"/>
        <v>20</v>
      </c>
      <c r="BJ70" s="14">
        <v>4283</v>
      </c>
      <c r="BK70" s="48">
        <f t="shared" si="109"/>
        <v>88</v>
      </c>
      <c r="BL70" s="14">
        <v>3154</v>
      </c>
      <c r="BM70" s="48">
        <f t="shared" si="110"/>
        <v>52</v>
      </c>
      <c r="BN70" s="14">
        <v>1053</v>
      </c>
      <c r="BO70" s="48">
        <f t="shared" si="111"/>
        <v>20</v>
      </c>
      <c r="BP70" s="14">
        <v>199</v>
      </c>
      <c r="BQ70" s="48">
        <f t="shared" si="112"/>
        <v>1</v>
      </c>
      <c r="BR70" s="17"/>
      <c r="BS70" s="24">
        <f t="shared" si="113"/>
        <v>0</v>
      </c>
      <c r="BT70" s="17"/>
      <c r="BU70" s="24">
        <f t="shared" si="114"/>
        <v>0</v>
      </c>
      <c r="BV70" s="17"/>
      <c r="BW70" s="24">
        <f t="shared" si="115"/>
        <v>0</v>
      </c>
      <c r="BX70" s="17"/>
      <c r="BY70" s="24">
        <f t="shared" si="116"/>
        <v>0</v>
      </c>
      <c r="BZ70" s="20"/>
      <c r="CA70" s="27">
        <f t="shared" si="117"/>
        <v>0</v>
      </c>
    </row>
    <row r="71" spans="1:79">
      <c r="A71" s="3">
        <v>43968</v>
      </c>
      <c r="B71" s="22">
        <v>43968</v>
      </c>
      <c r="C71" s="10">
        <v>9606</v>
      </c>
      <c r="D71">
        <f t="shared" si="118"/>
        <v>157</v>
      </c>
      <c r="E71" s="10">
        <v>275</v>
      </c>
      <c r="F71">
        <f t="shared" si="126"/>
        <v>6</v>
      </c>
      <c r="G71" s="10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12">
        <v>50348</v>
      </c>
      <c r="W71" s="1">
        <f t="shared" si="128"/>
        <v>1244</v>
      </c>
      <c r="X71" s="1">
        <f t="shared" si="86"/>
        <v>-92</v>
      </c>
      <c r="Y71" s="34">
        <f t="shared" si="87"/>
        <v>12669.350780070457</v>
      </c>
      <c r="Z71" s="14">
        <v>38993</v>
      </c>
      <c r="AA71" s="2">
        <f t="shared" si="133"/>
        <v>1058</v>
      </c>
      <c r="AB71" s="29">
        <f t="shared" si="88"/>
        <v>0.77446969095098117</v>
      </c>
      <c r="AC71" s="32">
        <f t="shared" si="89"/>
        <v>-56</v>
      </c>
      <c r="AD71" s="1">
        <f t="shared" si="129"/>
        <v>11355</v>
      </c>
      <c r="AE71" s="1">
        <f t="shared" si="134"/>
        <v>186</v>
      </c>
      <c r="AF71" s="29">
        <f t="shared" si="90"/>
        <v>0.22553030904901883</v>
      </c>
      <c r="AG71" s="32">
        <f t="shared" si="91"/>
        <v>-36</v>
      </c>
      <c r="AH71" s="34">
        <f t="shared" si="92"/>
        <v>0.14951768488745981</v>
      </c>
      <c r="AI71" s="34">
        <f t="shared" si="93"/>
        <v>2857.3225968797178</v>
      </c>
      <c r="AJ71" s="14">
        <v>2914</v>
      </c>
      <c r="AK71" s="2">
        <f t="shared" si="135"/>
        <v>157</v>
      </c>
      <c r="AL71" s="2">
        <f t="shared" si="94"/>
        <v>5.694595574900263E-2</v>
      </c>
      <c r="AM71" s="34">
        <f t="shared" si="95"/>
        <v>733.26623049823854</v>
      </c>
      <c r="AN71" s="34">
        <f t="shared" si="96"/>
        <v>0.30335207162190297</v>
      </c>
      <c r="AO71" s="14">
        <v>752</v>
      </c>
      <c r="AP71" s="2">
        <f t="shared" si="136"/>
        <v>24</v>
      </c>
      <c r="AQ71" s="2">
        <f t="shared" si="130"/>
        <v>3.2967032967033072E-2</v>
      </c>
      <c r="AR71" s="34">
        <f t="shared" si="97"/>
        <v>189.22999496728735</v>
      </c>
      <c r="AS71" s="14">
        <v>267</v>
      </c>
      <c r="AT71" s="2">
        <f t="shared" si="131"/>
        <v>-4</v>
      </c>
      <c r="AU71" s="2">
        <f t="shared" si="98"/>
        <v>-1.4760147601476037E-2</v>
      </c>
      <c r="AV71" s="34">
        <f t="shared" si="99"/>
        <v>67.186713638651227</v>
      </c>
      <c r="AW71" s="79">
        <f t="shared" si="100"/>
        <v>2.7795128044971893E-2</v>
      </c>
      <c r="AX71" s="14">
        <v>69</v>
      </c>
      <c r="AY71">
        <f t="shared" si="132"/>
        <v>-3</v>
      </c>
      <c r="AZ71">
        <f t="shared" si="101"/>
        <v>-4.166666666666663E-2</v>
      </c>
      <c r="BA71" s="35">
        <f t="shared" si="102"/>
        <v>17.362858580775036</v>
      </c>
      <c r="BB71" s="51">
        <f t="shared" si="103"/>
        <v>7.1830106183635228E-3</v>
      </c>
      <c r="BC71" s="31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31">
        <f t="shared" si="104"/>
        <v>174</v>
      </c>
      <c r="BE71" s="51">
        <f t="shared" si="105"/>
        <v>4.5454545454545414E-2</v>
      </c>
      <c r="BF71" s="35">
        <f t="shared" si="106"/>
        <v>1007.0457976849522</v>
      </c>
      <c r="BG71" s="35">
        <f t="shared" si="107"/>
        <v>0.4166146158650843</v>
      </c>
      <c r="BH71" s="45">
        <v>780</v>
      </c>
      <c r="BI71" s="48">
        <f t="shared" si="108"/>
        <v>20</v>
      </c>
      <c r="BJ71" s="14">
        <v>4361</v>
      </c>
      <c r="BK71" s="48">
        <f t="shared" si="109"/>
        <v>78</v>
      </c>
      <c r="BL71" s="14">
        <v>3189</v>
      </c>
      <c r="BM71" s="48">
        <f t="shared" si="110"/>
        <v>35</v>
      </c>
      <c r="BN71" s="14">
        <v>1072</v>
      </c>
      <c r="BO71" s="48">
        <f t="shared" si="111"/>
        <v>19</v>
      </c>
      <c r="BP71" s="14">
        <v>204</v>
      </c>
      <c r="BQ71" s="48">
        <f t="shared" si="112"/>
        <v>5</v>
      </c>
      <c r="BR71" s="17"/>
      <c r="BS71" s="24">
        <f t="shared" si="113"/>
        <v>0</v>
      </c>
      <c r="BT71" s="17"/>
      <c r="BU71" s="24">
        <f t="shared" si="114"/>
        <v>0</v>
      </c>
      <c r="BV71" s="17"/>
      <c r="BW71" s="24">
        <f t="shared" si="115"/>
        <v>0</v>
      </c>
      <c r="BX71" s="17"/>
      <c r="BY71" s="24">
        <f t="shared" si="116"/>
        <v>0</v>
      </c>
      <c r="BZ71" s="20"/>
      <c r="CA71" s="27">
        <f t="shared" si="117"/>
        <v>0</v>
      </c>
    </row>
    <row r="72" spans="1:79">
      <c r="A72" s="3">
        <v>43969</v>
      </c>
      <c r="B72" s="22">
        <v>43969</v>
      </c>
      <c r="C72" s="10">
        <v>9726</v>
      </c>
      <c r="D72">
        <f t="shared" si="118"/>
        <v>120</v>
      </c>
      <c r="E72" s="10">
        <v>279</v>
      </c>
      <c r="F72">
        <f t="shared" si="126"/>
        <v>4</v>
      </c>
      <c r="G72" s="10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12">
        <v>51105</v>
      </c>
      <c r="W72" s="1">
        <f t="shared" si="128"/>
        <v>757</v>
      </c>
      <c r="X72" s="1">
        <f t="shared" si="86"/>
        <v>-487</v>
      </c>
      <c r="Y72" s="34">
        <f t="shared" si="87"/>
        <v>12859.838953195773</v>
      </c>
      <c r="Z72" s="14">
        <v>39589</v>
      </c>
      <c r="AA72" s="2">
        <f t="shared" si="133"/>
        <v>596</v>
      </c>
      <c r="AB72" s="29">
        <f t="shared" si="88"/>
        <v>0.77466001369728987</v>
      </c>
      <c r="AC72" s="32">
        <f t="shared" si="89"/>
        <v>-462</v>
      </c>
      <c r="AD72" s="1">
        <f t="shared" si="129"/>
        <v>11516</v>
      </c>
      <c r="AE72" s="1">
        <f t="shared" si="134"/>
        <v>161</v>
      </c>
      <c r="AF72" s="29">
        <f t="shared" si="90"/>
        <v>0.2253399863027101</v>
      </c>
      <c r="AG72" s="32">
        <f t="shared" si="91"/>
        <v>-25</v>
      </c>
      <c r="AH72" s="34">
        <f t="shared" si="92"/>
        <v>0.21268163804491413</v>
      </c>
      <c r="AI72" s="34">
        <f t="shared" si="93"/>
        <v>2897.835933568193</v>
      </c>
      <c r="AJ72" s="14">
        <v>3019</v>
      </c>
      <c r="AK72" s="2">
        <f t="shared" si="135"/>
        <v>105</v>
      </c>
      <c r="AL72" s="2">
        <f t="shared" si="94"/>
        <v>3.6032944406314327E-2</v>
      </c>
      <c r="AM72" s="34">
        <f t="shared" si="95"/>
        <v>759.68797181680918</v>
      </c>
      <c r="AN72" s="34">
        <f t="shared" si="96"/>
        <v>0.31040509973267533</v>
      </c>
      <c r="AO72" s="14">
        <v>747</v>
      </c>
      <c r="AP72" s="2">
        <f t="shared" si="136"/>
        <v>-5</v>
      </c>
      <c r="AQ72" s="2">
        <f t="shared" si="130"/>
        <v>-6.6489361702127825E-3</v>
      </c>
      <c r="AR72" s="34">
        <f t="shared" si="97"/>
        <v>187.97181680926019</v>
      </c>
      <c r="AS72" s="14">
        <v>272</v>
      </c>
      <c r="AT72" s="2">
        <f t="shared" si="131"/>
        <v>5</v>
      </c>
      <c r="AU72" s="2">
        <f t="shared" si="98"/>
        <v>1.8726591760299671E-2</v>
      </c>
      <c r="AV72" s="34">
        <f t="shared" si="99"/>
        <v>68.444891796678405</v>
      </c>
      <c r="AW72" s="79">
        <f t="shared" si="100"/>
        <v>2.7966275961340735E-2</v>
      </c>
      <c r="AX72" s="14">
        <v>71</v>
      </c>
      <c r="AY72">
        <f t="shared" si="132"/>
        <v>2</v>
      </c>
      <c r="AZ72">
        <f t="shared" si="101"/>
        <v>2.8985507246376718E-2</v>
      </c>
      <c r="BA72" s="35">
        <f t="shared" si="102"/>
        <v>17.866129843985906</v>
      </c>
      <c r="BB72" s="51">
        <f t="shared" si="103"/>
        <v>7.3000205634382066E-3</v>
      </c>
      <c r="BC72" s="31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31">
        <f t="shared" si="104"/>
        <v>107</v>
      </c>
      <c r="BE72" s="51">
        <f t="shared" si="105"/>
        <v>2.6736631684157963E-2</v>
      </c>
      <c r="BF72" s="35">
        <f t="shared" si="106"/>
        <v>1033.9708102667337</v>
      </c>
      <c r="BG72" s="35">
        <f t="shared" si="107"/>
        <v>0.4224758379601069</v>
      </c>
      <c r="BH72" s="45">
        <v>806</v>
      </c>
      <c r="BI72" s="48">
        <f t="shared" si="108"/>
        <v>26</v>
      </c>
      <c r="BJ72" s="14">
        <v>4407</v>
      </c>
      <c r="BK72" s="48">
        <f t="shared" si="109"/>
        <v>46</v>
      </c>
      <c r="BL72" s="14">
        <v>3216</v>
      </c>
      <c r="BM72" s="48">
        <f t="shared" si="110"/>
        <v>27</v>
      </c>
      <c r="BN72" s="14">
        <v>1092</v>
      </c>
      <c r="BO72" s="48">
        <f t="shared" si="111"/>
        <v>20</v>
      </c>
      <c r="BP72" s="14">
        <v>205</v>
      </c>
      <c r="BQ72" s="48">
        <f t="shared" si="112"/>
        <v>1</v>
      </c>
      <c r="BR72" s="17"/>
      <c r="BS72" s="24">
        <f t="shared" si="113"/>
        <v>0</v>
      </c>
      <c r="BT72" s="17"/>
      <c r="BU72" s="24">
        <f t="shared" si="114"/>
        <v>0</v>
      </c>
      <c r="BV72" s="17"/>
      <c r="BW72" s="24">
        <f t="shared" si="115"/>
        <v>0</v>
      </c>
      <c r="BX72" s="17"/>
      <c r="BY72" s="24">
        <f t="shared" si="116"/>
        <v>0</v>
      </c>
      <c r="BZ72" s="20"/>
      <c r="CA72" s="27">
        <f t="shared" si="117"/>
        <v>0</v>
      </c>
    </row>
    <row r="73" spans="1:79">
      <c r="A73" s="3">
        <v>43970</v>
      </c>
      <c r="B73" s="22">
        <v>43970</v>
      </c>
      <c r="C73" s="10">
        <v>9867</v>
      </c>
      <c r="D73">
        <f t="shared" si="118"/>
        <v>141</v>
      </c>
      <c r="E73" s="10">
        <v>281</v>
      </c>
      <c r="F73">
        <f t="shared" si="126"/>
        <v>2</v>
      </c>
      <c r="G73" s="10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12">
        <v>52815</v>
      </c>
      <c r="W73" s="1">
        <f t="shared" si="128"/>
        <v>1710</v>
      </c>
      <c r="X73" s="1">
        <f t="shared" si="86"/>
        <v>953</v>
      </c>
      <c r="Y73" s="34">
        <f t="shared" si="87"/>
        <v>13290.135883241066</v>
      </c>
      <c r="Z73" s="14">
        <v>40142</v>
      </c>
      <c r="AA73" s="2">
        <f t="shared" si="133"/>
        <v>553</v>
      </c>
      <c r="AB73" s="29">
        <f t="shared" si="88"/>
        <v>0.76004922843889045</v>
      </c>
      <c r="AC73" s="32">
        <f t="shared" si="89"/>
        <v>-43</v>
      </c>
      <c r="AD73" s="1">
        <f t="shared" si="129"/>
        <v>12673</v>
      </c>
      <c r="AE73" s="1">
        <f t="shared" si="134"/>
        <v>1157</v>
      </c>
      <c r="AF73" s="29">
        <f t="shared" si="90"/>
        <v>0.23995077156110953</v>
      </c>
      <c r="AG73" s="32">
        <f t="shared" si="91"/>
        <v>996</v>
      </c>
      <c r="AH73" s="34">
        <f t="shared" si="92"/>
        <v>0.67660818713450288</v>
      </c>
      <c r="AI73" s="34">
        <f t="shared" si="93"/>
        <v>3188.9783593356819</v>
      </c>
      <c r="AJ73" s="14">
        <v>3055</v>
      </c>
      <c r="AK73" s="2">
        <f t="shared" si="135"/>
        <v>36</v>
      </c>
      <c r="AL73" s="2">
        <f t="shared" si="94"/>
        <v>1.1924478304074171E-2</v>
      </c>
      <c r="AM73" s="34">
        <f t="shared" si="95"/>
        <v>768.74685455460485</v>
      </c>
      <c r="AN73" s="34">
        <f t="shared" si="96"/>
        <v>0.30961791831357049</v>
      </c>
      <c r="AO73" s="14">
        <v>682</v>
      </c>
      <c r="AP73" s="2">
        <f t="shared" si="136"/>
        <v>-65</v>
      </c>
      <c r="AQ73" s="2">
        <f t="shared" si="130"/>
        <v>-8.7014725568942408E-2</v>
      </c>
      <c r="AR73" s="34">
        <f t="shared" si="97"/>
        <v>171.61550075490689</v>
      </c>
      <c r="AS73" s="14">
        <v>267</v>
      </c>
      <c r="AT73" s="2">
        <f t="shared" si="131"/>
        <v>-5</v>
      </c>
      <c r="AU73" s="2">
        <f t="shared" si="98"/>
        <v>-1.8382352941176516E-2</v>
      </c>
      <c r="AV73" s="34">
        <f t="shared" si="99"/>
        <v>67.186713638651227</v>
      </c>
      <c r="AW73" s="79">
        <f t="shared" si="100"/>
        <v>2.7059896625114016E-2</v>
      </c>
      <c r="AX73" s="14">
        <v>70</v>
      </c>
      <c r="AY73">
        <f t="shared" si="132"/>
        <v>-1</v>
      </c>
      <c r="AZ73">
        <f t="shared" si="101"/>
        <v>-1.4084507042253502E-2</v>
      </c>
      <c r="BA73" s="35">
        <f t="shared" si="102"/>
        <v>17.614494212380471</v>
      </c>
      <c r="BB73" s="51">
        <f t="shared" si="103"/>
        <v>7.094354920441877E-3</v>
      </c>
      <c r="BC73" s="31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31">
        <f t="shared" si="104"/>
        <v>-35</v>
      </c>
      <c r="BE73" s="51">
        <f t="shared" si="105"/>
        <v>-8.5178875638841633E-3</v>
      </c>
      <c r="BF73" s="35">
        <f t="shared" si="106"/>
        <v>1025.1635631605434</v>
      </c>
      <c r="BG73" s="35">
        <f t="shared" si="107"/>
        <v>0.41289145636971725</v>
      </c>
      <c r="BH73" s="45">
        <v>835</v>
      </c>
      <c r="BI73" s="48">
        <f t="shared" si="108"/>
        <v>29</v>
      </c>
      <c r="BJ73" s="14">
        <v>4471</v>
      </c>
      <c r="BK73" s="48">
        <f t="shared" si="109"/>
        <v>64</v>
      </c>
      <c r="BL73" s="14">
        <v>3252</v>
      </c>
      <c r="BM73" s="48">
        <f t="shared" si="110"/>
        <v>36</v>
      </c>
      <c r="BN73" s="14">
        <v>1104</v>
      </c>
      <c r="BO73" s="48">
        <f t="shared" si="111"/>
        <v>12</v>
      </c>
      <c r="BP73" s="14">
        <v>205</v>
      </c>
      <c r="BQ73" s="48">
        <f t="shared" si="112"/>
        <v>0</v>
      </c>
      <c r="BR73" s="17"/>
      <c r="BS73" s="24">
        <f t="shared" si="113"/>
        <v>0</v>
      </c>
      <c r="BT73" s="17"/>
      <c r="BU73" s="24">
        <f t="shared" si="114"/>
        <v>0</v>
      </c>
      <c r="BV73" s="17"/>
      <c r="BW73" s="24">
        <f t="shared" si="115"/>
        <v>0</v>
      </c>
      <c r="BX73" s="17"/>
      <c r="BY73" s="24">
        <f t="shared" si="116"/>
        <v>0</v>
      </c>
      <c r="BZ73" s="20"/>
      <c r="CA73" s="27">
        <f t="shared" si="117"/>
        <v>0</v>
      </c>
    </row>
    <row r="74" spans="1:79">
      <c r="A74" s="3">
        <v>43971</v>
      </c>
      <c r="B74" s="22">
        <v>43971</v>
      </c>
      <c r="C74" s="10">
        <v>9977</v>
      </c>
      <c r="D74">
        <f t="shared" si="118"/>
        <v>110</v>
      </c>
      <c r="E74" s="10">
        <v>287</v>
      </c>
      <c r="F74">
        <f t="shared" si="126"/>
        <v>6</v>
      </c>
      <c r="G74" s="10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12">
        <v>52815</v>
      </c>
      <c r="W74" s="1">
        <f t="shared" si="128"/>
        <v>0</v>
      </c>
      <c r="X74" s="1">
        <f t="shared" si="86"/>
        <v>-1710</v>
      </c>
      <c r="Y74" s="34">
        <f t="shared" si="87"/>
        <v>13290.135883241066</v>
      </c>
      <c r="Z74" s="14">
        <v>40142</v>
      </c>
      <c r="AA74" s="2">
        <f t="shared" si="133"/>
        <v>0</v>
      </c>
      <c r="AB74" s="29">
        <f t="shared" si="88"/>
        <v>0.76004922843889045</v>
      </c>
      <c r="AC74" s="32">
        <f t="shared" si="89"/>
        <v>-553</v>
      </c>
      <c r="AD74" s="1">
        <f>V74-Z74</f>
        <v>12673</v>
      </c>
      <c r="AE74" s="1">
        <f t="shared" si="134"/>
        <v>0</v>
      </c>
      <c r="AF74" s="29">
        <f t="shared" si="90"/>
        <v>0.23995077156110953</v>
      </c>
      <c r="AG74" s="32">
        <f t="shared" si="91"/>
        <v>-1157</v>
      </c>
      <c r="AH74" s="34">
        <f t="shared" si="92"/>
        <v>0</v>
      </c>
      <c r="AI74" s="34">
        <f t="shared" si="93"/>
        <v>3188.9783593356819</v>
      </c>
      <c r="AJ74" s="14">
        <v>3164</v>
      </c>
      <c r="AK74" s="2">
        <f t="shared" si="135"/>
        <v>109</v>
      </c>
      <c r="AL74" s="2">
        <f t="shared" si="94"/>
        <v>3.5679214402618564E-2</v>
      </c>
      <c r="AM74" s="34">
        <f t="shared" si="95"/>
        <v>796.17513839959736</v>
      </c>
      <c r="AN74" s="34">
        <f t="shared" si="96"/>
        <v>0.31712939761451336</v>
      </c>
      <c r="AO74" s="14">
        <v>680</v>
      </c>
      <c r="AP74" s="2">
        <f t="shared" si="136"/>
        <v>-2</v>
      </c>
      <c r="AQ74" s="2">
        <f t="shared" si="130"/>
        <v>-2.9325513196480912E-3</v>
      </c>
      <c r="AR74" s="34">
        <f t="shared" si="97"/>
        <v>171.11222949169601</v>
      </c>
      <c r="AS74" s="14">
        <v>264</v>
      </c>
      <c r="AT74" s="2">
        <f t="shared" si="131"/>
        <v>-3</v>
      </c>
      <c r="AU74" s="2">
        <f t="shared" si="98"/>
        <v>-1.1235955056179803E-2</v>
      </c>
      <c r="AV74" s="34">
        <f t="shared" si="99"/>
        <v>66.431806743834926</v>
      </c>
      <c r="AW74" s="79">
        <f t="shared" si="100"/>
        <v>2.6460859977949284E-2</v>
      </c>
      <c r="AX74" s="14">
        <v>68</v>
      </c>
      <c r="AY74">
        <f t="shared" si="132"/>
        <v>-2</v>
      </c>
      <c r="AZ74">
        <f t="shared" si="101"/>
        <v>-2.8571428571428581E-2</v>
      </c>
      <c r="BA74" s="35">
        <f t="shared" si="102"/>
        <v>17.111222949169601</v>
      </c>
      <c r="BB74" s="51">
        <f t="shared" si="103"/>
        <v>6.8156760549263305E-3</v>
      </c>
      <c r="BC74" s="31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31">
        <f t="shared" si="104"/>
        <v>102</v>
      </c>
      <c r="BE74" s="51">
        <f t="shared" si="105"/>
        <v>2.5036818851251752E-2</v>
      </c>
      <c r="BF74" s="35">
        <f t="shared" si="106"/>
        <v>1050.8303975842978</v>
      </c>
      <c r="BG74" s="35">
        <f t="shared" si="107"/>
        <v>0.41856269419665232</v>
      </c>
      <c r="BH74" s="45">
        <v>848</v>
      </c>
      <c r="BI74" s="48">
        <f t="shared" si="108"/>
        <v>13</v>
      </c>
      <c r="BJ74" s="14">
        <v>4526</v>
      </c>
      <c r="BK74" s="48">
        <f t="shared" si="109"/>
        <v>55</v>
      </c>
      <c r="BL74" s="14">
        <v>3282</v>
      </c>
      <c r="BM74" s="48">
        <f t="shared" si="110"/>
        <v>30</v>
      </c>
      <c r="BN74" s="14">
        <v>1113</v>
      </c>
      <c r="BO74" s="48">
        <f t="shared" si="111"/>
        <v>9</v>
      </c>
      <c r="BP74" s="14">
        <v>208</v>
      </c>
      <c r="BQ74" s="48">
        <f t="shared" si="112"/>
        <v>3</v>
      </c>
      <c r="BR74" s="17"/>
      <c r="BS74" s="24">
        <f t="shared" si="113"/>
        <v>0</v>
      </c>
      <c r="BT74" s="17"/>
      <c r="BU74" s="24">
        <f t="shared" si="114"/>
        <v>0</v>
      </c>
      <c r="BV74" s="17"/>
      <c r="BW74" s="24">
        <f t="shared" si="115"/>
        <v>0</v>
      </c>
      <c r="BX74" s="17"/>
      <c r="BY74" s="24">
        <f t="shared" si="116"/>
        <v>0</v>
      </c>
      <c r="BZ74" s="20"/>
      <c r="CA74" s="27">
        <f t="shared" si="117"/>
        <v>0</v>
      </c>
    </row>
    <row r="75" spans="1:79">
      <c r="A75" s="3">
        <v>43972</v>
      </c>
      <c r="B75" s="22">
        <v>43972</v>
      </c>
      <c r="C75" s="10">
        <v>10116</v>
      </c>
      <c r="D75">
        <f t="shared" si="118"/>
        <v>139</v>
      </c>
      <c r="E75" s="10">
        <v>291</v>
      </c>
      <c r="F75">
        <f t="shared" si="126"/>
        <v>4</v>
      </c>
      <c r="G75" s="10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12">
        <v>53928</v>
      </c>
      <c r="W75" s="1">
        <f t="shared" si="128"/>
        <v>1113</v>
      </c>
      <c r="X75" s="1">
        <f t="shared" si="86"/>
        <v>1113</v>
      </c>
      <c r="Y75" s="34">
        <f t="shared" si="87"/>
        <v>13570.206341217916</v>
      </c>
      <c r="Z75" s="14">
        <v>41932</v>
      </c>
      <c r="AA75" s="2">
        <f t="shared" si="133"/>
        <v>1790</v>
      </c>
      <c r="AB75" s="29">
        <f t="shared" si="88"/>
        <v>0.77755525886367005</v>
      </c>
      <c r="AC75" s="32">
        <f t="shared" si="89"/>
        <v>1790</v>
      </c>
      <c r="AD75" s="1">
        <f t="shared" si="129"/>
        <v>11996</v>
      </c>
      <c r="AE75" s="1">
        <f t="shared" si="134"/>
        <v>-677</v>
      </c>
      <c r="AF75" s="29">
        <f t="shared" si="90"/>
        <v>0.22244474113632992</v>
      </c>
      <c r="AG75" s="32">
        <f t="shared" si="91"/>
        <v>-677</v>
      </c>
      <c r="AH75" s="34">
        <f t="shared" si="92"/>
        <v>-0.60826594788858945</v>
      </c>
      <c r="AI75" s="34">
        <f t="shared" si="93"/>
        <v>3018.6210367388021</v>
      </c>
      <c r="AJ75" s="14">
        <v>3236</v>
      </c>
      <c r="AK75" s="2">
        <f t="shared" si="135"/>
        <v>72</v>
      </c>
      <c r="AL75" s="2">
        <f t="shared" si="94"/>
        <v>2.2756005056890016E-2</v>
      </c>
      <c r="AM75" s="34">
        <f t="shared" si="95"/>
        <v>814.2929038751887</v>
      </c>
      <c r="AN75" s="34">
        <f t="shared" si="96"/>
        <v>0.31988928430209568</v>
      </c>
      <c r="AO75" s="14">
        <v>649</v>
      </c>
      <c r="AP75" s="2">
        <f t="shared" si="136"/>
        <v>-31</v>
      </c>
      <c r="AQ75" s="2">
        <f t="shared" si="130"/>
        <v>-4.5588235294117596E-2</v>
      </c>
      <c r="AR75" s="34">
        <f t="shared" si="97"/>
        <v>163.31152491192753</v>
      </c>
      <c r="AS75" s="14">
        <v>278</v>
      </c>
      <c r="AT75" s="2">
        <f t="shared" si="131"/>
        <v>14</v>
      </c>
      <c r="AU75" s="2">
        <f t="shared" si="98"/>
        <v>5.3030303030302983E-2</v>
      </c>
      <c r="AV75" s="34">
        <f t="shared" si="99"/>
        <v>69.954705586311022</v>
      </c>
      <c r="AW75" s="79">
        <f t="shared" si="100"/>
        <v>2.7481217872676947E-2</v>
      </c>
      <c r="AX75" s="14">
        <v>66</v>
      </c>
      <c r="AY75">
        <f t="shared" si="132"/>
        <v>-2</v>
      </c>
      <c r="AZ75">
        <f t="shared" si="101"/>
        <v>-2.9411764705882359E-2</v>
      </c>
      <c r="BA75" s="35">
        <f t="shared" si="102"/>
        <v>16.607951685958732</v>
      </c>
      <c r="BB75" s="51">
        <f t="shared" si="103"/>
        <v>6.5243179122182679E-3</v>
      </c>
      <c r="BC75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31">
        <f t="shared" si="104"/>
        <v>53</v>
      </c>
      <c r="BE75" s="51">
        <f t="shared" si="105"/>
        <v>1.2691570881226077E-2</v>
      </c>
      <c r="BF75" s="35">
        <f t="shared" si="106"/>
        <v>1064.1670860593861</v>
      </c>
      <c r="BG75" s="35">
        <f t="shared" si="107"/>
        <v>0.41805061289047052</v>
      </c>
      <c r="BH75" s="45">
        <v>868</v>
      </c>
      <c r="BI75" s="48">
        <f t="shared" si="108"/>
        <v>20</v>
      </c>
      <c r="BJ75" s="14">
        <v>4587</v>
      </c>
      <c r="BK75" s="48">
        <f t="shared" si="109"/>
        <v>61</v>
      </c>
      <c r="BL75" s="14">
        <v>3320</v>
      </c>
      <c r="BM75" s="48">
        <f t="shared" si="110"/>
        <v>38</v>
      </c>
      <c r="BN75" s="14">
        <v>1131</v>
      </c>
      <c r="BO75" s="48">
        <f t="shared" si="111"/>
        <v>18</v>
      </c>
      <c r="BP75" s="14">
        <v>210</v>
      </c>
      <c r="BQ75" s="48">
        <f t="shared" si="112"/>
        <v>2</v>
      </c>
      <c r="BR75" s="17"/>
      <c r="BS75" s="24">
        <f t="shared" si="113"/>
        <v>0</v>
      </c>
      <c r="BT75" s="17"/>
      <c r="BU75" s="24">
        <f t="shared" si="114"/>
        <v>0</v>
      </c>
      <c r="BV75" s="17"/>
      <c r="BW75" s="24">
        <f t="shared" si="115"/>
        <v>0</v>
      </c>
      <c r="BX75" s="17"/>
      <c r="BY75" s="24">
        <f t="shared" si="116"/>
        <v>0</v>
      </c>
      <c r="BZ75" s="20"/>
      <c r="CA75" s="27">
        <f t="shared" si="117"/>
        <v>0</v>
      </c>
    </row>
    <row r="76" spans="1:79">
      <c r="A76" s="3">
        <v>43973</v>
      </c>
      <c r="B76" s="22">
        <v>43973</v>
      </c>
      <c r="C76" s="10">
        <v>10267</v>
      </c>
      <c r="D76">
        <f t="shared" si="118"/>
        <v>151</v>
      </c>
      <c r="E76" s="10">
        <v>295</v>
      </c>
      <c r="F76">
        <f t="shared" si="126"/>
        <v>4</v>
      </c>
      <c r="G76" s="10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12">
        <v>55018</v>
      </c>
      <c r="W76" s="1">
        <f t="shared" si="128"/>
        <v>1090</v>
      </c>
      <c r="X76" s="1">
        <f t="shared" si="86"/>
        <v>-23</v>
      </c>
      <c r="Y76" s="34">
        <f t="shared" si="87"/>
        <v>13844.48917966784</v>
      </c>
      <c r="Z76" s="14">
        <v>42806</v>
      </c>
      <c r="AA76" s="2">
        <f t="shared" si="133"/>
        <v>874</v>
      </c>
      <c r="AB76" s="29">
        <f t="shared" si="88"/>
        <v>0.77803627903595185</v>
      </c>
      <c r="AC76" s="32">
        <f t="shared" si="89"/>
        <v>-916</v>
      </c>
      <c r="AD76" s="1">
        <f t="shared" si="129"/>
        <v>12212</v>
      </c>
      <c r="AE76" s="1">
        <f t="shared" si="134"/>
        <v>216</v>
      </c>
      <c r="AF76" s="29">
        <f t="shared" si="90"/>
        <v>0.22196372096404812</v>
      </c>
      <c r="AG76" s="32">
        <f t="shared" si="91"/>
        <v>893</v>
      </c>
      <c r="AH76" s="34">
        <f t="shared" si="92"/>
        <v>0.19816513761467891</v>
      </c>
      <c r="AI76" s="34">
        <f t="shared" si="93"/>
        <v>3072.9743331655759</v>
      </c>
      <c r="AJ76" s="14">
        <v>3358</v>
      </c>
      <c r="AK76" s="2">
        <f t="shared" si="135"/>
        <v>122</v>
      </c>
      <c r="AL76" s="2">
        <f t="shared" si="94"/>
        <v>3.7700865265760219E-2</v>
      </c>
      <c r="AM76" s="34">
        <f t="shared" si="95"/>
        <v>844.99245093105185</v>
      </c>
      <c r="AN76" s="34">
        <f t="shared" si="96"/>
        <v>0.32706730300964254</v>
      </c>
      <c r="AO76" s="14">
        <v>621</v>
      </c>
      <c r="AP76" s="2">
        <f t="shared" si="136"/>
        <v>-28</v>
      </c>
      <c r="AQ76" s="2">
        <f t="shared" si="130"/>
        <v>-4.3143297380585532E-2</v>
      </c>
      <c r="AR76" s="34">
        <f t="shared" si="97"/>
        <v>156.26572722697534</v>
      </c>
      <c r="AS76" s="14">
        <v>271</v>
      </c>
      <c r="AT76" s="2">
        <f t="shared" si="131"/>
        <v>-7</v>
      </c>
      <c r="AU76" s="2">
        <f t="shared" si="98"/>
        <v>-2.5179856115107868E-2</v>
      </c>
      <c r="AV76" s="34">
        <f t="shared" si="99"/>
        <v>68.193256165072967</v>
      </c>
      <c r="AW76" s="79">
        <f t="shared" si="100"/>
        <v>2.6395246907567935E-2</v>
      </c>
      <c r="AX76" s="14">
        <v>68</v>
      </c>
      <c r="AY76">
        <f t="shared" si="132"/>
        <v>2</v>
      </c>
      <c r="AZ76">
        <f t="shared" si="101"/>
        <v>3.0303030303030276E-2</v>
      </c>
      <c r="BA76" s="35">
        <f t="shared" si="102"/>
        <v>17.111222949169601</v>
      </c>
      <c r="BB76" s="51">
        <f t="shared" si="103"/>
        <v>6.6231615856628028E-3</v>
      </c>
      <c r="BC76" s="31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31">
        <f t="shared" si="104"/>
        <v>89</v>
      </c>
      <c r="BE76" s="51">
        <f t="shared" si="105"/>
        <v>2.1045164341451983E-2</v>
      </c>
      <c r="BF76" s="35">
        <f t="shared" si="106"/>
        <v>1086.5626572722697</v>
      </c>
      <c r="BG76" s="35">
        <f t="shared" si="107"/>
        <v>0.42057076068958799</v>
      </c>
      <c r="BH76" s="45">
        <v>886</v>
      </c>
      <c r="BI76" s="48">
        <f t="shared" si="108"/>
        <v>18</v>
      </c>
      <c r="BJ76" s="14">
        <v>4644</v>
      </c>
      <c r="BK76" s="48">
        <f t="shared" si="109"/>
        <v>57</v>
      </c>
      <c r="BL76" s="14">
        <v>3378</v>
      </c>
      <c r="BM76" s="48">
        <f t="shared" si="110"/>
        <v>58</v>
      </c>
      <c r="BN76" s="14">
        <v>1146</v>
      </c>
      <c r="BO76" s="48">
        <f t="shared" si="111"/>
        <v>15</v>
      </c>
      <c r="BP76" s="14">
        <v>213</v>
      </c>
      <c r="BQ76" s="48">
        <f t="shared" si="112"/>
        <v>3</v>
      </c>
      <c r="BR76" s="17"/>
      <c r="BS76" s="24">
        <f t="shared" si="113"/>
        <v>0</v>
      </c>
      <c r="BT76" s="17"/>
      <c r="BU76" s="24">
        <f t="shared" si="114"/>
        <v>0</v>
      </c>
      <c r="BV76" s="17"/>
      <c r="BW76" s="24">
        <f t="shared" si="115"/>
        <v>0</v>
      </c>
      <c r="BX76" s="17"/>
      <c r="BY76" s="24">
        <f t="shared" si="116"/>
        <v>0</v>
      </c>
      <c r="BZ76" s="20"/>
      <c r="CA76" s="27">
        <f t="shared" si="117"/>
        <v>0</v>
      </c>
    </row>
    <row r="77" spans="1:79">
      <c r="A77" s="3">
        <v>43974</v>
      </c>
      <c r="B77" s="22">
        <v>43974</v>
      </c>
      <c r="C77" s="10">
        <v>10577</v>
      </c>
      <c r="D77">
        <f t="shared" si="118"/>
        <v>310</v>
      </c>
      <c r="E77" s="10">
        <v>299</v>
      </c>
      <c r="F77">
        <f t="shared" si="126"/>
        <v>4</v>
      </c>
      <c r="G77" s="10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12">
        <v>56755</v>
      </c>
      <c r="W77" s="1">
        <f t="shared" si="128"/>
        <v>1737</v>
      </c>
      <c r="X77" s="1">
        <f t="shared" si="86"/>
        <v>647</v>
      </c>
      <c r="Y77" s="34">
        <f t="shared" si="87"/>
        <v>14281.580271766481</v>
      </c>
      <c r="Z77" s="14">
        <v>44165</v>
      </c>
      <c r="AA77" s="2">
        <f t="shared" si="133"/>
        <v>1359</v>
      </c>
      <c r="AB77" s="29">
        <f t="shared" si="88"/>
        <v>0.77816932428860897</v>
      </c>
      <c r="AC77" s="32">
        <f t="shared" si="89"/>
        <v>485</v>
      </c>
      <c r="AD77" s="1">
        <f t="shared" si="129"/>
        <v>12590</v>
      </c>
      <c r="AE77" s="1">
        <f t="shared" si="134"/>
        <v>378</v>
      </c>
      <c r="AF77" s="29">
        <f t="shared" si="90"/>
        <v>0.22183067571139106</v>
      </c>
      <c r="AG77" s="32">
        <f t="shared" si="91"/>
        <v>162</v>
      </c>
      <c r="AH77" s="34">
        <f t="shared" si="92"/>
        <v>0.21761658031088082</v>
      </c>
      <c r="AI77" s="34">
        <f t="shared" si="93"/>
        <v>3168.0926019124308</v>
      </c>
      <c r="AJ77" s="14">
        <v>3668</v>
      </c>
      <c r="AK77" s="2">
        <f t="shared" si="135"/>
        <v>310</v>
      </c>
      <c r="AL77" s="2">
        <f t="shared" si="94"/>
        <v>9.2316855270994536E-2</v>
      </c>
      <c r="AM77" s="34">
        <f t="shared" si="95"/>
        <v>922.99949672873674</v>
      </c>
      <c r="AN77" s="34">
        <f t="shared" si="96"/>
        <v>0.34679020516214426</v>
      </c>
      <c r="AO77" s="14">
        <v>590</v>
      </c>
      <c r="AP77" s="2">
        <f t="shared" si="136"/>
        <v>-31</v>
      </c>
      <c r="AQ77" s="2">
        <f t="shared" si="130"/>
        <v>-4.9919484702093397E-2</v>
      </c>
      <c r="AR77" s="34">
        <f t="shared" si="97"/>
        <v>148.46502264720684</v>
      </c>
      <c r="AS77" s="14">
        <v>2655</v>
      </c>
      <c r="AT77" s="2">
        <f t="shared" si="131"/>
        <v>2384</v>
      </c>
      <c r="AU77" s="2">
        <f t="shared" si="98"/>
        <v>8.7970479704797047</v>
      </c>
      <c r="AV77" s="34">
        <f t="shared" si="99"/>
        <v>668.09260191243072</v>
      </c>
      <c r="AW77" s="79">
        <f t="shared" si="100"/>
        <v>0.25101635624468188</v>
      </c>
      <c r="AX77" s="14">
        <v>66</v>
      </c>
      <c r="AY77">
        <f t="shared" si="132"/>
        <v>-2</v>
      </c>
      <c r="AZ77">
        <f t="shared" si="101"/>
        <v>-2.9411764705882359E-2</v>
      </c>
      <c r="BA77" s="35">
        <f t="shared" si="102"/>
        <v>16.607951685958732</v>
      </c>
      <c r="BB77" s="51">
        <f t="shared" si="103"/>
        <v>6.2399546185118657E-3</v>
      </c>
      <c r="BC77" s="31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31">
        <f t="shared" si="104"/>
        <v>2661</v>
      </c>
      <c r="BE77" s="51">
        <f t="shared" si="105"/>
        <v>0.61625752663270039</v>
      </c>
      <c r="BF77" s="35">
        <f t="shared" si="106"/>
        <v>1756.165072974333</v>
      </c>
      <c r="BG77" s="35">
        <f t="shared" si="107"/>
        <v>0.65982792852415617</v>
      </c>
      <c r="BH77" s="45">
        <v>924</v>
      </c>
      <c r="BI77" s="48">
        <f t="shared" si="108"/>
        <v>38</v>
      </c>
      <c r="BJ77" s="14">
        <v>4786</v>
      </c>
      <c r="BK77" s="48">
        <f t="shared" si="109"/>
        <v>142</v>
      </c>
      <c r="BL77" s="14">
        <v>3460</v>
      </c>
      <c r="BM77" s="48">
        <f t="shared" si="110"/>
        <v>82</v>
      </c>
      <c r="BN77" s="14">
        <v>1185</v>
      </c>
      <c r="BO77" s="48">
        <f t="shared" si="111"/>
        <v>39</v>
      </c>
      <c r="BP77" s="14">
        <v>222</v>
      </c>
      <c r="BQ77" s="48">
        <f t="shared" si="112"/>
        <v>9</v>
      </c>
      <c r="BR77" s="17"/>
      <c r="BS77" s="24">
        <f t="shared" si="113"/>
        <v>0</v>
      </c>
      <c r="BT77" s="17"/>
      <c r="BU77" s="24">
        <f t="shared" si="114"/>
        <v>0</v>
      </c>
      <c r="BV77" s="17"/>
      <c r="BW77" s="24">
        <f t="shared" si="115"/>
        <v>0</v>
      </c>
      <c r="BX77" s="17"/>
      <c r="BY77" s="24">
        <f t="shared" si="116"/>
        <v>0</v>
      </c>
      <c r="BZ77" s="20"/>
      <c r="CA77" s="27">
        <f t="shared" si="117"/>
        <v>0</v>
      </c>
    </row>
    <row r="78" spans="1:79">
      <c r="A78" s="3">
        <v>43975</v>
      </c>
      <c r="B78" s="22">
        <v>43975</v>
      </c>
      <c r="C78" s="10">
        <v>10926</v>
      </c>
      <c r="D78">
        <f t="shared" si="118"/>
        <v>349</v>
      </c>
      <c r="E78" s="10">
        <v>306</v>
      </c>
      <c r="F78">
        <f t="shared" si="126"/>
        <v>7</v>
      </c>
      <c r="G78" s="10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12">
        <v>58240</v>
      </c>
      <c r="W78" s="1">
        <f t="shared" si="128"/>
        <v>1485</v>
      </c>
      <c r="X78" s="1">
        <f t="shared" si="86"/>
        <v>-252</v>
      </c>
      <c r="Y78" s="34">
        <f t="shared" si="87"/>
        <v>14655.259184700553</v>
      </c>
      <c r="Z78" s="14">
        <v>45272</v>
      </c>
      <c r="AA78" s="2">
        <f t="shared" si="133"/>
        <v>1107</v>
      </c>
      <c r="AB78" s="29">
        <f t="shared" si="88"/>
        <v>0.77733516483516485</v>
      </c>
      <c r="AC78" s="32">
        <f t="shared" si="89"/>
        <v>-252</v>
      </c>
      <c r="AD78" s="1">
        <f t="shared" si="129"/>
        <v>12968</v>
      </c>
      <c r="AE78" s="1">
        <f t="shared" si="134"/>
        <v>378</v>
      </c>
      <c r="AF78" s="29">
        <f t="shared" si="90"/>
        <v>0.22266483516483518</v>
      </c>
      <c r="AG78" s="32">
        <f t="shared" si="91"/>
        <v>0</v>
      </c>
      <c r="AH78" s="34">
        <f t="shared" si="92"/>
        <v>0.25454545454545452</v>
      </c>
      <c r="AI78" s="34">
        <f t="shared" si="93"/>
        <v>3263.2108706592853</v>
      </c>
      <c r="AJ78" s="14">
        <v>4011</v>
      </c>
      <c r="AK78" s="2">
        <f t="shared" si="135"/>
        <v>343</v>
      </c>
      <c r="AL78" s="2">
        <f t="shared" si="94"/>
        <v>9.3511450381679406E-2</v>
      </c>
      <c r="AM78" s="34">
        <f t="shared" si="95"/>
        <v>1009.3105183694011</v>
      </c>
      <c r="AN78" s="34">
        <f t="shared" si="96"/>
        <v>0.36710598572213071</v>
      </c>
      <c r="AO78" s="14">
        <v>590</v>
      </c>
      <c r="AP78" s="2">
        <f t="shared" si="136"/>
        <v>0</v>
      </c>
      <c r="AQ78" s="2">
        <f t="shared" si="130"/>
        <v>0</v>
      </c>
      <c r="AR78" s="34">
        <f t="shared" si="97"/>
        <v>148.46502264720684</v>
      </c>
      <c r="AS78" s="14">
        <v>266</v>
      </c>
      <c r="AT78" s="2">
        <f t="shared" si="131"/>
        <v>-2389</v>
      </c>
      <c r="AU78" s="2">
        <f t="shared" si="98"/>
        <v>-0.8998116760828625</v>
      </c>
      <c r="AV78" s="34">
        <f t="shared" si="99"/>
        <v>66.935078007045789</v>
      </c>
      <c r="AW78" s="79">
        <f t="shared" si="100"/>
        <v>2.4345597656965038E-2</v>
      </c>
      <c r="AX78" s="14">
        <v>64</v>
      </c>
      <c r="AY78">
        <f t="shared" si="132"/>
        <v>-2</v>
      </c>
      <c r="AZ78">
        <f t="shared" si="101"/>
        <v>-3.0303030303030276E-2</v>
      </c>
      <c r="BA78" s="35">
        <f t="shared" si="102"/>
        <v>16.104680422747862</v>
      </c>
      <c r="BB78" s="51">
        <f t="shared" si="103"/>
        <v>5.8575874061870771E-3</v>
      </c>
      <c r="BC78" s="31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31">
        <f t="shared" si="104"/>
        <v>-2048</v>
      </c>
      <c r="BE78" s="51">
        <f t="shared" si="105"/>
        <v>-0.29345178392319815</v>
      </c>
      <c r="BF78" s="35">
        <f t="shared" si="106"/>
        <v>1240.8152994464015</v>
      </c>
      <c r="BG78" s="35">
        <f t="shared" si="107"/>
        <v>0.45130880468606993</v>
      </c>
      <c r="BH78" s="45">
        <v>952</v>
      </c>
      <c r="BI78" s="48">
        <f t="shared" si="108"/>
        <v>28</v>
      </c>
      <c r="BJ78" s="14">
        <v>4977</v>
      </c>
      <c r="BK78" s="48">
        <f t="shared" si="109"/>
        <v>191</v>
      </c>
      <c r="BL78" s="14">
        <v>3563</v>
      </c>
      <c r="BM78" s="48">
        <f t="shared" si="110"/>
        <v>103</v>
      </c>
      <c r="BN78" s="14">
        <v>1208</v>
      </c>
      <c r="BO78" s="48">
        <f t="shared" si="111"/>
        <v>23</v>
      </c>
      <c r="BP78" s="14">
        <v>226</v>
      </c>
      <c r="BQ78" s="48">
        <f t="shared" si="112"/>
        <v>4</v>
      </c>
      <c r="BR78" s="17"/>
      <c r="BS78" s="24">
        <f t="shared" si="113"/>
        <v>0</v>
      </c>
      <c r="BT78" s="17"/>
      <c r="BU78" s="24">
        <f t="shared" si="114"/>
        <v>0</v>
      </c>
      <c r="BV78" s="17"/>
      <c r="BW78" s="24">
        <f t="shared" si="115"/>
        <v>0</v>
      </c>
      <c r="BX78" s="17"/>
      <c r="BY78" s="24">
        <f t="shared" si="116"/>
        <v>0</v>
      </c>
      <c r="BZ78" s="20"/>
      <c r="CA78" s="27">
        <f t="shared" si="117"/>
        <v>0</v>
      </c>
    </row>
    <row r="79" spans="1:79" s="7" customFormat="1">
      <c r="A79" s="6">
        <v>43976</v>
      </c>
      <c r="B79" s="56">
        <v>43976</v>
      </c>
      <c r="C79" s="10">
        <v>11183</v>
      </c>
      <c r="D79" s="7">
        <f t="shared" si="118"/>
        <v>257</v>
      </c>
      <c r="E79" s="10">
        <v>310</v>
      </c>
      <c r="F79" s="7">
        <f t="shared" si="126"/>
        <v>4</v>
      </c>
      <c r="G79" s="10">
        <v>6279</v>
      </c>
      <c r="H79" s="7">
        <f t="shared" si="80"/>
        <v>0</v>
      </c>
      <c r="I79" s="7">
        <f t="shared" si="119"/>
        <v>4594</v>
      </c>
      <c r="J79" s="7">
        <f t="shared" si="127"/>
        <v>253</v>
      </c>
      <c r="K79" s="7">
        <f t="shared" si="120"/>
        <v>2.7720647411249216E-2</v>
      </c>
      <c r="L79" s="7">
        <f t="shared" si="121"/>
        <v>0.5614772422426898</v>
      </c>
      <c r="M79" s="7">
        <f t="shared" si="122"/>
        <v>0.41080211034606101</v>
      </c>
      <c r="N79" s="7">
        <f t="shared" si="81"/>
        <v>2.2981310918358221E-2</v>
      </c>
      <c r="O79" s="7">
        <f t="shared" si="123"/>
        <v>1.2903225806451613E-2</v>
      </c>
      <c r="P79" s="7">
        <f t="shared" si="124"/>
        <v>0</v>
      </c>
      <c r="Q79" s="7">
        <f t="shared" si="125"/>
        <v>5.5071832825424466E-2</v>
      </c>
      <c r="R79" s="7">
        <f t="shared" si="82"/>
        <v>2814.0412682435831</v>
      </c>
      <c r="S79" s="7">
        <f t="shared" si="83"/>
        <v>78.007045797684953</v>
      </c>
      <c r="T79" s="7">
        <f t="shared" si="84"/>
        <v>1580.0201308505284</v>
      </c>
      <c r="U79" s="7">
        <f t="shared" si="85"/>
        <v>1156.0140915953698</v>
      </c>
      <c r="V79" s="12">
        <v>59339</v>
      </c>
      <c r="W79" s="8">
        <f t="shared" si="128"/>
        <v>1099</v>
      </c>
      <c r="X79" s="8">
        <f t="shared" si="86"/>
        <v>-386</v>
      </c>
      <c r="Y79" s="36">
        <f t="shared" si="87"/>
        <v>14931.806743834926</v>
      </c>
      <c r="Z79" s="14">
        <v>46071</v>
      </c>
      <c r="AA79" s="9">
        <f t="shared" si="133"/>
        <v>799</v>
      </c>
      <c r="AB79" s="30">
        <f t="shared" si="88"/>
        <v>0.77640337720554775</v>
      </c>
      <c r="AC79" s="33">
        <f t="shared" si="89"/>
        <v>-308</v>
      </c>
      <c r="AD79" s="8">
        <f t="shared" si="129"/>
        <v>13268</v>
      </c>
      <c r="AE79" s="8">
        <f t="shared" si="134"/>
        <v>300</v>
      </c>
      <c r="AF79" s="30">
        <f t="shared" si="90"/>
        <v>0.22359662279445222</v>
      </c>
      <c r="AG79" s="33">
        <f t="shared" si="91"/>
        <v>-78</v>
      </c>
      <c r="AH79" s="36">
        <f t="shared" si="92"/>
        <v>0.27297543221110099</v>
      </c>
      <c r="AI79" s="36">
        <f t="shared" si="93"/>
        <v>3338.7015601409157</v>
      </c>
      <c r="AJ79" s="14">
        <v>3664</v>
      </c>
      <c r="AK79" s="9">
        <f t="shared" si="135"/>
        <v>-347</v>
      </c>
      <c r="AL79" s="9">
        <f t="shared" si="94"/>
        <v>-8.6512091747693809E-2</v>
      </c>
      <c r="AM79" s="36">
        <f t="shared" si="95"/>
        <v>921.99295420231499</v>
      </c>
      <c r="AN79" s="36">
        <f t="shared" si="96"/>
        <v>0.32764016811231333</v>
      </c>
      <c r="AO79" s="14">
        <v>582</v>
      </c>
      <c r="AP79" s="9">
        <f t="shared" si="136"/>
        <v>-8</v>
      </c>
      <c r="AQ79" s="2">
        <f t="shared" si="130"/>
        <v>-1.3559322033898313E-2</v>
      </c>
      <c r="AR79" s="34">
        <f t="shared" si="97"/>
        <v>146.45193759436336</v>
      </c>
      <c r="AS79" s="14">
        <v>281</v>
      </c>
      <c r="AT79" s="9">
        <f t="shared" si="131"/>
        <v>15</v>
      </c>
      <c r="AU79" s="9">
        <f t="shared" si="98"/>
        <v>5.6390977443609103E-2</v>
      </c>
      <c r="AV79" s="36">
        <f t="shared" si="99"/>
        <v>70.709612481127323</v>
      </c>
      <c r="AW79" s="80">
        <f t="shared" si="100"/>
        <v>2.5127425556648483E-2</v>
      </c>
      <c r="AX79" s="14">
        <v>67</v>
      </c>
      <c r="AY79" s="7">
        <f t="shared" si="132"/>
        <v>3</v>
      </c>
      <c r="AZ79" s="7">
        <f t="shared" si="101"/>
        <v>4.6875E-2</v>
      </c>
      <c r="BA79" s="38">
        <f t="shared" si="102"/>
        <v>16.859587317564166</v>
      </c>
      <c r="BB79" s="52">
        <f t="shared" si="103"/>
        <v>5.9912366985603151E-3</v>
      </c>
      <c r="BC79" s="37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37">
        <f t="shared" si="104"/>
        <v>-337</v>
      </c>
      <c r="BE79" s="52">
        <f t="shared" si="105"/>
        <v>-6.8343135266680233E-2</v>
      </c>
      <c r="BF79" s="38">
        <f t="shared" si="106"/>
        <v>1156.0140915953698</v>
      </c>
      <c r="BG79" s="38">
        <f t="shared" si="107"/>
        <v>0.41080211034606101</v>
      </c>
      <c r="BH79" s="45">
        <v>1100</v>
      </c>
      <c r="BI79" s="48">
        <f t="shared" si="108"/>
        <v>148</v>
      </c>
      <c r="BJ79" s="14">
        <v>4763</v>
      </c>
      <c r="BK79" s="48">
        <f t="shared" si="109"/>
        <v>-214</v>
      </c>
      <c r="BL79" s="14">
        <v>3742</v>
      </c>
      <c r="BM79" s="48">
        <f t="shared" si="110"/>
        <v>179</v>
      </c>
      <c r="BN79" s="14">
        <v>1327</v>
      </c>
      <c r="BO79" s="48">
        <f t="shared" si="111"/>
        <v>119</v>
      </c>
      <c r="BP79" s="14">
        <v>251</v>
      </c>
      <c r="BQ79" s="48">
        <f t="shared" si="112"/>
        <v>25</v>
      </c>
      <c r="BR79" s="17">
        <v>4</v>
      </c>
      <c r="BS79" s="24">
        <f t="shared" si="113"/>
        <v>4</v>
      </c>
      <c r="BT79" s="17">
        <v>21</v>
      </c>
      <c r="BU79" s="24">
        <f t="shared" si="114"/>
        <v>21</v>
      </c>
      <c r="BV79" s="17">
        <v>62</v>
      </c>
      <c r="BW79" s="24">
        <f t="shared" si="115"/>
        <v>62</v>
      </c>
      <c r="BX79" s="17">
        <v>149</v>
      </c>
      <c r="BY79" s="24">
        <f t="shared" si="116"/>
        <v>149</v>
      </c>
      <c r="BZ79" s="20">
        <v>74</v>
      </c>
      <c r="CA79" s="27">
        <f t="shared" si="117"/>
        <v>74</v>
      </c>
    </row>
    <row r="80" spans="1:79">
      <c r="A80" s="3">
        <v>43977</v>
      </c>
      <c r="B80" s="22">
        <v>43977</v>
      </c>
      <c r="C80" s="10">
        <v>11447</v>
      </c>
      <c r="D80">
        <f t="shared" si="118"/>
        <v>264</v>
      </c>
      <c r="E80" s="10">
        <v>313</v>
      </c>
      <c r="F80">
        <f t="shared" si="126"/>
        <v>3</v>
      </c>
      <c r="G80" s="10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12">
        <v>60598</v>
      </c>
      <c r="W80" s="1">
        <f t="shared" si="128"/>
        <v>1259</v>
      </c>
      <c r="X80" s="1">
        <f t="shared" si="86"/>
        <v>160</v>
      </c>
      <c r="Y80" s="34">
        <f t="shared" si="87"/>
        <v>15248.616004026169</v>
      </c>
      <c r="Z80" s="14">
        <v>47020</v>
      </c>
      <c r="AA80" s="2">
        <f t="shared" si="133"/>
        <v>949</v>
      </c>
      <c r="AB80" s="29">
        <f t="shared" si="88"/>
        <v>0.77593319911548231</v>
      </c>
      <c r="AC80" s="32">
        <f t="shared" si="89"/>
        <v>150</v>
      </c>
      <c r="AD80" s="1">
        <f t="shared" si="129"/>
        <v>13578</v>
      </c>
      <c r="AE80" s="1">
        <f t="shared" si="134"/>
        <v>310</v>
      </c>
      <c r="AF80" s="29">
        <f t="shared" si="90"/>
        <v>0.22406680088451764</v>
      </c>
      <c r="AG80" s="32">
        <f t="shared" si="91"/>
        <v>10</v>
      </c>
      <c r="AH80" s="34">
        <f t="shared" si="92"/>
        <v>0.24622716441620335</v>
      </c>
      <c r="AI80" s="34">
        <f t="shared" si="93"/>
        <v>3416.7086059386006</v>
      </c>
      <c r="AJ80" s="14">
        <v>3843</v>
      </c>
      <c r="AK80" s="2">
        <f t="shared" si="135"/>
        <v>179</v>
      </c>
      <c r="AL80" s="2">
        <f t="shared" si="94"/>
        <v>4.8853711790393106E-2</v>
      </c>
      <c r="AM80" s="34">
        <f t="shared" si="95"/>
        <v>967.03573225968796</v>
      </c>
      <c r="AN80" s="34">
        <f t="shared" si="96"/>
        <v>0.33572114964619548</v>
      </c>
      <c r="AO80" s="14">
        <v>555</v>
      </c>
      <c r="AP80" s="2">
        <f t="shared" si="136"/>
        <v>-27</v>
      </c>
      <c r="AQ80" s="2">
        <f t="shared" si="130"/>
        <v>-4.6391752577319534E-2</v>
      </c>
      <c r="AR80" s="34">
        <f t="shared" si="97"/>
        <v>139.6577755410166</v>
      </c>
      <c r="AS80" s="14">
        <v>285</v>
      </c>
      <c r="AT80" s="2">
        <f t="shared" si="131"/>
        <v>4</v>
      </c>
      <c r="AU80" s="2">
        <f t="shared" si="98"/>
        <v>1.4234875444839812E-2</v>
      </c>
      <c r="AV80" s="34">
        <f t="shared" si="99"/>
        <v>71.716155007549062</v>
      </c>
      <c r="AW80" s="79">
        <f t="shared" si="100"/>
        <v>2.4897353018258059E-2</v>
      </c>
      <c r="AX80" s="14">
        <v>72</v>
      </c>
      <c r="AY80">
        <f t="shared" si="132"/>
        <v>5</v>
      </c>
      <c r="AZ80">
        <f t="shared" si="101"/>
        <v>7.4626865671641784E-2</v>
      </c>
      <c r="BA80" s="35">
        <f t="shared" si="102"/>
        <v>18.117765475591344</v>
      </c>
      <c r="BB80" s="51">
        <f t="shared" si="103"/>
        <v>6.2898576046125625E-3</v>
      </c>
      <c r="BC80" s="31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31">
        <f t="shared" si="104"/>
        <v>161</v>
      </c>
      <c r="BE80" s="51">
        <f t="shared" si="105"/>
        <v>3.5045711797997425E-2</v>
      </c>
      <c r="BF80" s="35">
        <f t="shared" si="106"/>
        <v>1196.527428283845</v>
      </c>
      <c r="BG80" s="35">
        <f t="shared" si="107"/>
        <v>0.41539267930462132</v>
      </c>
      <c r="BH80" s="45">
        <v>1123</v>
      </c>
      <c r="BI80" s="48">
        <f t="shared" si="108"/>
        <v>23</v>
      </c>
      <c r="BJ80" s="14">
        <v>4895</v>
      </c>
      <c r="BK80" s="48">
        <f t="shared" si="109"/>
        <v>132</v>
      </c>
      <c r="BL80" s="14">
        <v>3819</v>
      </c>
      <c r="BM80" s="48">
        <f t="shared" si="110"/>
        <v>77</v>
      </c>
      <c r="BN80" s="14">
        <v>1352</v>
      </c>
      <c r="BO80" s="48">
        <f t="shared" si="111"/>
        <v>25</v>
      </c>
      <c r="BP80" s="14">
        <v>258</v>
      </c>
      <c r="BQ80" s="48">
        <f t="shared" si="112"/>
        <v>7</v>
      </c>
      <c r="BR80" s="17">
        <v>4</v>
      </c>
      <c r="BS80" s="24">
        <f t="shared" si="113"/>
        <v>0</v>
      </c>
      <c r="BT80" s="17">
        <v>22</v>
      </c>
      <c r="BU80" s="24">
        <f t="shared" si="114"/>
        <v>1</v>
      </c>
      <c r="BV80" s="17">
        <v>63</v>
      </c>
      <c r="BW80" s="24">
        <f t="shared" si="115"/>
        <v>1</v>
      </c>
      <c r="BX80" s="17">
        <v>149</v>
      </c>
      <c r="BY80" s="24">
        <f t="shared" si="116"/>
        <v>0</v>
      </c>
      <c r="BZ80" s="20">
        <v>75</v>
      </c>
      <c r="CA80" s="27">
        <f t="shared" si="117"/>
        <v>1</v>
      </c>
    </row>
    <row r="81" spans="1:79">
      <c r="A81" s="3">
        <v>43978</v>
      </c>
      <c r="B81" s="22">
        <v>43978</v>
      </c>
      <c r="C81" s="10">
        <v>11728</v>
      </c>
      <c r="D81">
        <f t="shared" si="118"/>
        <v>281</v>
      </c>
      <c r="E81" s="10">
        <v>315</v>
      </c>
      <c r="F81">
        <f t="shared" si="126"/>
        <v>2</v>
      </c>
      <c r="G81" s="10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12">
        <v>61895</v>
      </c>
      <c r="W81" s="1">
        <f t="shared" si="128"/>
        <v>1297</v>
      </c>
      <c r="X81" s="1">
        <f t="shared" si="86"/>
        <v>38</v>
      </c>
      <c r="Y81" s="34">
        <f t="shared" si="87"/>
        <v>15574.987418218419</v>
      </c>
      <c r="Z81" s="14">
        <v>47992</v>
      </c>
      <c r="AA81" s="2">
        <f t="shared" si="133"/>
        <v>972</v>
      </c>
      <c r="AB81" s="29">
        <f t="shared" si="88"/>
        <v>0.77537765570724615</v>
      </c>
      <c r="AC81" s="32">
        <f t="shared" si="89"/>
        <v>23</v>
      </c>
      <c r="AD81" s="1">
        <f t="shared" si="129"/>
        <v>13903</v>
      </c>
      <c r="AE81" s="1">
        <f t="shared" si="134"/>
        <v>325</v>
      </c>
      <c r="AF81" s="29">
        <f t="shared" si="90"/>
        <v>0.22462234429275385</v>
      </c>
      <c r="AG81" s="32">
        <f t="shared" si="91"/>
        <v>15</v>
      </c>
      <c r="AH81" s="34">
        <f t="shared" si="92"/>
        <v>0.25057825751734775</v>
      </c>
      <c r="AI81" s="34">
        <f t="shared" si="93"/>
        <v>3498.490186210367</v>
      </c>
      <c r="AJ81" s="14">
        <v>3130</v>
      </c>
      <c r="AK81" s="2">
        <f t="shared" si="135"/>
        <v>-713</v>
      </c>
      <c r="AL81" s="2">
        <f t="shared" si="94"/>
        <v>-0.18553213635180843</v>
      </c>
      <c r="AM81" s="34">
        <f t="shared" si="95"/>
        <v>787.61952692501256</v>
      </c>
      <c r="AN81" s="34">
        <f t="shared" si="96"/>
        <v>0.26688267394270121</v>
      </c>
      <c r="AO81" s="14">
        <v>552</v>
      </c>
      <c r="AP81" s="2">
        <f t="shared" si="136"/>
        <v>-3</v>
      </c>
      <c r="AQ81" s="2">
        <f t="shared" si="130"/>
        <v>-5.4054054054053502E-3</v>
      </c>
      <c r="AR81" s="34">
        <f t="shared" si="97"/>
        <v>138.90286864620029</v>
      </c>
      <c r="AS81" s="14">
        <v>278</v>
      </c>
      <c r="AT81" s="2">
        <f t="shared" si="131"/>
        <v>-7</v>
      </c>
      <c r="AU81" s="2">
        <f t="shared" si="98"/>
        <v>-2.4561403508771895E-2</v>
      </c>
      <c r="AV81" s="34">
        <f t="shared" si="99"/>
        <v>69.954705586311022</v>
      </c>
      <c r="AW81" s="79">
        <f t="shared" si="100"/>
        <v>2.3703956343792632E-2</v>
      </c>
      <c r="AX81" s="14">
        <v>74</v>
      </c>
      <c r="AY81">
        <f t="shared" si="132"/>
        <v>2</v>
      </c>
      <c r="AZ81">
        <f t="shared" si="101"/>
        <v>2.7777777777777679E-2</v>
      </c>
      <c r="BA81" s="35">
        <f t="shared" si="102"/>
        <v>18.621036738802214</v>
      </c>
      <c r="BB81" s="51">
        <f t="shared" si="103"/>
        <v>6.3096862210095502E-3</v>
      </c>
      <c r="BC81" s="31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31">
        <f t="shared" si="104"/>
        <v>-721</v>
      </c>
      <c r="BE81" s="51">
        <f t="shared" si="105"/>
        <v>-0.15162986330178763</v>
      </c>
      <c r="BF81" s="35">
        <f t="shared" si="106"/>
        <v>1015.0981378963261</v>
      </c>
      <c r="BG81" s="35">
        <f t="shared" si="107"/>
        <v>0.34396316507503411</v>
      </c>
      <c r="BH81" s="45">
        <v>1150</v>
      </c>
      <c r="BI81" s="48">
        <f t="shared" si="108"/>
        <v>27</v>
      </c>
      <c r="BJ81" s="14">
        <v>5126</v>
      </c>
      <c r="BK81" s="48">
        <f t="shared" si="109"/>
        <v>231</v>
      </c>
      <c r="BL81" s="14">
        <v>3817</v>
      </c>
      <c r="BM81" s="48">
        <f t="shared" si="110"/>
        <v>-2</v>
      </c>
      <c r="BN81" s="14">
        <v>1373</v>
      </c>
      <c r="BO81" s="48">
        <f t="shared" si="111"/>
        <v>21</v>
      </c>
      <c r="BP81" s="14">
        <v>262</v>
      </c>
      <c r="BQ81" s="48">
        <f t="shared" si="112"/>
        <v>4</v>
      </c>
      <c r="BR81" s="17">
        <v>4</v>
      </c>
      <c r="BS81" s="24">
        <f t="shared" si="113"/>
        <v>0</v>
      </c>
      <c r="BT81" s="17">
        <v>23</v>
      </c>
      <c r="BU81" s="24">
        <f t="shared" si="114"/>
        <v>1</v>
      </c>
      <c r="BV81" s="17">
        <v>63</v>
      </c>
      <c r="BW81" s="24">
        <f t="shared" si="115"/>
        <v>0</v>
      </c>
      <c r="BX81" s="17">
        <v>150</v>
      </c>
      <c r="BY81" s="24">
        <f t="shared" si="116"/>
        <v>1</v>
      </c>
      <c r="BZ81" s="20">
        <v>75</v>
      </c>
      <c r="CA81" s="27">
        <f t="shared" si="117"/>
        <v>0</v>
      </c>
    </row>
    <row r="82" spans="1:79">
      <c r="A82" s="3">
        <v>43979</v>
      </c>
      <c r="B82" s="22">
        <v>43979</v>
      </c>
      <c r="C82" s="10">
        <v>12131</v>
      </c>
      <c r="D82">
        <f t="shared" si="118"/>
        <v>403</v>
      </c>
      <c r="E82" s="10">
        <v>320</v>
      </c>
      <c r="F82">
        <f t="shared" si="126"/>
        <v>5</v>
      </c>
      <c r="G82" s="10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80.523402113739294</v>
      </c>
      <c r="T82">
        <f t="shared" si="84"/>
        <v>1856.8193256165073</v>
      </c>
      <c r="U82">
        <f t="shared" si="85"/>
        <v>1115.2491192752893</v>
      </c>
      <c r="V82" s="12">
        <v>63202</v>
      </c>
      <c r="W82" s="1">
        <f t="shared" si="128"/>
        <v>1307</v>
      </c>
      <c r="X82" s="1">
        <f t="shared" si="86"/>
        <v>10</v>
      </c>
      <c r="Y82" s="34">
        <f t="shared" si="87"/>
        <v>15903.875188726723</v>
      </c>
      <c r="Z82" s="14">
        <v>48842</v>
      </c>
      <c r="AA82" s="2">
        <f t="shared" si="133"/>
        <v>850</v>
      </c>
      <c r="AB82" s="29">
        <f t="shared" si="88"/>
        <v>0.77279200025315653</v>
      </c>
      <c r="AC82" s="32">
        <f t="shared" si="89"/>
        <v>-122</v>
      </c>
      <c r="AD82" s="1">
        <f t="shared" si="129"/>
        <v>14360</v>
      </c>
      <c r="AE82" s="1">
        <f t="shared" si="134"/>
        <v>457</v>
      </c>
      <c r="AF82" s="29">
        <f t="shared" si="90"/>
        <v>0.22720799974684344</v>
      </c>
      <c r="AG82" s="32">
        <f t="shared" si="91"/>
        <v>132</v>
      </c>
      <c r="AH82" s="34">
        <f t="shared" si="92"/>
        <v>0.34965570007651109</v>
      </c>
      <c r="AI82" s="34">
        <f t="shared" si="93"/>
        <v>3613.4876698540511</v>
      </c>
      <c r="AJ82" s="14">
        <v>3523</v>
      </c>
      <c r="AK82" s="2">
        <f t="shared" si="135"/>
        <v>393</v>
      </c>
      <c r="AL82" s="2">
        <f t="shared" si="94"/>
        <v>0.12555910543130988</v>
      </c>
      <c r="AM82" s="34">
        <f t="shared" si="95"/>
        <v>886.51233014594857</v>
      </c>
      <c r="AN82" s="34">
        <f t="shared" si="96"/>
        <v>0.29041299150935618</v>
      </c>
      <c r="AO82" s="14">
        <v>549</v>
      </c>
      <c r="AP82" s="2">
        <f t="shared" si="136"/>
        <v>-3</v>
      </c>
      <c r="AQ82" s="2">
        <f t="shared" si="130"/>
        <v>-5.4347826086956763E-3</v>
      </c>
      <c r="AR82" s="34">
        <f t="shared" si="97"/>
        <v>138.147961751384</v>
      </c>
      <c r="AS82" s="14">
        <v>281</v>
      </c>
      <c r="AT82" s="2">
        <f t="shared" si="131"/>
        <v>3</v>
      </c>
      <c r="AU82" s="2">
        <f t="shared" si="98"/>
        <v>1.0791366906474753E-2</v>
      </c>
      <c r="AV82" s="34">
        <f t="shared" si="99"/>
        <v>70.709612481127323</v>
      </c>
      <c r="AW82" s="79">
        <f t="shared" si="100"/>
        <v>2.3163795235347458E-2</v>
      </c>
      <c r="AX82" s="14">
        <v>79</v>
      </c>
      <c r="AY82">
        <f t="shared" si="132"/>
        <v>5</v>
      </c>
      <c r="AZ82">
        <f t="shared" si="101"/>
        <v>6.7567567567567544E-2</v>
      </c>
      <c r="BA82" s="35">
        <f t="shared" si="102"/>
        <v>19.879214896829389</v>
      </c>
      <c r="BB82" s="51">
        <f t="shared" si="103"/>
        <v>6.5122413650976832E-3</v>
      </c>
      <c r="BC82" s="31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31">
        <f t="shared" si="104"/>
        <v>398</v>
      </c>
      <c r="BE82" s="51">
        <f t="shared" si="105"/>
        <v>9.8661378284581103E-2</v>
      </c>
      <c r="BF82" s="35">
        <f t="shared" si="106"/>
        <v>1115.2491192752893</v>
      </c>
      <c r="BG82" s="35">
        <f t="shared" si="107"/>
        <v>0.36534498392548015</v>
      </c>
      <c r="BH82" s="45">
        <v>1189</v>
      </c>
      <c r="BI82" s="48">
        <f t="shared" si="108"/>
        <v>39</v>
      </c>
      <c r="BJ82" s="14">
        <v>5324</v>
      </c>
      <c r="BK82" s="48">
        <f t="shared" si="109"/>
        <v>198</v>
      </c>
      <c r="BL82" s="14">
        <v>3947</v>
      </c>
      <c r="BM82" s="48">
        <f t="shared" si="110"/>
        <v>130</v>
      </c>
      <c r="BN82" s="14">
        <v>1406</v>
      </c>
      <c r="BO82" s="48">
        <f t="shared" si="111"/>
        <v>33</v>
      </c>
      <c r="BP82" s="14">
        <v>265</v>
      </c>
      <c r="BQ82" s="48">
        <f t="shared" si="112"/>
        <v>3</v>
      </c>
      <c r="BR82" s="17">
        <v>4</v>
      </c>
      <c r="BS82" s="24">
        <f t="shared" si="113"/>
        <v>0</v>
      </c>
      <c r="BT82" s="17">
        <v>23</v>
      </c>
      <c r="BU82" s="24">
        <f t="shared" si="114"/>
        <v>0</v>
      </c>
      <c r="BV82" s="17">
        <v>65</v>
      </c>
      <c r="BW82" s="24">
        <f t="shared" si="115"/>
        <v>2</v>
      </c>
      <c r="BX82" s="17">
        <v>151</v>
      </c>
      <c r="BY82" s="24">
        <f t="shared" si="116"/>
        <v>1</v>
      </c>
      <c r="BZ82" s="20">
        <v>77</v>
      </c>
      <c r="CA82" s="27">
        <f t="shared" si="117"/>
        <v>2</v>
      </c>
    </row>
    <row r="83" spans="1:79">
      <c r="A83" s="3">
        <v>43980</v>
      </c>
      <c r="B83" s="22">
        <v>43980</v>
      </c>
      <c r="C83" s="10">
        <v>12531</v>
      </c>
      <c r="D83">
        <f t="shared" si="118"/>
        <v>400</v>
      </c>
      <c r="E83" s="10">
        <v>326</v>
      </c>
      <c r="F83">
        <f t="shared" si="126"/>
        <v>6</v>
      </c>
      <c r="G83" s="10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12">
        <v>64641</v>
      </c>
      <c r="W83" s="1">
        <f t="shared" si="128"/>
        <v>1439</v>
      </c>
      <c r="X83" s="1">
        <f t="shared" si="86"/>
        <v>132</v>
      </c>
      <c r="Y83" s="34">
        <f t="shared" si="87"/>
        <v>16265.978862606944</v>
      </c>
      <c r="Z83" s="14">
        <v>49849</v>
      </c>
      <c r="AA83" s="2">
        <f t="shared" si="133"/>
        <v>1007</v>
      </c>
      <c r="AB83" s="29">
        <f t="shared" si="88"/>
        <v>0.77116690645256103</v>
      </c>
      <c r="AC83" s="32">
        <f t="shared" si="89"/>
        <v>157</v>
      </c>
      <c r="AD83" s="1">
        <f t="shared" si="129"/>
        <v>14792</v>
      </c>
      <c r="AE83" s="1">
        <f t="shared" si="134"/>
        <v>432</v>
      </c>
      <c r="AF83" s="29">
        <f t="shared" si="90"/>
        <v>0.22883309354743894</v>
      </c>
      <c r="AG83" s="32">
        <f t="shared" si="91"/>
        <v>-25</v>
      </c>
      <c r="AH83" s="34">
        <f t="shared" si="92"/>
        <v>0.30020847810979845</v>
      </c>
      <c r="AI83" s="34">
        <f t="shared" si="93"/>
        <v>3722.1942627075991</v>
      </c>
      <c r="AJ83" s="14">
        <v>3787</v>
      </c>
      <c r="AK83" s="2">
        <f t="shared" si="135"/>
        <v>264</v>
      </c>
      <c r="AL83" s="2">
        <f t="shared" si="94"/>
        <v>7.4936133976724273E-2</v>
      </c>
      <c r="AM83" s="34">
        <f t="shared" si="95"/>
        <v>952.94413688978352</v>
      </c>
      <c r="AN83" s="34">
        <f t="shared" si="96"/>
        <v>0.30221051791556941</v>
      </c>
      <c r="AO83" s="14">
        <v>526</v>
      </c>
      <c r="AP83" s="2">
        <f t="shared" si="136"/>
        <v>-23</v>
      </c>
      <c r="AQ83" s="2">
        <f t="shared" si="130"/>
        <v>-4.1894353369763215E-2</v>
      </c>
      <c r="AR83" s="34">
        <f t="shared" si="97"/>
        <v>132.36034222445898</v>
      </c>
      <c r="AS83" s="14">
        <v>273</v>
      </c>
      <c r="AT83" s="2">
        <f t="shared" si="131"/>
        <v>-8</v>
      </c>
      <c r="AU83" s="2">
        <f t="shared" si="98"/>
        <v>-2.8469750889679735E-2</v>
      </c>
      <c r="AV83" s="34">
        <f t="shared" si="99"/>
        <v>68.696527428283844</v>
      </c>
      <c r="AW83" s="79">
        <f t="shared" si="100"/>
        <v>2.1785970792434762E-2</v>
      </c>
      <c r="AX83" s="14">
        <v>79</v>
      </c>
      <c r="AY83">
        <f t="shared" si="132"/>
        <v>0</v>
      </c>
      <c r="AZ83">
        <f t="shared" si="101"/>
        <v>0</v>
      </c>
      <c r="BA83" s="35">
        <f t="shared" si="102"/>
        <v>19.879214896829389</v>
      </c>
      <c r="BB83" s="51">
        <f t="shared" si="103"/>
        <v>6.3043651743675683E-3</v>
      </c>
      <c r="BC83" s="31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31">
        <f t="shared" si="104"/>
        <v>233</v>
      </c>
      <c r="BE83" s="51">
        <f t="shared" si="105"/>
        <v>5.2572202166065063E-2</v>
      </c>
      <c r="BF83" s="35">
        <f t="shared" si="106"/>
        <v>1173.8802214393559</v>
      </c>
      <c r="BG83" s="35">
        <f t="shared" si="107"/>
        <v>0.37227675365094565</v>
      </c>
      <c r="BH83" s="45">
        <v>1238</v>
      </c>
      <c r="BI83" s="48">
        <f t="shared" si="108"/>
        <v>49</v>
      </c>
      <c r="BJ83" s="14">
        <v>5501</v>
      </c>
      <c r="BK83" s="48">
        <f t="shared" si="109"/>
        <v>177</v>
      </c>
      <c r="BL83" s="14">
        <v>4080</v>
      </c>
      <c r="BM83" s="48">
        <f t="shared" si="110"/>
        <v>133</v>
      </c>
      <c r="BN83" s="14">
        <v>1438</v>
      </c>
      <c r="BO83" s="48">
        <f t="shared" si="111"/>
        <v>32</v>
      </c>
      <c r="BP83" s="14">
        <v>274</v>
      </c>
      <c r="BQ83" s="48">
        <f t="shared" si="112"/>
        <v>9</v>
      </c>
      <c r="BR83" s="17">
        <v>4</v>
      </c>
      <c r="BS83" s="24">
        <f t="shared" si="113"/>
        <v>0</v>
      </c>
      <c r="BT83" s="17">
        <v>23</v>
      </c>
      <c r="BU83" s="24">
        <f t="shared" si="114"/>
        <v>0</v>
      </c>
      <c r="BV83" s="17">
        <v>65</v>
      </c>
      <c r="BW83" s="24">
        <f t="shared" si="115"/>
        <v>0</v>
      </c>
      <c r="BX83" s="17">
        <v>156</v>
      </c>
      <c r="BY83" s="24">
        <f t="shared" si="116"/>
        <v>5</v>
      </c>
      <c r="BZ83" s="20">
        <v>78</v>
      </c>
      <c r="CA83" s="27">
        <f t="shared" si="117"/>
        <v>1</v>
      </c>
    </row>
    <row r="84" spans="1:79">
      <c r="A84" s="3">
        <v>43981</v>
      </c>
      <c r="B84" s="22">
        <v>43981</v>
      </c>
      <c r="C84" s="10">
        <v>13015</v>
      </c>
      <c r="D84">
        <f t="shared" si="118"/>
        <v>484</v>
      </c>
      <c r="E84" s="10">
        <v>330</v>
      </c>
      <c r="F84">
        <f t="shared" si="126"/>
        <v>4</v>
      </c>
      <c r="G84" s="10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12">
        <v>66192</v>
      </c>
      <c r="W84" s="1">
        <f t="shared" si="128"/>
        <v>1551</v>
      </c>
      <c r="X84" s="1">
        <f t="shared" si="86"/>
        <v>112</v>
      </c>
      <c r="Y84" s="34">
        <f t="shared" si="87"/>
        <v>16656.265727226975</v>
      </c>
      <c r="Z84" s="14">
        <v>50849</v>
      </c>
      <c r="AA84" s="2">
        <f t="shared" si="133"/>
        <v>1000</v>
      </c>
      <c r="AB84" s="29">
        <f t="shared" si="88"/>
        <v>0.7682046168721296</v>
      </c>
      <c r="AC84" s="32">
        <f t="shared" si="89"/>
        <v>-7</v>
      </c>
      <c r="AD84" s="1">
        <f t="shared" si="129"/>
        <v>15343</v>
      </c>
      <c r="AE84" s="1">
        <f t="shared" si="134"/>
        <v>551</v>
      </c>
      <c r="AF84" s="29">
        <f t="shared" si="90"/>
        <v>0.23179538312787043</v>
      </c>
      <c r="AG84" s="32">
        <f t="shared" si="91"/>
        <v>119</v>
      </c>
      <c r="AH84" s="34">
        <f t="shared" si="92"/>
        <v>0.35525467440361058</v>
      </c>
      <c r="AI84" s="34">
        <f t="shared" si="93"/>
        <v>3860.8454957221938</v>
      </c>
      <c r="AJ84" s="14">
        <v>2385</v>
      </c>
      <c r="AK84" s="2">
        <f t="shared" si="135"/>
        <v>-1402</v>
      </c>
      <c r="AL84" s="2">
        <f t="shared" si="94"/>
        <v>-0.37021388962239243</v>
      </c>
      <c r="AM84" s="34">
        <f t="shared" si="95"/>
        <v>600.15098137896325</v>
      </c>
      <c r="AN84" s="34">
        <f t="shared" si="96"/>
        <v>0.18325009604302728</v>
      </c>
      <c r="AO84" s="14">
        <v>539</v>
      </c>
      <c r="AP84" s="2">
        <f t="shared" si="136"/>
        <v>13</v>
      </c>
      <c r="AQ84" s="2">
        <f t="shared" si="130"/>
        <v>2.4714828897338448E-2</v>
      </c>
      <c r="AR84" s="34">
        <f t="shared" si="97"/>
        <v>135.63160543532965</v>
      </c>
      <c r="AS84" s="14">
        <v>272</v>
      </c>
      <c r="AT84" s="2">
        <f t="shared" si="131"/>
        <v>-1</v>
      </c>
      <c r="AU84" s="2">
        <f t="shared" si="98"/>
        <v>-3.66300366300365E-3</v>
      </c>
      <c r="AV84" s="34">
        <f t="shared" si="99"/>
        <v>68.444891796678405</v>
      </c>
      <c r="AW84" s="79">
        <f t="shared" si="100"/>
        <v>2.0898962735305417E-2</v>
      </c>
      <c r="AX84" s="14">
        <v>78</v>
      </c>
      <c r="AY84">
        <f t="shared" si="132"/>
        <v>-1</v>
      </c>
      <c r="AZ84">
        <f t="shared" si="101"/>
        <v>-1.2658227848101222E-2</v>
      </c>
      <c r="BA84" s="35">
        <f t="shared" si="102"/>
        <v>19.627579265223954</v>
      </c>
      <c r="BB84" s="51">
        <f t="shared" si="103"/>
        <v>5.9930849020361126E-3</v>
      </c>
      <c r="BC84" s="31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31">
        <f t="shared" si="104"/>
        <v>-1391</v>
      </c>
      <c r="BE84" s="51">
        <f t="shared" si="105"/>
        <v>-0.29817792068595927</v>
      </c>
      <c r="BF84" s="35">
        <f t="shared" si="106"/>
        <v>823.85505787619525</v>
      </c>
      <c r="BG84" s="35">
        <f t="shared" si="107"/>
        <v>0.25155589704187475</v>
      </c>
      <c r="BH84" s="45">
        <v>1304</v>
      </c>
      <c r="BI84" s="48">
        <f t="shared" si="108"/>
        <v>66</v>
      </c>
      <c r="BJ84" s="14">
        <v>5727</v>
      </c>
      <c r="BK84" s="48">
        <f t="shared" si="109"/>
        <v>226</v>
      </c>
      <c r="BL84" s="14">
        <v>4228</v>
      </c>
      <c r="BM84" s="48">
        <f t="shared" si="110"/>
        <v>148</v>
      </c>
      <c r="BN84" s="14">
        <v>1479</v>
      </c>
      <c r="BO84" s="48">
        <f t="shared" si="111"/>
        <v>41</v>
      </c>
      <c r="BP84" s="14">
        <v>280</v>
      </c>
      <c r="BQ84" s="48">
        <f t="shared" si="112"/>
        <v>6</v>
      </c>
      <c r="BR84" s="17">
        <v>5</v>
      </c>
      <c r="BS84" s="24">
        <f t="shared" si="113"/>
        <v>1</v>
      </c>
      <c r="BT84" s="17">
        <v>24</v>
      </c>
      <c r="BU84" s="24">
        <f t="shared" si="114"/>
        <v>1</v>
      </c>
      <c r="BV84" s="17">
        <v>65</v>
      </c>
      <c r="BW84" s="24">
        <f t="shared" si="115"/>
        <v>0</v>
      </c>
      <c r="BX84" s="17">
        <v>156</v>
      </c>
      <c r="BY84" s="24">
        <f t="shared" si="116"/>
        <v>0</v>
      </c>
      <c r="BZ84" s="20">
        <v>80</v>
      </c>
      <c r="CA84" s="27">
        <f t="shared" si="117"/>
        <v>2</v>
      </c>
    </row>
    <row r="85" spans="1:79">
      <c r="A85" s="3">
        <v>43982</v>
      </c>
      <c r="B85" s="22">
        <v>43982</v>
      </c>
      <c r="C85" s="10">
        <v>13463</v>
      </c>
      <c r="D85">
        <f t="shared" si="118"/>
        <v>448</v>
      </c>
      <c r="E85" s="10">
        <v>336</v>
      </c>
      <c r="F85">
        <f t="shared" si="126"/>
        <v>6</v>
      </c>
      <c r="G85" s="10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12">
        <v>67730</v>
      </c>
      <c r="W85" s="1">
        <f t="shared" si="128"/>
        <v>1538</v>
      </c>
      <c r="X85" s="1">
        <f t="shared" si="86"/>
        <v>-13</v>
      </c>
      <c r="Y85" s="34">
        <f t="shared" si="87"/>
        <v>17043.281328636134</v>
      </c>
      <c r="Z85" s="14">
        <v>51874</v>
      </c>
      <c r="AA85" s="2">
        <f t="shared" si="133"/>
        <v>1025</v>
      </c>
      <c r="AB85" s="29">
        <f t="shared" si="88"/>
        <v>0.76589399084600618</v>
      </c>
      <c r="AC85" s="32">
        <f t="shared" si="89"/>
        <v>25</v>
      </c>
      <c r="AD85" s="1">
        <f t="shared" si="129"/>
        <v>15856</v>
      </c>
      <c r="AE85" s="1">
        <f t="shared" si="134"/>
        <v>513</v>
      </c>
      <c r="AF85" s="29">
        <f t="shared" si="90"/>
        <v>0.23410600915399379</v>
      </c>
      <c r="AG85" s="32">
        <f t="shared" si="91"/>
        <v>-38</v>
      </c>
      <c r="AH85" s="34">
        <f t="shared" si="92"/>
        <v>0.33355006501950585</v>
      </c>
      <c r="AI85" s="34">
        <f t="shared" si="93"/>
        <v>3989.9345747357825</v>
      </c>
      <c r="AJ85" s="14">
        <v>2717</v>
      </c>
      <c r="AK85" s="2">
        <f t="shared" si="135"/>
        <v>332</v>
      </c>
      <c r="AL85" s="2">
        <f t="shared" si="94"/>
        <v>0.13920335429769382</v>
      </c>
      <c r="AM85" s="34">
        <f t="shared" si="95"/>
        <v>683.69401107196779</v>
      </c>
      <c r="AN85" s="34">
        <f t="shared" si="96"/>
        <v>0.20181237465646587</v>
      </c>
      <c r="AO85" s="14">
        <v>526</v>
      </c>
      <c r="AP85" s="2">
        <f t="shared" si="136"/>
        <v>-13</v>
      </c>
      <c r="AQ85" s="2">
        <f t="shared" si="130"/>
        <v>-2.4118738404452666E-2</v>
      </c>
      <c r="AR85" s="34">
        <f t="shared" si="97"/>
        <v>132.36034222445898</v>
      </c>
      <c r="AS85" s="14">
        <v>291</v>
      </c>
      <c r="AT85" s="2">
        <f t="shared" si="131"/>
        <v>19</v>
      </c>
      <c r="AU85" s="2">
        <f t="shared" si="98"/>
        <v>6.9852941176470562E-2</v>
      </c>
      <c r="AV85" s="34">
        <f t="shared" si="99"/>
        <v>73.225968797181679</v>
      </c>
      <c r="AW85" s="79">
        <f t="shared" si="100"/>
        <v>2.1614796107851147E-2</v>
      </c>
      <c r="AX85" s="14">
        <v>79</v>
      </c>
      <c r="AY85">
        <f t="shared" si="132"/>
        <v>1</v>
      </c>
      <c r="AZ85">
        <f t="shared" si="101"/>
        <v>1.2820512820512775E-2</v>
      </c>
      <c r="BA85" s="35">
        <f t="shared" si="102"/>
        <v>19.879214896829389</v>
      </c>
      <c r="BB85" s="51">
        <f t="shared" si="103"/>
        <v>5.8679343385575284E-3</v>
      </c>
      <c r="BC85" s="31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31">
        <f t="shared" si="104"/>
        <v>339</v>
      </c>
      <c r="BE85" s="51">
        <f t="shared" si="105"/>
        <v>0.10354306658521684</v>
      </c>
      <c r="BF85" s="35">
        <f t="shared" si="106"/>
        <v>909.1595369904378</v>
      </c>
      <c r="BG85" s="35">
        <f t="shared" si="107"/>
        <v>0.26836514892668795</v>
      </c>
      <c r="BH85" s="45">
        <v>1365</v>
      </c>
      <c r="BI85" s="48">
        <f t="shared" si="108"/>
        <v>61</v>
      </c>
      <c r="BJ85" s="14">
        <v>5914</v>
      </c>
      <c r="BK85" s="48">
        <f t="shared" si="109"/>
        <v>187</v>
      </c>
      <c r="BL85" s="14">
        <v>4381</v>
      </c>
      <c r="BM85" s="48">
        <f t="shared" si="110"/>
        <v>153</v>
      </c>
      <c r="BN85" s="14">
        <v>1520</v>
      </c>
      <c r="BO85" s="48">
        <f t="shared" si="111"/>
        <v>41</v>
      </c>
      <c r="BP85" s="14">
        <v>283</v>
      </c>
      <c r="BQ85" s="48">
        <f t="shared" si="112"/>
        <v>3</v>
      </c>
      <c r="BR85" s="17">
        <v>5</v>
      </c>
      <c r="BS85" s="24">
        <f t="shared" si="113"/>
        <v>0</v>
      </c>
      <c r="BT85" s="17">
        <v>25</v>
      </c>
      <c r="BU85" s="24">
        <f t="shared" si="114"/>
        <v>1</v>
      </c>
      <c r="BV85" s="17">
        <v>67</v>
      </c>
      <c r="BW85" s="24">
        <f t="shared" si="115"/>
        <v>2</v>
      </c>
      <c r="BX85" s="17">
        <v>159</v>
      </c>
      <c r="BY85" s="24">
        <f t="shared" si="116"/>
        <v>3</v>
      </c>
      <c r="BZ85" s="20">
        <v>80</v>
      </c>
      <c r="CA85" s="27">
        <f t="shared" si="117"/>
        <v>0</v>
      </c>
    </row>
    <row r="86" spans="1:79">
      <c r="A86" s="3">
        <v>43983</v>
      </c>
      <c r="B86" s="22">
        <v>43983</v>
      </c>
      <c r="C86" s="10">
        <v>13837</v>
      </c>
      <c r="D86">
        <f t="shared" si="118"/>
        <v>374</v>
      </c>
      <c r="E86" s="10">
        <v>344</v>
      </c>
      <c r="F86">
        <f t="shared" si="126"/>
        <v>8</v>
      </c>
      <c r="G86" s="10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12">
        <v>68635</v>
      </c>
      <c r="W86" s="1">
        <f t="shared" si="128"/>
        <v>905</v>
      </c>
      <c r="X86" s="1">
        <f t="shared" si="86"/>
        <v>-633</v>
      </c>
      <c r="Y86" s="34">
        <f t="shared" si="87"/>
        <v>17271.011575239052</v>
      </c>
      <c r="Z86" s="14">
        <v>52428</v>
      </c>
      <c r="AA86" s="2">
        <f t="shared" si="133"/>
        <v>554</v>
      </c>
      <c r="AB86" s="29">
        <f t="shared" si="88"/>
        <v>0.76386683179136006</v>
      </c>
      <c r="AC86" s="32">
        <f t="shared" si="89"/>
        <v>-471</v>
      </c>
      <c r="AD86" s="1">
        <f t="shared" si="129"/>
        <v>16207</v>
      </c>
      <c r="AE86" s="1">
        <f t="shared" si="134"/>
        <v>351</v>
      </c>
      <c r="AF86" s="29">
        <f t="shared" si="90"/>
        <v>0.23613316820863992</v>
      </c>
      <c r="AG86" s="32">
        <f t="shared" si="91"/>
        <v>-162</v>
      </c>
      <c r="AH86" s="34">
        <f t="shared" si="92"/>
        <v>0.38784530386740329</v>
      </c>
      <c r="AI86" s="34">
        <f t="shared" si="93"/>
        <v>4078.2586814292904</v>
      </c>
      <c r="AJ86" s="14">
        <v>3017</v>
      </c>
      <c r="AK86" s="2">
        <f t="shared" si="135"/>
        <v>300</v>
      </c>
      <c r="AL86" s="2">
        <f t="shared" si="94"/>
        <v>0.11041589988958411</v>
      </c>
      <c r="AM86" s="34">
        <f t="shared" si="95"/>
        <v>759.1847005535983</v>
      </c>
      <c r="AN86" s="34">
        <f t="shared" si="96"/>
        <v>0.21803859218038593</v>
      </c>
      <c r="AO86" s="14">
        <v>579</v>
      </c>
      <c r="AP86" s="2">
        <f t="shared" si="136"/>
        <v>53</v>
      </c>
      <c r="AQ86" s="2">
        <f t="shared" si="130"/>
        <v>0.10076045627376429</v>
      </c>
      <c r="AR86" s="34">
        <f t="shared" si="97"/>
        <v>145.69703069954704</v>
      </c>
      <c r="AS86" s="14">
        <v>305</v>
      </c>
      <c r="AT86" s="2">
        <f t="shared" si="131"/>
        <v>14</v>
      </c>
      <c r="AU86" s="2">
        <f t="shared" si="98"/>
        <v>4.8109965635738883E-2</v>
      </c>
      <c r="AV86" s="34">
        <f t="shared" si="99"/>
        <v>76.748867639657774</v>
      </c>
      <c r="AW86" s="79">
        <f t="shared" si="100"/>
        <v>2.2042350220423501E-2</v>
      </c>
      <c r="AX86" s="14">
        <v>78</v>
      </c>
      <c r="AY86">
        <f t="shared" si="132"/>
        <v>-1</v>
      </c>
      <c r="AZ86">
        <f t="shared" si="101"/>
        <v>-1.2658227848101222E-2</v>
      </c>
      <c r="BA86" s="35">
        <f t="shared" si="102"/>
        <v>19.627579265223954</v>
      </c>
      <c r="BB86" s="51">
        <f t="shared" si="103"/>
        <v>5.6370600563706002E-3</v>
      </c>
      <c r="BC86" s="31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31">
        <f t="shared" si="104"/>
        <v>366</v>
      </c>
      <c r="BE86" s="51">
        <f t="shared" si="105"/>
        <v>0.1013008580127317</v>
      </c>
      <c r="BF86" s="35">
        <f t="shared" si="106"/>
        <v>1001.2581781580271</v>
      </c>
      <c r="BG86" s="35">
        <f t="shared" si="107"/>
        <v>0.28756233287562333</v>
      </c>
      <c r="BH86" s="45">
        <v>1414</v>
      </c>
      <c r="BI86" s="48">
        <f t="shared" si="108"/>
        <v>49</v>
      </c>
      <c r="BJ86" s="14">
        <v>6104</v>
      </c>
      <c r="BK86" s="48">
        <f t="shared" si="109"/>
        <v>190</v>
      </c>
      <c r="BL86" s="14">
        <v>4487</v>
      </c>
      <c r="BM86" s="48">
        <f t="shared" si="110"/>
        <v>106</v>
      </c>
      <c r="BN86" s="14">
        <v>1546</v>
      </c>
      <c r="BO86" s="48">
        <f t="shared" si="111"/>
        <v>26</v>
      </c>
      <c r="BP86" s="14">
        <v>286</v>
      </c>
      <c r="BQ86" s="48">
        <f t="shared" si="112"/>
        <v>3</v>
      </c>
      <c r="BR86" s="17">
        <v>6</v>
      </c>
      <c r="BS86" s="24">
        <f t="shared" si="113"/>
        <v>1</v>
      </c>
      <c r="BT86" s="17">
        <v>25</v>
      </c>
      <c r="BU86" s="24">
        <f t="shared" si="114"/>
        <v>0</v>
      </c>
      <c r="BV86" s="17">
        <v>68</v>
      </c>
      <c r="BW86" s="24">
        <f t="shared" si="115"/>
        <v>1</v>
      </c>
      <c r="BX86" s="17">
        <v>162</v>
      </c>
      <c r="BY86" s="24">
        <f t="shared" si="116"/>
        <v>3</v>
      </c>
      <c r="BZ86" s="20">
        <v>83</v>
      </c>
      <c r="CA86" s="27">
        <f t="shared" si="117"/>
        <v>3</v>
      </c>
    </row>
    <row r="87" spans="1:79">
      <c r="A87" s="3">
        <v>43984</v>
      </c>
      <c r="B87" s="22">
        <v>43984</v>
      </c>
      <c r="C87" s="10">
        <v>14095</v>
      </c>
      <c r="D87">
        <f t="shared" si="118"/>
        <v>258</v>
      </c>
      <c r="E87" s="10">
        <v>352</v>
      </c>
      <c r="F87">
        <f t="shared" si="126"/>
        <v>8</v>
      </c>
      <c r="G87" s="10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12">
        <v>69483</v>
      </c>
      <c r="W87" s="1">
        <f t="shared" si="128"/>
        <v>848</v>
      </c>
      <c r="X87" s="1">
        <f t="shared" si="86"/>
        <v>-57</v>
      </c>
      <c r="Y87" s="34">
        <f t="shared" si="87"/>
        <v>17484.398590840461</v>
      </c>
      <c r="Z87" s="14">
        <v>53000</v>
      </c>
      <c r="AA87" s="2">
        <f t="shared" si="133"/>
        <v>572</v>
      </c>
      <c r="AB87" s="29">
        <f t="shared" si="88"/>
        <v>0.76277650648360029</v>
      </c>
      <c r="AC87" s="32">
        <f t="shared" si="89"/>
        <v>18</v>
      </c>
      <c r="AD87" s="1">
        <f t="shared" si="129"/>
        <v>16483</v>
      </c>
      <c r="AE87" s="1">
        <f t="shared" si="134"/>
        <v>276</v>
      </c>
      <c r="AF87" s="29">
        <f t="shared" si="90"/>
        <v>0.23722349351639971</v>
      </c>
      <c r="AG87" s="32">
        <f t="shared" si="91"/>
        <v>-75</v>
      </c>
      <c r="AH87" s="34">
        <f t="shared" si="92"/>
        <v>0.32547169811320753</v>
      </c>
      <c r="AI87" s="34">
        <f t="shared" si="93"/>
        <v>4147.7101157523903</v>
      </c>
      <c r="AJ87" s="14">
        <v>3240</v>
      </c>
      <c r="AK87" s="2">
        <f t="shared" si="135"/>
        <v>223</v>
      </c>
      <c r="AL87" s="2">
        <f t="shared" si="94"/>
        <v>7.3914484587338514E-2</v>
      </c>
      <c r="AM87" s="34">
        <f t="shared" si="95"/>
        <v>815.29944640161045</v>
      </c>
      <c r="AN87" s="34">
        <f t="shared" si="96"/>
        <v>0.22986874778290173</v>
      </c>
      <c r="AO87" s="14">
        <v>598</v>
      </c>
      <c r="AP87" s="2">
        <f t="shared" si="136"/>
        <v>19</v>
      </c>
      <c r="AQ87" s="2">
        <f t="shared" si="130"/>
        <v>3.2815198618307395E-2</v>
      </c>
      <c r="AR87" s="34">
        <f t="shared" si="97"/>
        <v>150.47810770005032</v>
      </c>
      <c r="AS87" s="14">
        <v>314</v>
      </c>
      <c r="AT87" s="2">
        <f t="shared" si="131"/>
        <v>9</v>
      </c>
      <c r="AU87" s="2">
        <f t="shared" si="98"/>
        <v>2.9508196721311553E-2</v>
      </c>
      <c r="AV87" s="34">
        <f t="shared" si="99"/>
        <v>79.013588324106692</v>
      </c>
      <c r="AW87" s="79">
        <f t="shared" si="100"/>
        <v>2.2277403334515784E-2</v>
      </c>
      <c r="AX87" s="14">
        <v>77</v>
      </c>
      <c r="AY87">
        <f t="shared" si="132"/>
        <v>-1</v>
      </c>
      <c r="AZ87">
        <f t="shared" si="101"/>
        <v>-1.2820512820512775E-2</v>
      </c>
      <c r="BA87" s="35">
        <f t="shared" si="102"/>
        <v>19.375943633618519</v>
      </c>
      <c r="BB87" s="51">
        <f t="shared" si="103"/>
        <v>5.4629301170627878E-3</v>
      </c>
      <c r="BC87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31">
        <f t="shared" si="104"/>
        <v>250</v>
      </c>
      <c r="BE87" s="51">
        <f t="shared" si="105"/>
        <v>6.2829856747926627E-2</v>
      </c>
      <c r="BF87" s="35">
        <f t="shared" si="106"/>
        <v>1064.1670860593861</v>
      </c>
      <c r="BG87" s="35">
        <f t="shared" si="107"/>
        <v>0.30003547357218874</v>
      </c>
      <c r="BH87" s="45">
        <v>1443</v>
      </c>
      <c r="BI87" s="48">
        <f t="shared" si="108"/>
        <v>29</v>
      </c>
      <c r="BJ87" s="14">
        <v>6219</v>
      </c>
      <c r="BK87" s="48">
        <f t="shared" si="109"/>
        <v>115</v>
      </c>
      <c r="BL87" s="14">
        <v>4560</v>
      </c>
      <c r="BM87" s="48">
        <f t="shared" si="110"/>
        <v>73</v>
      </c>
      <c r="BN87" s="14">
        <v>1574</v>
      </c>
      <c r="BO87" s="48">
        <f t="shared" si="111"/>
        <v>28</v>
      </c>
      <c r="BP87" s="14">
        <v>299</v>
      </c>
      <c r="BQ87" s="48">
        <f t="shared" si="112"/>
        <v>13</v>
      </c>
      <c r="BR87" s="17">
        <v>6</v>
      </c>
      <c r="BS87" s="24">
        <f t="shared" si="113"/>
        <v>0</v>
      </c>
      <c r="BT87" s="17">
        <v>26</v>
      </c>
      <c r="BU87" s="24">
        <f t="shared" si="114"/>
        <v>1</v>
      </c>
      <c r="BV87" s="17">
        <v>69</v>
      </c>
      <c r="BW87" s="24">
        <f t="shared" si="115"/>
        <v>1</v>
      </c>
      <c r="BX87" s="17">
        <v>164</v>
      </c>
      <c r="BY87" s="24">
        <f t="shared" si="116"/>
        <v>2</v>
      </c>
      <c r="BZ87" s="20">
        <v>87</v>
      </c>
      <c r="CA87" s="27">
        <f t="shared" si="117"/>
        <v>4</v>
      </c>
    </row>
    <row r="88" spans="1:79">
      <c r="A88" s="3">
        <v>43985</v>
      </c>
      <c r="B88" s="22">
        <v>43985</v>
      </c>
      <c r="C88" s="10">
        <v>14609</v>
      </c>
      <c r="D88">
        <f t="shared" si="118"/>
        <v>514</v>
      </c>
      <c r="E88" s="10">
        <v>357</v>
      </c>
      <c r="F88">
        <f t="shared" si="126"/>
        <v>5</v>
      </c>
      <c r="G88" s="10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12">
        <v>71139</v>
      </c>
      <c r="W88" s="1">
        <f t="shared" si="128"/>
        <v>1656</v>
      </c>
      <c r="X88" s="1">
        <f t="shared" si="86"/>
        <v>808</v>
      </c>
      <c r="Y88" s="34">
        <f t="shared" si="87"/>
        <v>17901.107196779063</v>
      </c>
      <c r="Z88" s="14">
        <v>54105</v>
      </c>
      <c r="AA88" s="2">
        <f t="shared" si="133"/>
        <v>1105</v>
      </c>
      <c r="AB88" s="29">
        <f t="shared" si="88"/>
        <v>0.76055328300931979</v>
      </c>
      <c r="AC88" s="32">
        <f t="shared" si="89"/>
        <v>533</v>
      </c>
      <c r="AD88" s="1">
        <f t="shared" si="129"/>
        <v>17034</v>
      </c>
      <c r="AE88" s="1">
        <f t="shared" si="134"/>
        <v>551</v>
      </c>
      <c r="AF88" s="29">
        <f t="shared" si="90"/>
        <v>0.23944671699068021</v>
      </c>
      <c r="AG88" s="32">
        <f t="shared" si="91"/>
        <v>275</v>
      </c>
      <c r="AH88" s="34">
        <f t="shared" si="92"/>
        <v>0.3327294685990338</v>
      </c>
      <c r="AI88" s="34">
        <f t="shared" si="93"/>
        <v>4286.3613487669854</v>
      </c>
      <c r="AJ88" s="14">
        <v>3741</v>
      </c>
      <c r="AK88" s="2">
        <f t="shared" si="135"/>
        <v>501</v>
      </c>
      <c r="AL88" s="2">
        <f t="shared" si="94"/>
        <v>0.15462962962962967</v>
      </c>
      <c r="AM88" s="34">
        <f t="shared" si="95"/>
        <v>941.36889783593347</v>
      </c>
      <c r="AN88" s="34">
        <f t="shared" si="96"/>
        <v>0.25607502224656031</v>
      </c>
      <c r="AO88" s="14">
        <v>590</v>
      </c>
      <c r="AP88" s="2">
        <f t="shared" si="136"/>
        <v>-8</v>
      </c>
      <c r="AQ88" s="2">
        <f t="shared" si="130"/>
        <v>-1.3377926421404673E-2</v>
      </c>
      <c r="AR88" s="34">
        <f t="shared" si="97"/>
        <v>148.46502264720684</v>
      </c>
      <c r="AS88" s="14">
        <v>327</v>
      </c>
      <c r="AT88" s="2">
        <f t="shared" si="131"/>
        <v>13</v>
      </c>
      <c r="AU88" s="2">
        <f t="shared" si="98"/>
        <v>4.140127388535042E-2</v>
      </c>
      <c r="AV88" s="34">
        <f t="shared" si="99"/>
        <v>82.284851534977349</v>
      </c>
      <c r="AW88" s="79">
        <f t="shared" si="100"/>
        <v>2.2383462249298377E-2</v>
      </c>
      <c r="AX88" s="14">
        <v>75</v>
      </c>
      <c r="AY88">
        <f t="shared" si="132"/>
        <v>-2</v>
      </c>
      <c r="AZ88">
        <f t="shared" si="101"/>
        <v>-2.5974025974025983E-2</v>
      </c>
      <c r="BA88" s="35">
        <f t="shared" si="102"/>
        <v>18.872672370407649</v>
      </c>
      <c r="BB88" s="51">
        <f t="shared" si="103"/>
        <v>5.1338216168115543E-3</v>
      </c>
      <c r="BC88" s="31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31">
        <f t="shared" si="104"/>
        <v>504</v>
      </c>
      <c r="BE88" s="51">
        <f t="shared" si="105"/>
        <v>0.11917711042799706</v>
      </c>
      <c r="BF88" s="35">
        <f t="shared" si="106"/>
        <v>1190.9914443885255</v>
      </c>
      <c r="BG88" s="35">
        <f t="shared" si="107"/>
        <v>0.32397836949825448</v>
      </c>
      <c r="BH88" s="45">
        <v>1505</v>
      </c>
      <c r="BI88" s="48">
        <f t="shared" si="108"/>
        <v>62</v>
      </c>
      <c r="BJ88" s="14">
        <v>6436</v>
      </c>
      <c r="BK88" s="48">
        <f t="shared" si="109"/>
        <v>217</v>
      </c>
      <c r="BL88" s="14">
        <v>4726</v>
      </c>
      <c r="BM88" s="48">
        <f t="shared" si="110"/>
        <v>166</v>
      </c>
      <c r="BN88" s="14">
        <v>1633</v>
      </c>
      <c r="BO88" s="48">
        <f t="shared" si="111"/>
        <v>59</v>
      </c>
      <c r="BP88" s="14">
        <v>309</v>
      </c>
      <c r="BQ88" s="48">
        <f t="shared" si="112"/>
        <v>10</v>
      </c>
      <c r="BR88" s="17">
        <v>6</v>
      </c>
      <c r="BS88" s="24">
        <f t="shared" si="113"/>
        <v>0</v>
      </c>
      <c r="BT88" s="17">
        <v>26</v>
      </c>
      <c r="BU88" s="24">
        <f t="shared" si="114"/>
        <v>0</v>
      </c>
      <c r="BV88" s="17">
        <v>70</v>
      </c>
      <c r="BW88" s="24">
        <f t="shared" si="115"/>
        <v>1</v>
      </c>
      <c r="BX88" s="17">
        <v>167</v>
      </c>
      <c r="BY88" s="24">
        <f t="shared" si="116"/>
        <v>3</v>
      </c>
      <c r="BZ88" s="20">
        <v>88</v>
      </c>
      <c r="CA88" s="27">
        <f t="shared" si="117"/>
        <v>1</v>
      </c>
    </row>
    <row r="89" spans="1:79">
      <c r="A89" s="3">
        <v>43986</v>
      </c>
      <c r="B89" s="22">
        <v>43986</v>
      </c>
      <c r="C89" s="10">
        <v>15044</v>
      </c>
      <c r="D89">
        <f t="shared" si="118"/>
        <v>435</v>
      </c>
      <c r="E89" s="10">
        <v>363</v>
      </c>
      <c r="F89">
        <f t="shared" si="126"/>
        <v>6</v>
      </c>
      <c r="G89" s="10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12">
        <v>72697</v>
      </c>
      <c r="W89" s="1">
        <f t="shared" si="128"/>
        <v>1558</v>
      </c>
      <c r="X89" s="1">
        <f t="shared" si="86"/>
        <v>-98</v>
      </c>
      <c r="Y89" s="34">
        <f t="shared" si="87"/>
        <v>18293.155510820332</v>
      </c>
      <c r="Z89" s="14">
        <v>55201</v>
      </c>
      <c r="AA89" s="2">
        <f t="shared" si="133"/>
        <v>1096</v>
      </c>
      <c r="AB89" s="29">
        <f t="shared" si="88"/>
        <v>0.75932982103800706</v>
      </c>
      <c r="AC89" s="32">
        <f t="shared" si="89"/>
        <v>-9</v>
      </c>
      <c r="AD89" s="1">
        <f t="shared" si="129"/>
        <v>17496</v>
      </c>
      <c r="AE89" s="1">
        <f t="shared" si="134"/>
        <v>462</v>
      </c>
      <c r="AF89" s="29">
        <f t="shared" si="90"/>
        <v>0.24067017896199294</v>
      </c>
      <c r="AG89" s="32">
        <f t="shared" si="91"/>
        <v>-89</v>
      </c>
      <c r="AH89" s="34">
        <f t="shared" si="92"/>
        <v>0.29653401797175866</v>
      </c>
      <c r="AI89" s="34">
        <f t="shared" si="93"/>
        <v>4402.6170105686961</v>
      </c>
      <c r="AJ89" s="14">
        <v>4092</v>
      </c>
      <c r="AK89" s="2">
        <f t="shared" si="135"/>
        <v>351</v>
      </c>
      <c r="AL89" s="2">
        <f t="shared" si="94"/>
        <v>9.3825180433039224E-2</v>
      </c>
      <c r="AM89" s="34">
        <f t="shared" si="95"/>
        <v>1029.6930045294414</v>
      </c>
      <c r="AN89" s="34">
        <f t="shared" si="96"/>
        <v>0.27200212709385801</v>
      </c>
      <c r="AO89" s="14">
        <v>572</v>
      </c>
      <c r="AP89" s="2">
        <f t="shared" si="136"/>
        <v>-18</v>
      </c>
      <c r="AQ89" s="2">
        <f t="shared" si="130"/>
        <v>-3.050847457627115E-2</v>
      </c>
      <c r="AR89" s="34">
        <f t="shared" si="97"/>
        <v>143.935581278309</v>
      </c>
      <c r="AS89" s="14">
        <v>321</v>
      </c>
      <c r="AT89" s="2">
        <f t="shared" si="131"/>
        <v>-6</v>
      </c>
      <c r="AU89" s="2">
        <f t="shared" si="98"/>
        <v>-1.834862385321101E-2</v>
      </c>
      <c r="AV89" s="34">
        <f t="shared" si="99"/>
        <v>80.775037745344733</v>
      </c>
      <c r="AW89" s="79">
        <f t="shared" si="100"/>
        <v>2.1337410263227864E-2</v>
      </c>
      <c r="AX89" s="14">
        <v>77</v>
      </c>
      <c r="AY89">
        <f t="shared" si="132"/>
        <v>2</v>
      </c>
      <c r="AZ89">
        <f t="shared" si="101"/>
        <v>2.6666666666666616E-2</v>
      </c>
      <c r="BA89" s="35">
        <f t="shared" si="102"/>
        <v>19.375943633618519</v>
      </c>
      <c r="BB89" s="51">
        <f t="shared" si="103"/>
        <v>5.1183195958521667E-3</v>
      </c>
      <c r="BC89" s="31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31">
        <f t="shared" si="104"/>
        <v>329</v>
      </c>
      <c r="BE89" s="51">
        <f t="shared" si="105"/>
        <v>6.9511937460384532E-2</v>
      </c>
      <c r="BF89" s="35">
        <f t="shared" si="106"/>
        <v>1273.7795671867136</v>
      </c>
      <c r="BG89" s="35">
        <f t="shared" si="107"/>
        <v>0.33647965966498272</v>
      </c>
      <c r="BH89" s="45">
        <v>1565</v>
      </c>
      <c r="BI89" s="48">
        <f t="shared" si="108"/>
        <v>60</v>
      </c>
      <c r="BJ89" s="14">
        <v>6632</v>
      </c>
      <c r="BK89" s="48">
        <f t="shared" si="109"/>
        <v>196</v>
      </c>
      <c r="BL89" s="14">
        <v>4853</v>
      </c>
      <c r="BM89" s="48">
        <f t="shared" si="110"/>
        <v>127</v>
      </c>
      <c r="BN89" s="14">
        <v>1674</v>
      </c>
      <c r="BO89" s="48">
        <f t="shared" si="111"/>
        <v>41</v>
      </c>
      <c r="BP89" s="14">
        <v>320</v>
      </c>
      <c r="BQ89" s="48">
        <f t="shared" si="112"/>
        <v>11</v>
      </c>
      <c r="BR89" s="17">
        <v>6</v>
      </c>
      <c r="BS89" s="24">
        <f t="shared" si="113"/>
        <v>0</v>
      </c>
      <c r="BT89" s="17">
        <v>26</v>
      </c>
      <c r="BU89" s="24">
        <f t="shared" si="114"/>
        <v>0</v>
      </c>
      <c r="BV89" s="17">
        <v>71</v>
      </c>
      <c r="BW89" s="24">
        <f t="shared" si="115"/>
        <v>1</v>
      </c>
      <c r="BX89" s="17">
        <v>172</v>
      </c>
      <c r="BY89" s="24">
        <f t="shared" si="116"/>
        <v>5</v>
      </c>
      <c r="BZ89" s="20">
        <v>88</v>
      </c>
      <c r="CA89" s="27">
        <f t="shared" si="117"/>
        <v>0</v>
      </c>
    </row>
    <row r="90" spans="1:79">
      <c r="A90" s="3">
        <v>43987</v>
      </c>
      <c r="B90" s="22">
        <v>43987</v>
      </c>
      <c r="C90" s="10">
        <v>15463</v>
      </c>
      <c r="D90">
        <f t="shared" ref="D90:D98" si="139">IFERROR(C90-C89,"")</f>
        <v>419</v>
      </c>
      <c r="E90" s="10">
        <v>370</v>
      </c>
      <c r="F90">
        <f t="shared" si="126"/>
        <v>7</v>
      </c>
      <c r="G90" s="10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12">
        <v>74231</v>
      </c>
      <c r="W90" s="1">
        <f t="shared" si="128"/>
        <v>1534</v>
      </c>
      <c r="X90" s="1">
        <f t="shared" si="86"/>
        <v>-24</v>
      </c>
      <c r="Y90" s="34">
        <f t="shared" si="87"/>
        <v>18679.164569703069</v>
      </c>
      <c r="Z90" s="14">
        <v>56277</v>
      </c>
      <c r="AA90" s="2">
        <f t="shared" si="133"/>
        <v>1076</v>
      </c>
      <c r="AB90" s="29">
        <f t="shared" si="88"/>
        <v>0.75813339440395522</v>
      </c>
      <c r="AC90" s="32">
        <f t="shared" si="89"/>
        <v>-20</v>
      </c>
      <c r="AD90" s="1">
        <f t="shared" si="129"/>
        <v>17954</v>
      </c>
      <c r="AE90" s="1">
        <f t="shared" si="134"/>
        <v>458</v>
      </c>
      <c r="AF90" s="29">
        <f t="shared" si="90"/>
        <v>0.24186660559604478</v>
      </c>
      <c r="AG90" s="32">
        <f t="shared" si="91"/>
        <v>-4</v>
      </c>
      <c r="AH90" s="34">
        <f t="shared" si="92"/>
        <v>0.29856584093872229</v>
      </c>
      <c r="AI90" s="34">
        <f t="shared" si="93"/>
        <v>4517.8661298439856</v>
      </c>
      <c r="AJ90" s="14">
        <v>4357</v>
      </c>
      <c r="AK90" s="2">
        <f t="shared" si="135"/>
        <v>265</v>
      </c>
      <c r="AL90" s="2">
        <f t="shared" si="94"/>
        <v>6.4760508308895348E-2</v>
      </c>
      <c r="AM90" s="34">
        <f t="shared" si="95"/>
        <v>1096.3764469048817</v>
      </c>
      <c r="AN90" s="34">
        <f t="shared" si="96"/>
        <v>0.28176938498350901</v>
      </c>
      <c r="AO90" s="14">
        <v>607</v>
      </c>
      <c r="AP90" s="2">
        <f t="shared" si="136"/>
        <v>35</v>
      </c>
      <c r="AQ90" s="2">
        <f t="shared" si="130"/>
        <v>6.1188811188811254E-2</v>
      </c>
      <c r="AR90" s="34">
        <f t="shared" si="97"/>
        <v>152.74282838449923</v>
      </c>
      <c r="AS90" s="14">
        <v>333</v>
      </c>
      <c r="AT90" s="2">
        <f t="shared" si="131"/>
        <v>12</v>
      </c>
      <c r="AU90" s="2">
        <f t="shared" si="98"/>
        <v>3.7383177570093462E-2</v>
      </c>
      <c r="AV90" s="34">
        <f t="shared" si="99"/>
        <v>83.794665324609966</v>
      </c>
      <c r="AW90" s="79">
        <f t="shared" si="100"/>
        <v>2.1535277759813749E-2</v>
      </c>
      <c r="AX90" s="14">
        <v>77</v>
      </c>
      <c r="AY90">
        <f t="shared" si="132"/>
        <v>0</v>
      </c>
      <c r="AZ90">
        <f t="shared" si="101"/>
        <v>0</v>
      </c>
      <c r="BA90" s="35">
        <f t="shared" si="102"/>
        <v>19.375943633618519</v>
      </c>
      <c r="BB90" s="51">
        <f t="shared" si="103"/>
        <v>4.9796287913082844E-3</v>
      </c>
      <c r="BC90" s="31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31">
        <f t="shared" si="104"/>
        <v>312</v>
      </c>
      <c r="BE90" s="51">
        <f t="shared" si="105"/>
        <v>6.1635717107862531E-2</v>
      </c>
      <c r="BF90" s="35">
        <f t="shared" si="106"/>
        <v>1352.2898842476095</v>
      </c>
      <c r="BG90" s="35">
        <f t="shared" si="107"/>
        <v>0.34753928733104833</v>
      </c>
      <c r="BH90" s="45">
        <v>1625</v>
      </c>
      <c r="BI90" s="48">
        <f t="shared" si="108"/>
        <v>60</v>
      </c>
      <c r="BJ90" s="14">
        <v>6796</v>
      </c>
      <c r="BK90" s="48">
        <f t="shared" si="109"/>
        <v>164</v>
      </c>
      <c r="BL90" s="14">
        <v>4991</v>
      </c>
      <c r="BM90" s="48">
        <f t="shared" si="110"/>
        <v>138</v>
      </c>
      <c r="BN90" s="14">
        <v>1725</v>
      </c>
      <c r="BO90" s="48">
        <f t="shared" si="111"/>
        <v>51</v>
      </c>
      <c r="BP90" s="14">
        <v>326</v>
      </c>
      <c r="BQ90" s="48">
        <f t="shared" si="112"/>
        <v>6</v>
      </c>
      <c r="BR90" s="17">
        <v>6</v>
      </c>
      <c r="BS90" s="24">
        <f t="shared" si="113"/>
        <v>0</v>
      </c>
      <c r="BT90" s="17">
        <v>27</v>
      </c>
      <c r="BU90" s="24">
        <f t="shared" si="114"/>
        <v>1</v>
      </c>
      <c r="BV90" s="17">
        <v>72</v>
      </c>
      <c r="BW90" s="24">
        <f t="shared" si="115"/>
        <v>1</v>
      </c>
      <c r="BX90" s="17">
        <v>174</v>
      </c>
      <c r="BY90" s="24">
        <f t="shared" si="116"/>
        <v>2</v>
      </c>
      <c r="BZ90" s="20">
        <v>91</v>
      </c>
      <c r="CA90" s="27">
        <f t="shared" si="117"/>
        <v>3</v>
      </c>
    </row>
    <row r="91" spans="1:79">
      <c r="A91" s="3">
        <v>43988</v>
      </c>
      <c r="B91" s="22">
        <v>43988</v>
      </c>
      <c r="C91" s="10">
        <v>16004</v>
      </c>
      <c r="D91">
        <f t="shared" si="139"/>
        <v>541</v>
      </c>
      <c r="E91" s="10">
        <v>386</v>
      </c>
      <c r="F91">
        <f t="shared" si="126"/>
        <v>16</v>
      </c>
      <c r="G91" s="10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12">
        <v>76003</v>
      </c>
      <c r="W91" s="1">
        <f t="shared" si="128"/>
        <v>1772</v>
      </c>
      <c r="X91" s="1">
        <f t="shared" si="86"/>
        <v>238</v>
      </c>
      <c r="Y91" s="34">
        <f t="shared" si="87"/>
        <v>19125.062908907901</v>
      </c>
      <c r="Z91" s="14">
        <v>57480</v>
      </c>
      <c r="AA91" s="2">
        <f t="shared" si="133"/>
        <v>1203</v>
      </c>
      <c r="AB91" s="29">
        <f t="shared" si="88"/>
        <v>0.75628593608147043</v>
      </c>
      <c r="AC91" s="32">
        <f t="shared" si="89"/>
        <v>127</v>
      </c>
      <c r="AD91" s="1">
        <f t="shared" si="129"/>
        <v>18523</v>
      </c>
      <c r="AE91" s="1">
        <f t="shared" si="134"/>
        <v>569</v>
      </c>
      <c r="AF91" s="29">
        <f t="shared" si="90"/>
        <v>0.24371406391852954</v>
      </c>
      <c r="AG91" s="32">
        <f t="shared" si="91"/>
        <v>111</v>
      </c>
      <c r="AH91" s="34">
        <f t="shared" si="92"/>
        <v>0.32110609480812641</v>
      </c>
      <c r="AI91" s="34">
        <f t="shared" si="93"/>
        <v>4661.0468042274788</v>
      </c>
      <c r="AJ91" s="14">
        <v>4472</v>
      </c>
      <c r="AK91" s="2">
        <f t="shared" si="135"/>
        <v>115</v>
      </c>
      <c r="AL91" s="2">
        <f t="shared" si="94"/>
        <v>2.6394308010098788E-2</v>
      </c>
      <c r="AM91" s="34">
        <f t="shared" si="95"/>
        <v>1125.3145445395066</v>
      </c>
      <c r="AN91" s="34">
        <f t="shared" si="96"/>
        <v>0.27943014246438391</v>
      </c>
      <c r="AO91" s="14">
        <v>623</v>
      </c>
      <c r="AP91" s="2">
        <f t="shared" si="136"/>
        <v>16</v>
      </c>
      <c r="AQ91" s="2">
        <f t="shared" si="130"/>
        <v>2.6359143327841839E-2</v>
      </c>
      <c r="AR91" s="34">
        <f t="shared" si="97"/>
        <v>156.76899849018619</v>
      </c>
      <c r="AS91" s="14">
        <v>323</v>
      </c>
      <c r="AT91" s="2">
        <f t="shared" si="131"/>
        <v>-10</v>
      </c>
      <c r="AU91" s="2">
        <f t="shared" si="98"/>
        <v>-3.0030030030030019E-2</v>
      </c>
      <c r="AV91" s="34">
        <f t="shared" si="99"/>
        <v>81.27830900855561</v>
      </c>
      <c r="AW91" s="79">
        <f t="shared" si="100"/>
        <v>2.0182454386403398E-2</v>
      </c>
      <c r="AX91" s="14">
        <v>82</v>
      </c>
      <c r="AY91">
        <f t="shared" si="132"/>
        <v>5</v>
      </c>
      <c r="AZ91">
        <f t="shared" si="101"/>
        <v>6.4935064935064846E-2</v>
      </c>
      <c r="BA91" s="35">
        <f t="shared" si="102"/>
        <v>20.634121791645697</v>
      </c>
      <c r="BB91" s="51">
        <f t="shared" si="103"/>
        <v>5.1237190702324419E-3</v>
      </c>
      <c r="BC91" s="31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31">
        <f t="shared" si="104"/>
        <v>126</v>
      </c>
      <c r="BE91" s="51">
        <f t="shared" si="105"/>
        <v>2.3446222553033191E-2</v>
      </c>
      <c r="BF91" s="35">
        <f t="shared" si="106"/>
        <v>1383.9959738298942</v>
      </c>
      <c r="BG91" s="35">
        <f t="shared" si="107"/>
        <v>0.34366408397900527</v>
      </c>
      <c r="BH91" s="45">
        <v>1724</v>
      </c>
      <c r="BI91" s="48">
        <f t="shared" si="108"/>
        <v>99</v>
      </c>
      <c r="BJ91" s="14">
        <v>7043</v>
      </c>
      <c r="BK91" s="48">
        <f t="shared" si="109"/>
        <v>247</v>
      </c>
      <c r="BL91" s="14">
        <v>5131</v>
      </c>
      <c r="BM91" s="48">
        <f t="shared" si="110"/>
        <v>140</v>
      </c>
      <c r="BN91" s="14">
        <v>1769</v>
      </c>
      <c r="BO91" s="48">
        <f t="shared" si="111"/>
        <v>44</v>
      </c>
      <c r="BP91" s="14">
        <v>337</v>
      </c>
      <c r="BQ91" s="48">
        <f t="shared" si="112"/>
        <v>11</v>
      </c>
      <c r="BR91" s="17">
        <v>7</v>
      </c>
      <c r="BS91" s="24">
        <f t="shared" si="113"/>
        <v>1</v>
      </c>
      <c r="BT91" s="17">
        <v>27</v>
      </c>
      <c r="BU91" s="24">
        <f t="shared" si="114"/>
        <v>0</v>
      </c>
      <c r="BV91" s="17">
        <v>74</v>
      </c>
      <c r="BW91" s="24">
        <f t="shared" si="115"/>
        <v>2</v>
      </c>
      <c r="BX91" s="17">
        <v>182</v>
      </c>
      <c r="BY91" s="24">
        <f t="shared" si="116"/>
        <v>8</v>
      </c>
      <c r="BZ91" s="20">
        <v>96</v>
      </c>
      <c r="CA91" s="27">
        <f t="shared" si="117"/>
        <v>5</v>
      </c>
    </row>
    <row r="92" spans="1:79">
      <c r="A92" s="3">
        <v>43989</v>
      </c>
      <c r="B92" s="22">
        <v>43989</v>
      </c>
      <c r="C92" s="10">
        <v>16425</v>
      </c>
      <c r="D92">
        <f t="shared" si="139"/>
        <v>421</v>
      </c>
      <c r="E92" s="10">
        <v>393</v>
      </c>
      <c r="F92">
        <f t="shared" si="126"/>
        <v>7</v>
      </c>
      <c r="G92" s="10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12">
        <v>77592</v>
      </c>
      <c r="W92" s="1">
        <f t="shared" si="128"/>
        <v>1589</v>
      </c>
      <c r="X92" s="1">
        <f t="shared" si="86"/>
        <v>-183</v>
      </c>
      <c r="Y92" s="34">
        <f t="shared" si="87"/>
        <v>19524.911927528938</v>
      </c>
      <c r="Z92" s="14">
        <v>58632</v>
      </c>
      <c r="AA92" s="2">
        <f t="shared" si="133"/>
        <v>1152</v>
      </c>
      <c r="AB92" s="29">
        <f t="shared" si="88"/>
        <v>0.75564491184658211</v>
      </c>
      <c r="AC92" s="32">
        <f t="shared" si="89"/>
        <v>-51</v>
      </c>
      <c r="AD92" s="1">
        <f t="shared" si="129"/>
        <v>18960</v>
      </c>
      <c r="AE92" s="1">
        <f t="shared" si="134"/>
        <v>437</v>
      </c>
      <c r="AF92" s="29">
        <f t="shared" si="90"/>
        <v>0.24435508815341789</v>
      </c>
      <c r="AG92" s="32">
        <f t="shared" si="91"/>
        <v>-132</v>
      </c>
      <c r="AH92" s="34">
        <f t="shared" si="92"/>
        <v>0.27501573316551292</v>
      </c>
      <c r="AI92" s="34">
        <f t="shared" si="93"/>
        <v>4771.0115752390539</v>
      </c>
      <c r="AJ92" s="14">
        <v>4726</v>
      </c>
      <c r="AK92" s="2">
        <f t="shared" si="135"/>
        <v>254</v>
      </c>
      <c r="AL92" s="2">
        <f t="shared" si="94"/>
        <v>5.6797853309481283E-2</v>
      </c>
      <c r="AM92" s="34">
        <f t="shared" si="95"/>
        <v>1189.2299949672872</v>
      </c>
      <c r="AN92" s="34">
        <f t="shared" si="96"/>
        <v>0.28773211567732115</v>
      </c>
      <c r="AO92" s="14">
        <v>667</v>
      </c>
      <c r="AP92" s="2">
        <f t="shared" si="136"/>
        <v>44</v>
      </c>
      <c r="AQ92" s="2">
        <f t="shared" si="130"/>
        <v>7.0626003210272792E-2</v>
      </c>
      <c r="AR92" s="34">
        <f t="shared" si="97"/>
        <v>167.84096628082537</v>
      </c>
      <c r="AS92" s="14">
        <v>337</v>
      </c>
      <c r="AT92" s="2">
        <f t="shared" si="131"/>
        <v>14</v>
      </c>
      <c r="AU92" s="2">
        <f t="shared" si="98"/>
        <v>4.334365325077405E-2</v>
      </c>
      <c r="AV92" s="34">
        <f t="shared" si="99"/>
        <v>84.801207851031705</v>
      </c>
      <c r="AW92" s="79">
        <f t="shared" si="100"/>
        <v>2.0517503805175037E-2</v>
      </c>
      <c r="AX92" s="14">
        <v>84</v>
      </c>
      <c r="AY92">
        <f t="shared" si="132"/>
        <v>2</v>
      </c>
      <c r="AZ92">
        <f t="shared" si="101"/>
        <v>2.4390243902439046E-2</v>
      </c>
      <c r="BA92" s="35">
        <f t="shared" si="102"/>
        <v>21.137393054856567</v>
      </c>
      <c r="BB92" s="51">
        <f t="shared" si="103"/>
        <v>5.1141552511415524E-3</v>
      </c>
      <c r="BC92" s="31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31">
        <f t="shared" si="104"/>
        <v>314</v>
      </c>
      <c r="BE92" s="51">
        <f t="shared" si="105"/>
        <v>5.7090909090909081E-2</v>
      </c>
      <c r="BF92" s="35">
        <f t="shared" si="106"/>
        <v>1463.0095621540008</v>
      </c>
      <c r="BG92" s="35">
        <f t="shared" si="107"/>
        <v>0.35397260273972603</v>
      </c>
      <c r="BH92" s="45">
        <v>1785</v>
      </c>
      <c r="BI92" s="48">
        <f t="shared" si="108"/>
        <v>61</v>
      </c>
      <c r="BJ92" s="14">
        <v>7219</v>
      </c>
      <c r="BK92" s="48">
        <f t="shared" si="109"/>
        <v>176</v>
      </c>
      <c r="BL92" s="14">
        <v>5253</v>
      </c>
      <c r="BM92" s="48">
        <f t="shared" si="110"/>
        <v>122</v>
      </c>
      <c r="BN92" s="14">
        <v>1817</v>
      </c>
      <c r="BO92" s="48">
        <f t="shared" si="111"/>
        <v>48</v>
      </c>
      <c r="BP92" s="14">
        <v>351</v>
      </c>
      <c r="BQ92" s="48">
        <f t="shared" si="112"/>
        <v>14</v>
      </c>
      <c r="BR92" s="17">
        <v>7</v>
      </c>
      <c r="BS92" s="24">
        <f t="shared" si="113"/>
        <v>0</v>
      </c>
      <c r="BT92" s="17">
        <v>27</v>
      </c>
      <c r="BU92" s="24">
        <f t="shared" si="114"/>
        <v>0</v>
      </c>
      <c r="BV92" s="17">
        <v>75</v>
      </c>
      <c r="BW92" s="24">
        <f t="shared" si="115"/>
        <v>1</v>
      </c>
      <c r="BX92" s="17">
        <v>187</v>
      </c>
      <c r="BY92" s="24">
        <f t="shared" si="116"/>
        <v>5</v>
      </c>
      <c r="BZ92" s="20">
        <v>97</v>
      </c>
      <c r="CA92" s="27">
        <f t="shared" si="117"/>
        <v>1</v>
      </c>
    </row>
    <row r="93" spans="1:79">
      <c r="A93" s="3">
        <v>43990</v>
      </c>
      <c r="B93" s="22">
        <v>43990</v>
      </c>
      <c r="C93" s="10">
        <v>16854</v>
      </c>
      <c r="D93">
        <f t="shared" si="139"/>
        <v>429</v>
      </c>
      <c r="E93" s="10">
        <v>398</v>
      </c>
      <c r="F93">
        <f t="shared" si="126"/>
        <v>5</v>
      </c>
      <c r="G93" s="10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12">
        <v>79268</v>
      </c>
      <c r="W93" s="1">
        <f t="shared" si="128"/>
        <v>1676</v>
      </c>
      <c r="X93" s="1">
        <f t="shared" si="86"/>
        <v>87</v>
      </c>
      <c r="Y93" s="34">
        <f t="shared" si="87"/>
        <v>19946.653246099646</v>
      </c>
      <c r="Z93" s="14">
        <v>59859</v>
      </c>
      <c r="AA93" s="2">
        <f t="shared" si="133"/>
        <v>1227</v>
      </c>
      <c r="AB93" s="29">
        <f t="shared" si="88"/>
        <v>0.75514709592773877</v>
      </c>
      <c r="AC93" s="32">
        <f t="shared" si="89"/>
        <v>75</v>
      </c>
      <c r="AD93" s="1">
        <f t="shared" si="129"/>
        <v>19409</v>
      </c>
      <c r="AE93" s="1">
        <f t="shared" si="134"/>
        <v>449</v>
      </c>
      <c r="AF93" s="29">
        <f t="shared" si="90"/>
        <v>0.24485290407226118</v>
      </c>
      <c r="AG93" s="32">
        <f t="shared" si="91"/>
        <v>12</v>
      </c>
      <c r="AH93" s="34">
        <f t="shared" si="92"/>
        <v>0.2678997613365155</v>
      </c>
      <c r="AI93" s="34">
        <f t="shared" si="93"/>
        <v>4883.995973829894</v>
      </c>
      <c r="AJ93" s="14">
        <v>4942</v>
      </c>
      <c r="AK93" s="2">
        <f t="shared" si="135"/>
        <v>216</v>
      </c>
      <c r="AL93" s="2">
        <f t="shared" si="94"/>
        <v>4.5704612780363973E-2</v>
      </c>
      <c r="AM93" s="34">
        <f t="shared" si="95"/>
        <v>1243.5832913940612</v>
      </c>
      <c r="AN93" s="34">
        <f t="shared" si="96"/>
        <v>0.29322416043669158</v>
      </c>
      <c r="AO93" s="14">
        <v>686</v>
      </c>
      <c r="AP93" s="2">
        <f t="shared" si="136"/>
        <v>19</v>
      </c>
      <c r="AQ93" s="2">
        <f t="shared" si="130"/>
        <v>2.8485757121439192E-2</v>
      </c>
      <c r="AR93" s="34">
        <f t="shared" si="97"/>
        <v>172.62204328132862</v>
      </c>
      <c r="AS93" s="14">
        <v>340</v>
      </c>
      <c r="AT93" s="2">
        <f t="shared" si="131"/>
        <v>3</v>
      </c>
      <c r="AU93" s="2">
        <f t="shared" si="98"/>
        <v>8.9020771513352859E-3</v>
      </c>
      <c r="AV93" s="34">
        <f t="shared" si="99"/>
        <v>85.556114745848006</v>
      </c>
      <c r="AW93" s="79">
        <f t="shared" si="100"/>
        <v>2.0173252640322773E-2</v>
      </c>
      <c r="AX93" s="14">
        <v>87</v>
      </c>
      <c r="AY93">
        <f t="shared" si="132"/>
        <v>3</v>
      </c>
      <c r="AZ93">
        <f t="shared" si="101"/>
        <v>3.5714285714285809E-2</v>
      </c>
      <c r="BA93" s="35">
        <f t="shared" si="102"/>
        <v>21.892299949672871</v>
      </c>
      <c r="BB93" s="51">
        <f t="shared" si="103"/>
        <v>5.1619793520825919E-3</v>
      </c>
      <c r="BC93" s="31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31">
        <f t="shared" si="104"/>
        <v>241</v>
      </c>
      <c r="BE93" s="51">
        <f t="shared" si="105"/>
        <v>4.1451668386652818E-2</v>
      </c>
      <c r="BF93" s="35">
        <f t="shared" si="106"/>
        <v>1523.6537493709109</v>
      </c>
      <c r="BG93" s="35">
        <f t="shared" si="107"/>
        <v>0.35926189628574817</v>
      </c>
      <c r="BH93" s="45">
        <v>1850</v>
      </c>
      <c r="BI93" s="48">
        <f t="shared" si="108"/>
        <v>65</v>
      </c>
      <c r="BJ93" s="14">
        <v>7416</v>
      </c>
      <c r="BK93" s="48">
        <f t="shared" si="109"/>
        <v>197</v>
      </c>
      <c r="BL93" s="14">
        <v>5369</v>
      </c>
      <c r="BM93" s="48">
        <f t="shared" si="110"/>
        <v>116</v>
      </c>
      <c r="BN93" s="14">
        <v>1858</v>
      </c>
      <c r="BO93" s="48">
        <f t="shared" si="111"/>
        <v>41</v>
      </c>
      <c r="BP93" s="14">
        <v>361</v>
      </c>
      <c r="BQ93" s="48">
        <f t="shared" si="112"/>
        <v>10</v>
      </c>
      <c r="BR93" s="17">
        <v>7</v>
      </c>
      <c r="BS93" s="24">
        <f t="shared" si="113"/>
        <v>0</v>
      </c>
      <c r="BT93" s="17">
        <v>27</v>
      </c>
      <c r="BU93" s="24">
        <f t="shared" si="114"/>
        <v>0</v>
      </c>
      <c r="BV93" s="17">
        <v>76</v>
      </c>
      <c r="BW93" s="24">
        <f t="shared" si="115"/>
        <v>1</v>
      </c>
      <c r="BX93" s="17">
        <v>190</v>
      </c>
      <c r="BY93" s="24">
        <f t="shared" si="116"/>
        <v>3</v>
      </c>
      <c r="BZ93" s="20">
        <v>98</v>
      </c>
      <c r="CA93" s="27">
        <f t="shared" si="117"/>
        <v>1</v>
      </c>
    </row>
    <row r="94" spans="1:79">
      <c r="A94" s="3">
        <v>43991</v>
      </c>
      <c r="B94" s="22">
        <v>43991</v>
      </c>
      <c r="C94" s="10">
        <v>17233</v>
      </c>
      <c r="D94">
        <f t="shared" si="139"/>
        <v>379</v>
      </c>
      <c r="E94" s="10">
        <v>403</v>
      </c>
      <c r="F94">
        <f t="shared" si="126"/>
        <v>5</v>
      </c>
      <c r="G94" s="10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12">
        <v>80720</v>
      </c>
      <c r="W94" s="1">
        <f t="shared" si="128"/>
        <v>1452</v>
      </c>
      <c r="X94" s="1">
        <f t="shared" si="86"/>
        <v>-224</v>
      </c>
      <c r="Y94" s="34">
        <f t="shared" si="87"/>
        <v>20312.028183190738</v>
      </c>
      <c r="Z94" s="14">
        <v>60899</v>
      </c>
      <c r="AA94" s="2">
        <f t="shared" si="133"/>
        <v>1040</v>
      </c>
      <c r="AB94" s="29">
        <f t="shared" si="88"/>
        <v>0.75444747274529234</v>
      </c>
      <c r="AC94" s="32">
        <f t="shared" si="89"/>
        <v>-187</v>
      </c>
      <c r="AD94" s="1">
        <f t="shared" si="129"/>
        <v>19821</v>
      </c>
      <c r="AE94" s="1">
        <f t="shared" si="134"/>
        <v>412</v>
      </c>
      <c r="AF94" s="29">
        <f t="shared" si="90"/>
        <v>0.24555252725470764</v>
      </c>
      <c r="AG94" s="32">
        <f t="shared" si="91"/>
        <v>-37</v>
      </c>
      <c r="AH94" s="34">
        <f t="shared" si="92"/>
        <v>0.28374655647382918</v>
      </c>
      <c r="AI94" s="34">
        <f t="shared" si="93"/>
        <v>4987.6698540513335</v>
      </c>
      <c r="AJ94" s="14">
        <v>5122</v>
      </c>
      <c r="AK94" s="2">
        <f t="shared" si="135"/>
        <v>180</v>
      </c>
      <c r="AL94" s="2">
        <f t="shared" si="94"/>
        <v>3.6422501011736053E-2</v>
      </c>
      <c r="AM94" s="34">
        <f t="shared" si="95"/>
        <v>1288.8777050830397</v>
      </c>
      <c r="AN94" s="34">
        <f t="shared" si="96"/>
        <v>0.29722044913828122</v>
      </c>
      <c r="AO94" s="14">
        <v>692</v>
      </c>
      <c r="AP94" s="2">
        <f t="shared" si="136"/>
        <v>6</v>
      </c>
      <c r="AQ94" s="2">
        <f t="shared" si="130"/>
        <v>8.7463556851312685E-3</v>
      </c>
      <c r="AR94" s="34">
        <f t="shared" si="97"/>
        <v>174.13185707096125</v>
      </c>
      <c r="AS94" s="14">
        <v>365</v>
      </c>
      <c r="AT94" s="2">
        <f t="shared" si="131"/>
        <v>25</v>
      </c>
      <c r="AU94" s="2">
        <f t="shared" si="98"/>
        <v>7.3529411764705843E-2</v>
      </c>
      <c r="AV94" s="34">
        <f t="shared" si="99"/>
        <v>91.847005535983897</v>
      </c>
      <c r="AW94" s="79">
        <f t="shared" si="100"/>
        <v>2.1180293622700633E-2</v>
      </c>
      <c r="AX94" s="14">
        <v>90</v>
      </c>
      <c r="AY94">
        <f t="shared" si="132"/>
        <v>3</v>
      </c>
      <c r="AZ94">
        <f t="shared" si="101"/>
        <v>3.4482758620689724E-2</v>
      </c>
      <c r="BA94" s="35">
        <f t="shared" si="102"/>
        <v>22.64720684448918</v>
      </c>
      <c r="BB94" s="51">
        <f t="shared" si="103"/>
        <v>5.2225381535426219E-3</v>
      </c>
      <c r="BC94" s="31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31">
        <f t="shared" si="104"/>
        <v>214</v>
      </c>
      <c r="BE94" s="51">
        <f t="shared" si="105"/>
        <v>3.5342691990090769E-2</v>
      </c>
      <c r="BF94" s="35">
        <f t="shared" si="106"/>
        <v>1577.5037745344739</v>
      </c>
      <c r="BG94" s="35">
        <f t="shared" si="107"/>
        <v>0.36377879649509659</v>
      </c>
      <c r="BH94" s="45">
        <v>1886</v>
      </c>
      <c r="BI94" s="48">
        <f t="shared" si="108"/>
        <v>36</v>
      </c>
      <c r="BJ94" s="14">
        <v>7585</v>
      </c>
      <c r="BK94" s="48">
        <f t="shared" si="109"/>
        <v>169</v>
      </c>
      <c r="BL94" s="14">
        <v>5501</v>
      </c>
      <c r="BM94" s="48">
        <f t="shared" si="110"/>
        <v>132</v>
      </c>
      <c r="BN94" s="14">
        <v>1892</v>
      </c>
      <c r="BO94" s="48">
        <f t="shared" si="111"/>
        <v>34</v>
      </c>
      <c r="BP94" s="14">
        <v>369</v>
      </c>
      <c r="BQ94" s="48">
        <f t="shared" si="112"/>
        <v>8</v>
      </c>
      <c r="BR94" s="17">
        <v>7</v>
      </c>
      <c r="BS94" s="24">
        <f t="shared" si="113"/>
        <v>0</v>
      </c>
      <c r="BT94" s="17">
        <v>27</v>
      </c>
      <c r="BU94" s="24">
        <f t="shared" si="114"/>
        <v>0</v>
      </c>
      <c r="BV94" s="17">
        <v>77</v>
      </c>
      <c r="BW94" s="24">
        <f t="shared" si="115"/>
        <v>1</v>
      </c>
      <c r="BX94" s="17">
        <v>192</v>
      </c>
      <c r="BY94" s="24">
        <f t="shared" si="116"/>
        <v>2</v>
      </c>
      <c r="BZ94" s="20">
        <v>100</v>
      </c>
      <c r="CA94" s="27">
        <f t="shared" si="117"/>
        <v>2</v>
      </c>
    </row>
    <row r="95" spans="1:79">
      <c r="A95" s="3">
        <v>43992</v>
      </c>
      <c r="B95" s="22">
        <v>43992</v>
      </c>
      <c r="C95" s="10">
        <v>17889</v>
      </c>
      <c r="D95">
        <f t="shared" si="139"/>
        <v>656</v>
      </c>
      <c r="E95" s="10">
        <v>413</v>
      </c>
      <c r="F95">
        <f t="shared" si="126"/>
        <v>10</v>
      </c>
      <c r="G95" s="10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12">
        <v>82774</v>
      </c>
      <c r="W95" s="1">
        <f t="shared" si="128"/>
        <v>2054</v>
      </c>
      <c r="X95" s="1">
        <f t="shared" si="86"/>
        <v>602</v>
      </c>
      <c r="Y95" s="34">
        <f t="shared" si="87"/>
        <v>20828.887770508303</v>
      </c>
      <c r="Z95" s="14">
        <v>62284</v>
      </c>
      <c r="AA95" s="2">
        <f t="shared" si="133"/>
        <v>1385</v>
      </c>
      <c r="AB95" s="29">
        <f t="shared" si="88"/>
        <v>0.7524585014618117</v>
      </c>
      <c r="AC95" s="32">
        <f t="shared" si="89"/>
        <v>345</v>
      </c>
      <c r="AD95" s="1">
        <f t="shared" si="129"/>
        <v>20490</v>
      </c>
      <c r="AE95" s="1">
        <f t="shared" si="134"/>
        <v>669</v>
      </c>
      <c r="AF95" s="29">
        <f t="shared" si="90"/>
        <v>0.24754149853818833</v>
      </c>
      <c r="AG95" s="32">
        <f t="shared" si="91"/>
        <v>257</v>
      </c>
      <c r="AH95" s="34">
        <f t="shared" si="92"/>
        <v>0.32570593962999028</v>
      </c>
      <c r="AI95" s="34">
        <f t="shared" si="93"/>
        <v>5156.0140915953698</v>
      </c>
      <c r="AJ95" s="14">
        <v>5315</v>
      </c>
      <c r="AK95" s="2">
        <f t="shared" si="135"/>
        <v>193</v>
      </c>
      <c r="AL95" s="2">
        <f t="shared" si="94"/>
        <v>3.7680593518157002E-2</v>
      </c>
      <c r="AM95" s="34">
        <f t="shared" si="95"/>
        <v>1337.4433819828887</v>
      </c>
      <c r="AN95" s="34">
        <f t="shared" si="96"/>
        <v>0.29710995583878363</v>
      </c>
      <c r="AO95" s="14">
        <v>712</v>
      </c>
      <c r="AP95" s="2">
        <f t="shared" si="136"/>
        <v>20</v>
      </c>
      <c r="AQ95" s="2">
        <f t="shared" si="130"/>
        <v>2.8901734104046284E-2</v>
      </c>
      <c r="AR95" s="34">
        <f t="shared" si="97"/>
        <v>179.16456970306996</v>
      </c>
      <c r="AS95" s="14">
        <v>381</v>
      </c>
      <c r="AT95" s="2">
        <f t="shared" si="131"/>
        <v>16</v>
      </c>
      <c r="AU95" s="2">
        <f t="shared" si="98"/>
        <v>4.3835616438356206E-2</v>
      </c>
      <c r="AV95" s="34">
        <f t="shared" si="99"/>
        <v>95.873175641670855</v>
      </c>
      <c r="AW95" s="79">
        <f t="shared" si="100"/>
        <v>2.1298004360221365E-2</v>
      </c>
      <c r="AX95" s="14">
        <v>91</v>
      </c>
      <c r="AY95">
        <f t="shared" si="132"/>
        <v>1</v>
      </c>
      <c r="AZ95">
        <f t="shared" si="101"/>
        <v>1.1111111111111072E-2</v>
      </c>
      <c r="BA95" s="35">
        <f t="shared" si="102"/>
        <v>22.898842476094615</v>
      </c>
      <c r="BB95" s="51">
        <f t="shared" si="103"/>
        <v>5.086924925932137E-3</v>
      </c>
      <c r="BC95" s="31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31">
        <f t="shared" si="104"/>
        <v>230</v>
      </c>
      <c r="BE95" s="51">
        <f t="shared" si="105"/>
        <v>3.6688467060137286E-2</v>
      </c>
      <c r="BF95" s="35">
        <f t="shared" si="106"/>
        <v>1635.3799698037242</v>
      </c>
      <c r="BG95" s="35">
        <f t="shared" si="107"/>
        <v>0.36329588014981273</v>
      </c>
      <c r="BH95" s="45">
        <v>1973</v>
      </c>
      <c r="BI95" s="48">
        <f t="shared" si="108"/>
        <v>87</v>
      </c>
      <c r="BJ95" s="14">
        <v>7893</v>
      </c>
      <c r="BK95" s="48">
        <f t="shared" si="109"/>
        <v>308</v>
      </c>
      <c r="BL95" s="14">
        <v>5708</v>
      </c>
      <c r="BM95" s="48">
        <f t="shared" si="110"/>
        <v>207</v>
      </c>
      <c r="BN95" s="14">
        <v>1940</v>
      </c>
      <c r="BO95" s="48">
        <f t="shared" si="111"/>
        <v>48</v>
      </c>
      <c r="BP95" s="14">
        <v>375</v>
      </c>
      <c r="BQ95" s="48">
        <f t="shared" si="112"/>
        <v>6</v>
      </c>
      <c r="BR95" s="17">
        <v>7</v>
      </c>
      <c r="BS95" s="24">
        <f t="shared" si="113"/>
        <v>0</v>
      </c>
      <c r="BT95" s="17">
        <v>27</v>
      </c>
      <c r="BU95" s="24">
        <f t="shared" si="114"/>
        <v>0</v>
      </c>
      <c r="BV95" s="17">
        <v>78</v>
      </c>
      <c r="BW95" s="24">
        <f t="shared" si="115"/>
        <v>1</v>
      </c>
      <c r="BX95" s="17">
        <v>197</v>
      </c>
      <c r="BY95" s="24">
        <f t="shared" si="116"/>
        <v>5</v>
      </c>
      <c r="BZ95" s="20">
        <v>104</v>
      </c>
      <c r="CA95" s="27">
        <f t="shared" si="117"/>
        <v>4</v>
      </c>
    </row>
    <row r="96" spans="1:79">
      <c r="A96" s="3">
        <v>43993</v>
      </c>
      <c r="B96" s="22">
        <v>43993</v>
      </c>
      <c r="C96" s="10">
        <v>18586</v>
      </c>
      <c r="D96">
        <f t="shared" si="139"/>
        <v>697</v>
      </c>
      <c r="E96" s="10">
        <v>418</v>
      </c>
      <c r="F96">
        <f t="shared" si="126"/>
        <v>5</v>
      </c>
      <c r="G96" s="10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12">
        <v>85007</v>
      </c>
      <c r="W96" s="1">
        <f t="shared" si="128"/>
        <v>2233</v>
      </c>
      <c r="X96" s="1">
        <f t="shared" si="86"/>
        <v>179</v>
      </c>
      <c r="Y96" s="34">
        <f t="shared" si="87"/>
        <v>21390.790135883239</v>
      </c>
      <c r="Z96" s="14">
        <v>63805</v>
      </c>
      <c r="AA96" s="2">
        <f t="shared" si="133"/>
        <v>1521</v>
      </c>
      <c r="AB96" s="29">
        <f t="shared" si="88"/>
        <v>0.75058524592092413</v>
      </c>
      <c r="AC96" s="32">
        <f t="shared" si="89"/>
        <v>136</v>
      </c>
      <c r="AD96" s="1">
        <f t="shared" si="129"/>
        <v>21202</v>
      </c>
      <c r="AE96" s="1">
        <f t="shared" si="134"/>
        <v>712</v>
      </c>
      <c r="AF96" s="29">
        <f t="shared" si="90"/>
        <v>0.24941475407907585</v>
      </c>
      <c r="AG96" s="32">
        <f t="shared" si="91"/>
        <v>43</v>
      </c>
      <c r="AH96" s="34">
        <f t="shared" si="92"/>
        <v>0.31885356023287059</v>
      </c>
      <c r="AI96" s="34">
        <f t="shared" si="93"/>
        <v>5335.1786612984397</v>
      </c>
      <c r="AJ96" s="14">
        <v>5910</v>
      </c>
      <c r="AK96" s="2">
        <f t="shared" si="135"/>
        <v>595</v>
      </c>
      <c r="AL96" s="2">
        <f t="shared" si="94"/>
        <v>0.11194731890874876</v>
      </c>
      <c r="AM96" s="34">
        <f t="shared" si="95"/>
        <v>1487.1665827881227</v>
      </c>
      <c r="AN96" s="34">
        <f t="shared" si="96"/>
        <v>0.31798127622942002</v>
      </c>
      <c r="AO96" s="14">
        <v>695</v>
      </c>
      <c r="AP96" s="2">
        <f t="shared" si="136"/>
        <v>-17</v>
      </c>
      <c r="AQ96" s="2">
        <f t="shared" si="130"/>
        <v>-2.3876404494381998E-2</v>
      </c>
      <c r="AR96" s="34">
        <f t="shared" si="97"/>
        <v>174.88676396577753</v>
      </c>
      <c r="AS96" s="14">
        <v>390</v>
      </c>
      <c r="AT96" s="2">
        <f t="shared" si="131"/>
        <v>9</v>
      </c>
      <c r="AU96" s="2">
        <f t="shared" si="98"/>
        <v>2.3622047244094446E-2</v>
      </c>
      <c r="AV96" s="34">
        <f t="shared" si="99"/>
        <v>98.137896326119773</v>
      </c>
      <c r="AW96" s="79">
        <f t="shared" si="100"/>
        <v>2.0983535994834823E-2</v>
      </c>
      <c r="AX96" s="14">
        <v>96</v>
      </c>
      <c r="AY96">
        <f t="shared" si="132"/>
        <v>5</v>
      </c>
      <c r="AZ96">
        <f t="shared" si="101"/>
        <v>5.4945054945054972E-2</v>
      </c>
      <c r="BA96" s="35">
        <f t="shared" si="102"/>
        <v>24.157020634121789</v>
      </c>
      <c r="BB96" s="51">
        <f t="shared" si="103"/>
        <v>5.1651780910362639E-3</v>
      </c>
      <c r="BC96" s="31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31">
        <f t="shared" si="104"/>
        <v>592</v>
      </c>
      <c r="BE96" s="51">
        <f t="shared" si="105"/>
        <v>9.1090937067241029E-2</v>
      </c>
      <c r="BF96" s="35">
        <f t="shared" si="106"/>
        <v>1784.3482637141419</v>
      </c>
      <c r="BG96" s="35">
        <f t="shared" si="107"/>
        <v>0.38152372753685571</v>
      </c>
      <c r="BH96" s="45">
        <v>2074</v>
      </c>
      <c r="BI96" s="48">
        <f t="shared" si="108"/>
        <v>101</v>
      </c>
      <c r="BJ96" s="14">
        <v>8216</v>
      </c>
      <c r="BK96" s="48">
        <f t="shared" si="109"/>
        <v>323</v>
      </c>
      <c r="BL96" s="14">
        <v>5905</v>
      </c>
      <c r="BM96" s="48">
        <f t="shared" si="110"/>
        <v>197</v>
      </c>
      <c r="BN96" s="14">
        <v>2008</v>
      </c>
      <c r="BO96" s="48">
        <f t="shared" si="111"/>
        <v>68</v>
      </c>
      <c r="BP96" s="14">
        <v>383</v>
      </c>
      <c r="BQ96" s="48">
        <f t="shared" si="112"/>
        <v>8</v>
      </c>
      <c r="BR96" s="17">
        <v>7</v>
      </c>
      <c r="BS96" s="24">
        <f t="shared" si="113"/>
        <v>0</v>
      </c>
      <c r="BT96" s="17">
        <v>27</v>
      </c>
      <c r="BU96" s="24">
        <f t="shared" si="114"/>
        <v>0</v>
      </c>
      <c r="BV96" s="17">
        <v>78</v>
      </c>
      <c r="BW96" s="24">
        <f t="shared" si="115"/>
        <v>0</v>
      </c>
      <c r="BX96" s="17">
        <v>200</v>
      </c>
      <c r="BY96" s="24">
        <f t="shared" si="116"/>
        <v>3</v>
      </c>
      <c r="BZ96" s="20">
        <v>106</v>
      </c>
      <c r="CA96" s="27">
        <f t="shared" si="117"/>
        <v>2</v>
      </c>
    </row>
    <row r="97" spans="1:79">
      <c r="A97" s="3">
        <v>43994</v>
      </c>
      <c r="B97" s="22">
        <v>43994</v>
      </c>
      <c r="C97" s="10">
        <v>19211</v>
      </c>
      <c r="D97">
        <f t="shared" si="139"/>
        <v>625</v>
      </c>
      <c r="E97" s="10">
        <v>421</v>
      </c>
      <c r="F97">
        <f t="shared" si="126"/>
        <v>3</v>
      </c>
      <c r="G97" s="10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12">
        <v>87041</v>
      </c>
      <c r="W97" s="1">
        <f t="shared" si="128"/>
        <v>2034</v>
      </c>
      <c r="X97" s="1">
        <f t="shared" si="86"/>
        <v>-199</v>
      </c>
      <c r="Y97" s="34">
        <f t="shared" si="87"/>
        <v>21902.617010568694</v>
      </c>
      <c r="Z97" s="14">
        <v>65209</v>
      </c>
      <c r="AA97" s="2">
        <f t="shared" si="133"/>
        <v>1404</v>
      </c>
      <c r="AB97" s="29">
        <f t="shared" si="88"/>
        <v>0.74917567583093025</v>
      </c>
      <c r="AC97" s="32">
        <f t="shared" si="89"/>
        <v>-117</v>
      </c>
      <c r="AD97" s="1">
        <f t="shared" si="129"/>
        <v>21832</v>
      </c>
      <c r="AE97" s="1">
        <f t="shared" si="134"/>
        <v>630</v>
      </c>
      <c r="AF97" s="29">
        <f t="shared" si="90"/>
        <v>0.25082432416906975</v>
      </c>
      <c r="AG97" s="32">
        <f t="shared" si="91"/>
        <v>-82</v>
      </c>
      <c r="AH97" s="34">
        <f t="shared" si="92"/>
        <v>0.30973451327433627</v>
      </c>
      <c r="AI97" s="34">
        <f t="shared" si="93"/>
        <v>5493.7091092098635</v>
      </c>
      <c r="AJ97" s="14">
        <v>3798</v>
      </c>
      <c r="AK97" s="2">
        <f t="shared" si="135"/>
        <v>-2112</v>
      </c>
      <c r="AL97" s="2">
        <f t="shared" si="94"/>
        <v>-0.35736040609137054</v>
      </c>
      <c r="AM97" s="34">
        <f t="shared" si="95"/>
        <v>955.71212883744329</v>
      </c>
      <c r="AN97" s="34">
        <f t="shared" si="96"/>
        <v>0.19769923481338816</v>
      </c>
      <c r="AO97" s="14">
        <v>739</v>
      </c>
      <c r="AP97" s="2">
        <f t="shared" si="136"/>
        <v>44</v>
      </c>
      <c r="AQ97" s="2">
        <f t="shared" si="130"/>
        <v>6.3309352517985529E-2</v>
      </c>
      <c r="AR97" s="34">
        <f t="shared" si="97"/>
        <v>185.95873175641671</v>
      </c>
      <c r="AS97" s="14">
        <v>398</v>
      </c>
      <c r="AT97" s="2">
        <f t="shared" si="131"/>
        <v>8</v>
      </c>
      <c r="AU97" s="2">
        <f t="shared" si="98"/>
        <v>2.051282051282044E-2</v>
      </c>
      <c r="AV97" s="34">
        <f t="shared" si="99"/>
        <v>100.15098137896325</v>
      </c>
      <c r="AW97" s="79">
        <f t="shared" si="100"/>
        <v>2.0717297381708397E-2</v>
      </c>
      <c r="AX97" s="14">
        <v>96</v>
      </c>
      <c r="AY97">
        <f t="shared" si="132"/>
        <v>0</v>
      </c>
      <c r="AZ97">
        <f t="shared" si="101"/>
        <v>0</v>
      </c>
      <c r="BA97" s="35">
        <f t="shared" si="102"/>
        <v>24.157020634121789</v>
      </c>
      <c r="BB97" s="51">
        <f t="shared" si="103"/>
        <v>4.9971370568944878E-3</v>
      </c>
      <c r="BC97" s="31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31">
        <f t="shared" si="104"/>
        <v>-2060</v>
      </c>
      <c r="BE97" s="51">
        <f t="shared" si="105"/>
        <v>-0.2905090960372303</v>
      </c>
      <c r="BF97" s="35">
        <f t="shared" si="106"/>
        <v>1265.9788626069451</v>
      </c>
      <c r="BG97" s="35">
        <f t="shared" si="107"/>
        <v>0.26188121388787672</v>
      </c>
      <c r="BH97" s="45">
        <v>2161</v>
      </c>
      <c r="BI97" s="48">
        <f t="shared" si="108"/>
        <v>87</v>
      </c>
      <c r="BJ97" s="14">
        <v>8517</v>
      </c>
      <c r="BK97" s="48">
        <f t="shared" si="109"/>
        <v>301</v>
      </c>
      <c r="BL97" s="14">
        <v>6072</v>
      </c>
      <c r="BM97" s="48">
        <f t="shared" si="110"/>
        <v>167</v>
      </c>
      <c r="BN97" s="14">
        <v>2070</v>
      </c>
      <c r="BO97" s="48">
        <f t="shared" si="111"/>
        <v>62</v>
      </c>
      <c r="BP97" s="14">
        <v>391</v>
      </c>
      <c r="BQ97" s="48">
        <f t="shared" si="112"/>
        <v>8</v>
      </c>
      <c r="BR97" s="17">
        <v>7</v>
      </c>
      <c r="BS97" s="24">
        <f t="shared" si="113"/>
        <v>0</v>
      </c>
      <c r="BT97" s="17">
        <v>27</v>
      </c>
      <c r="BU97" s="24">
        <f t="shared" si="114"/>
        <v>0</v>
      </c>
      <c r="BV97" s="17">
        <v>78</v>
      </c>
      <c r="BW97" s="24">
        <f t="shared" si="115"/>
        <v>0</v>
      </c>
      <c r="BX97" s="17">
        <v>202</v>
      </c>
      <c r="BY97" s="24">
        <f t="shared" si="116"/>
        <v>2</v>
      </c>
      <c r="BZ97" s="20">
        <v>107</v>
      </c>
      <c r="CA97" s="27">
        <f t="shared" si="117"/>
        <v>1</v>
      </c>
    </row>
    <row r="98" spans="1:79">
      <c r="A98" s="3">
        <v>43995</v>
      </c>
      <c r="B98" s="22">
        <v>43995</v>
      </c>
      <c r="C98" s="10">
        <v>20059</v>
      </c>
      <c r="D98">
        <f t="shared" si="139"/>
        <v>848</v>
      </c>
      <c r="E98" s="10">
        <v>429</v>
      </c>
      <c r="F98">
        <f t="shared" si="126"/>
        <v>8</v>
      </c>
      <c r="G98" s="10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12">
        <v>89736</v>
      </c>
      <c r="W98" s="1">
        <f t="shared" si="128"/>
        <v>2695</v>
      </c>
      <c r="X98" s="1">
        <f t="shared" si="86"/>
        <v>661</v>
      </c>
      <c r="Y98" s="34">
        <f t="shared" ref="Y98:Y129" si="146">IFERROR(V98/3.974,0)</f>
        <v>22580.775037745345</v>
      </c>
      <c r="Z98" s="14">
        <v>67027</v>
      </c>
      <c r="AA98" s="2">
        <f t="shared" si="133"/>
        <v>1818</v>
      </c>
      <c r="AB98" s="29">
        <f t="shared" si="88"/>
        <v>0.74693545511277526</v>
      </c>
      <c r="AC98" s="32">
        <f t="shared" si="89"/>
        <v>414</v>
      </c>
      <c r="AD98" s="1">
        <f t="shared" si="129"/>
        <v>22709</v>
      </c>
      <c r="AE98" s="1">
        <f t="shared" si="134"/>
        <v>877</v>
      </c>
      <c r="AF98" s="29">
        <f t="shared" si="90"/>
        <v>0.25306454488722474</v>
      </c>
      <c r="AG98" s="32">
        <f t="shared" si="91"/>
        <v>247</v>
      </c>
      <c r="AH98" s="34">
        <f t="shared" ref="AH98:AH129" si="147">IFERROR(AE98/W98,0)</f>
        <v>0.32541743970315401</v>
      </c>
      <c r="AI98" s="34">
        <f t="shared" ref="AI98:AI129" si="148">IFERROR(AD98/3.974,0)</f>
        <v>5714.3935581278311</v>
      </c>
      <c r="AJ98" s="14">
        <v>4607</v>
      </c>
      <c r="AK98" s="2">
        <f t="shared" si="135"/>
        <v>809</v>
      </c>
      <c r="AL98" s="2">
        <f t="shared" ref="AL98:AL129" si="149">IFERROR(AJ98/AJ97,0)-1</f>
        <v>0.21300684570826744</v>
      </c>
      <c r="AM98" s="34">
        <f t="shared" ref="AM98:AM129" si="150">IFERROR(AJ98/3.974,0)</f>
        <v>1159.2853548062405</v>
      </c>
      <c r="AN98" s="34">
        <f t="shared" ref="AN98:AN129" si="151">IFERROR(AJ98/C98," ")</f>
        <v>0.22967246622463733</v>
      </c>
      <c r="AO98" s="14">
        <v>755</v>
      </c>
      <c r="AP98" s="2">
        <f t="shared" si="136"/>
        <v>16</v>
      </c>
      <c r="AQ98" s="2">
        <f t="shared" si="130"/>
        <v>2.1650879566982306E-2</v>
      </c>
      <c r="AR98" s="34">
        <f t="shared" ref="AR98:AR129" si="152">IFERROR(AO98/3.974,0)</f>
        <v>189.98490186210367</v>
      </c>
      <c r="AS98" s="14">
        <v>412</v>
      </c>
      <c r="AT98" s="2">
        <f t="shared" si="131"/>
        <v>14</v>
      </c>
      <c r="AU98" s="2">
        <f t="shared" ref="AU98:AU129" si="153">IFERROR(AS98/AS97,0)-1</f>
        <v>3.5175879396984966E-2</v>
      </c>
      <c r="AV98" s="34">
        <f t="shared" ref="AV98:AV129" si="154">IFERROR(AS98/3.974,0)</f>
        <v>103.67388022143935</v>
      </c>
      <c r="AW98" s="79">
        <f t="shared" ref="AW98:AW129" si="155">IFERROR(AS98/C98," ")</f>
        <v>2.0539408744204596E-2</v>
      </c>
      <c r="AX98" s="14">
        <v>97</v>
      </c>
      <c r="AY98">
        <f t="shared" si="132"/>
        <v>1</v>
      </c>
      <c r="AZ98">
        <f t="shared" ref="AZ98:AZ129" si="156">IFERROR(AX98/AX97,0)-1</f>
        <v>1.0416666666666741E-2</v>
      </c>
      <c r="BA98" s="35">
        <f t="shared" ref="BA98:BA129" si="157">IFERROR(AX98/3.974,0)</f>
        <v>24.408656265727227</v>
      </c>
      <c r="BB98" s="51">
        <f t="shared" ref="BB98:BB129" si="158">IFERROR(AX98/C98," ")</f>
        <v>4.8357345829802088E-3</v>
      </c>
      <c r="BC98" s="31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31">
        <f t="shared" si="104"/>
        <v>840</v>
      </c>
      <c r="BE98" s="51">
        <f t="shared" ref="BE98:BE129" si="159">IFERROR(BC98/BC97,0)-1</f>
        <v>0.16696481812760888</v>
      </c>
      <c r="BF98" s="35">
        <f t="shared" ref="BF98:BF129" si="160">IFERROR(BC98/3.974,0)</f>
        <v>1477.3527931555107</v>
      </c>
      <c r="BG98" s="35">
        <f t="shared" ref="BG98:BG129" si="161">IFERROR(BC98/C98," ")</f>
        <v>0.29268657460491548</v>
      </c>
      <c r="BH98" s="45">
        <v>2283</v>
      </c>
      <c r="BI98" s="48">
        <f t="shared" si="108"/>
        <v>122</v>
      </c>
      <c r="BJ98" s="14">
        <v>8901</v>
      </c>
      <c r="BK98" s="48">
        <f t="shared" si="109"/>
        <v>384</v>
      </c>
      <c r="BL98" s="14">
        <v>6317</v>
      </c>
      <c r="BM98" s="48">
        <f t="shared" si="110"/>
        <v>245</v>
      </c>
      <c r="BN98" s="14">
        <v>2156</v>
      </c>
      <c r="BO98" s="48">
        <f t="shared" si="111"/>
        <v>86</v>
      </c>
      <c r="BP98" s="14">
        <v>402</v>
      </c>
      <c r="BQ98" s="48">
        <f t="shared" si="112"/>
        <v>11</v>
      </c>
      <c r="BR98" s="17">
        <v>8</v>
      </c>
      <c r="BS98" s="24">
        <f t="shared" si="113"/>
        <v>1</v>
      </c>
      <c r="BT98" s="17">
        <v>27</v>
      </c>
      <c r="BU98" s="24">
        <f t="shared" si="114"/>
        <v>0</v>
      </c>
      <c r="BV98" s="17">
        <v>79</v>
      </c>
      <c r="BW98" s="24">
        <f t="shared" si="115"/>
        <v>1</v>
      </c>
      <c r="BX98" s="17">
        <v>207</v>
      </c>
      <c r="BY98" s="24">
        <f t="shared" si="116"/>
        <v>5</v>
      </c>
      <c r="BZ98" s="20">
        <v>108</v>
      </c>
      <c r="CA98" s="27">
        <f t="shared" si="117"/>
        <v>1</v>
      </c>
    </row>
    <row r="99" spans="1:79">
      <c r="A99" s="3">
        <v>43996</v>
      </c>
      <c r="B99" s="22">
        <v>43996</v>
      </c>
      <c r="C99" s="10">
        <v>20686</v>
      </c>
      <c r="D99">
        <f t="shared" ref="D99:D100" si="162">IFERROR(C99-C98,"")</f>
        <v>627</v>
      </c>
      <c r="E99" s="10">
        <v>437</v>
      </c>
      <c r="F99">
        <f t="shared" si="126"/>
        <v>8</v>
      </c>
      <c r="G99" s="10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12">
        <v>91637</v>
      </c>
      <c r="W99" s="1">
        <f t="shared" si="128"/>
        <v>1901</v>
      </c>
      <c r="X99" s="1">
        <f t="shared" si="86"/>
        <v>-794</v>
      </c>
      <c r="Y99" s="34">
        <f t="shared" si="146"/>
        <v>23059.134373427278</v>
      </c>
      <c r="Z99" s="14">
        <v>68280</v>
      </c>
      <c r="AA99" s="2">
        <f t="shared" si="133"/>
        <v>1253</v>
      </c>
      <c r="AB99" s="29">
        <f t="shared" si="88"/>
        <v>0.74511387321715028</v>
      </c>
      <c r="AC99" s="32">
        <f t="shared" si="89"/>
        <v>-565</v>
      </c>
      <c r="AD99" s="1">
        <f t="shared" si="129"/>
        <v>23357</v>
      </c>
      <c r="AE99" s="1">
        <f t="shared" si="134"/>
        <v>648</v>
      </c>
      <c r="AF99" s="29">
        <f t="shared" si="90"/>
        <v>0.25488612678284972</v>
      </c>
      <c r="AG99" s="32">
        <f t="shared" si="91"/>
        <v>-229</v>
      </c>
      <c r="AH99" s="34">
        <f t="shared" si="147"/>
        <v>0.3408732246186218</v>
      </c>
      <c r="AI99" s="34">
        <f t="shared" si="148"/>
        <v>5877.4534474081529</v>
      </c>
      <c r="AJ99" s="14">
        <v>5157</v>
      </c>
      <c r="AK99" s="2">
        <f t="shared" si="135"/>
        <v>550</v>
      </c>
      <c r="AL99" s="2">
        <f t="shared" si="149"/>
        <v>0.1193835467766442</v>
      </c>
      <c r="AM99" s="34">
        <f t="shared" si="150"/>
        <v>1297.68495218923</v>
      </c>
      <c r="AN99" s="34">
        <f t="shared" si="151"/>
        <v>0.24929904283090012</v>
      </c>
      <c r="AO99" s="14">
        <v>804</v>
      </c>
      <c r="AP99" s="2">
        <f t="shared" si="136"/>
        <v>49</v>
      </c>
      <c r="AQ99" s="2">
        <f t="shared" si="130"/>
        <v>6.4900662251655694E-2</v>
      </c>
      <c r="AR99" s="34">
        <f t="shared" si="152"/>
        <v>202.31504781076998</v>
      </c>
      <c r="AS99" s="14">
        <v>420</v>
      </c>
      <c r="AT99" s="2">
        <f t="shared" si="131"/>
        <v>8</v>
      </c>
      <c r="AU99" s="2">
        <f t="shared" si="153"/>
        <v>1.9417475728155331E-2</v>
      </c>
      <c r="AV99" s="34">
        <f t="shared" si="154"/>
        <v>105.68696527428283</v>
      </c>
      <c r="AW99" s="79">
        <f t="shared" si="155"/>
        <v>2.0303586967030843E-2</v>
      </c>
      <c r="AX99" s="14">
        <v>102</v>
      </c>
      <c r="AY99">
        <f t="shared" si="132"/>
        <v>5</v>
      </c>
      <c r="AZ99">
        <f t="shared" si="156"/>
        <v>5.1546391752577359E-2</v>
      </c>
      <c r="BA99" s="35">
        <f t="shared" si="157"/>
        <v>25.666834423754402</v>
      </c>
      <c r="BB99" s="51">
        <f t="shared" si="158"/>
        <v>4.9308711205646328E-3</v>
      </c>
      <c r="BC99" s="31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31">
        <f t="shared" si="104"/>
        <v>612</v>
      </c>
      <c r="BE99" s="51">
        <f t="shared" si="159"/>
        <v>0.10424118548799188</v>
      </c>
      <c r="BF99" s="35">
        <f t="shared" si="160"/>
        <v>1631.3537996980372</v>
      </c>
      <c r="BG99" s="35">
        <f t="shared" si="161"/>
        <v>0.31340036739824034</v>
      </c>
      <c r="BH99" s="45">
        <v>2363</v>
      </c>
      <c r="BI99" s="48">
        <f t="shared" si="108"/>
        <v>80</v>
      </c>
      <c r="BJ99" s="14">
        <v>9196</v>
      </c>
      <c r="BK99" s="48">
        <f t="shared" si="109"/>
        <v>295</v>
      </c>
      <c r="BL99" s="14">
        <v>6508</v>
      </c>
      <c r="BM99" s="48">
        <f t="shared" si="110"/>
        <v>191</v>
      </c>
      <c r="BN99" s="14">
        <v>2205</v>
      </c>
      <c r="BO99" s="48">
        <f t="shared" si="111"/>
        <v>49</v>
      </c>
      <c r="BP99" s="14">
        <v>414</v>
      </c>
      <c r="BQ99" s="48">
        <f t="shared" si="112"/>
        <v>12</v>
      </c>
      <c r="BR99" s="17">
        <v>8</v>
      </c>
      <c r="BS99" s="24">
        <f t="shared" si="113"/>
        <v>0</v>
      </c>
      <c r="BT99" s="17">
        <v>27</v>
      </c>
      <c r="BU99" s="24">
        <f t="shared" si="114"/>
        <v>0</v>
      </c>
      <c r="BV99" s="17">
        <v>81</v>
      </c>
      <c r="BW99" s="24">
        <f t="shared" si="115"/>
        <v>2</v>
      </c>
      <c r="BX99" s="17">
        <v>212</v>
      </c>
      <c r="BY99" s="24">
        <f t="shared" si="116"/>
        <v>5</v>
      </c>
      <c r="BZ99" s="20">
        <v>109</v>
      </c>
      <c r="CA99" s="27">
        <f t="shared" si="117"/>
        <v>1</v>
      </c>
    </row>
    <row r="100" spans="1:79">
      <c r="A100" s="3">
        <v>43997</v>
      </c>
      <c r="B100" s="22">
        <v>43997</v>
      </c>
      <c r="C100" s="10">
        <v>21422</v>
      </c>
      <c r="D100">
        <f t="shared" si="162"/>
        <v>736</v>
      </c>
      <c r="E100" s="10">
        <v>448</v>
      </c>
      <c r="F100">
        <f t="shared" ref="F100:F131" si="163">E100-E99</f>
        <v>11</v>
      </c>
      <c r="G100" s="10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12">
        <v>93646</v>
      </c>
      <c r="W100" s="1">
        <f t="shared" si="128"/>
        <v>2009</v>
      </c>
      <c r="X100" s="1">
        <f t="shared" si="86"/>
        <v>108</v>
      </c>
      <c r="Y100" s="34">
        <f t="shared" si="146"/>
        <v>23564.670357322597</v>
      </c>
      <c r="Z100" s="14">
        <v>69528</v>
      </c>
      <c r="AA100" s="2">
        <f t="shared" si="133"/>
        <v>1248</v>
      </c>
      <c r="AB100" s="29">
        <f t="shared" si="88"/>
        <v>0.74245563077974497</v>
      </c>
      <c r="AC100" s="32">
        <f t="shared" si="89"/>
        <v>-5</v>
      </c>
      <c r="AD100" s="1">
        <f t="shared" si="129"/>
        <v>24118</v>
      </c>
      <c r="AE100" s="1">
        <f t="shared" si="134"/>
        <v>761</v>
      </c>
      <c r="AF100" s="29">
        <f t="shared" si="90"/>
        <v>0.25754436922025498</v>
      </c>
      <c r="AG100" s="32">
        <f t="shared" si="91"/>
        <v>113</v>
      </c>
      <c r="AH100" s="34">
        <f t="shared" si="147"/>
        <v>0.37879542060726729</v>
      </c>
      <c r="AI100" s="34">
        <f t="shared" si="148"/>
        <v>6068.9481630598893</v>
      </c>
      <c r="AJ100" s="14">
        <v>5824</v>
      </c>
      <c r="AK100" s="2">
        <f t="shared" si="135"/>
        <v>667</v>
      </c>
      <c r="AL100" s="2">
        <f t="shared" si="149"/>
        <v>0.12933876284661627</v>
      </c>
      <c r="AM100" s="34">
        <f t="shared" si="150"/>
        <v>1465.5259184700553</v>
      </c>
      <c r="AN100" s="34">
        <f t="shared" si="151"/>
        <v>0.27187004014564464</v>
      </c>
      <c r="AO100" s="14">
        <v>833</v>
      </c>
      <c r="AP100" s="2">
        <f t="shared" si="136"/>
        <v>29</v>
      </c>
      <c r="AQ100" s="2">
        <f t="shared" si="130"/>
        <v>3.6069651741293507E-2</v>
      </c>
      <c r="AR100" s="34">
        <f t="shared" si="152"/>
        <v>209.61248112732761</v>
      </c>
      <c r="AS100" s="14">
        <v>449</v>
      </c>
      <c r="AT100" s="2">
        <f t="shared" si="131"/>
        <v>29</v>
      </c>
      <c r="AU100" s="2">
        <f t="shared" si="153"/>
        <v>6.9047619047619024E-2</v>
      </c>
      <c r="AV100" s="34">
        <f t="shared" si="154"/>
        <v>112.98439859084046</v>
      </c>
      <c r="AW100" s="79">
        <f t="shared" si="155"/>
        <v>2.0959760993371299E-2</v>
      </c>
      <c r="AX100" s="14">
        <v>102</v>
      </c>
      <c r="AY100">
        <f t="shared" si="132"/>
        <v>0</v>
      </c>
      <c r="AZ100">
        <f t="shared" si="156"/>
        <v>0</v>
      </c>
      <c r="BA100" s="35">
        <f t="shared" si="157"/>
        <v>25.666834423754402</v>
      </c>
      <c r="BB100" s="51">
        <f t="shared" si="158"/>
        <v>4.7614601811222105E-3</v>
      </c>
      <c r="BC100" s="31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31">
        <f t="shared" si="104"/>
        <v>725</v>
      </c>
      <c r="BE100" s="51">
        <f t="shared" si="159"/>
        <v>0.11183094246490821</v>
      </c>
      <c r="BF100" s="35">
        <f t="shared" si="160"/>
        <v>1813.7896326119778</v>
      </c>
      <c r="BG100" s="35">
        <f t="shared" si="161"/>
        <v>0.33647651946596957</v>
      </c>
      <c r="BH100" s="45">
        <v>2446</v>
      </c>
      <c r="BI100" s="48">
        <f t="shared" si="108"/>
        <v>83</v>
      </c>
      <c r="BJ100" s="14">
        <v>9531</v>
      </c>
      <c r="BK100" s="48">
        <f t="shared" si="109"/>
        <v>335</v>
      </c>
      <c r="BL100" s="14">
        <v>6736</v>
      </c>
      <c r="BM100" s="48">
        <f t="shared" si="110"/>
        <v>228</v>
      </c>
      <c r="BN100" s="14">
        <v>2275</v>
      </c>
      <c r="BO100" s="48">
        <f t="shared" si="111"/>
        <v>70</v>
      </c>
      <c r="BP100" s="14">
        <v>434</v>
      </c>
      <c r="BQ100" s="48">
        <f t="shared" si="112"/>
        <v>20</v>
      </c>
      <c r="BR100" s="17">
        <v>9</v>
      </c>
      <c r="BS100" s="24">
        <f t="shared" si="113"/>
        <v>1</v>
      </c>
      <c r="BT100" s="17">
        <v>28</v>
      </c>
      <c r="BU100" s="24">
        <f t="shared" si="114"/>
        <v>1</v>
      </c>
      <c r="BV100" s="17">
        <v>81</v>
      </c>
      <c r="BW100" s="24">
        <f t="shared" si="115"/>
        <v>0</v>
      </c>
      <c r="BX100" s="17">
        <v>215</v>
      </c>
      <c r="BY100" s="24">
        <f t="shared" si="116"/>
        <v>3</v>
      </c>
      <c r="BZ100" s="20">
        <v>115</v>
      </c>
      <c r="CA100" s="27">
        <f t="shared" si="117"/>
        <v>6</v>
      </c>
    </row>
    <row r="101" spans="1:79">
      <c r="A101" s="3">
        <v>43998</v>
      </c>
      <c r="B101" s="22">
        <v>43998</v>
      </c>
      <c r="C101" s="10">
        <v>21962</v>
      </c>
      <c r="D101">
        <f t="shared" ref="D101:D135" si="164">IFERROR(C101-C100,"")</f>
        <v>540</v>
      </c>
      <c r="E101" s="10">
        <v>457</v>
      </c>
      <c r="F101">
        <f t="shared" si="163"/>
        <v>9</v>
      </c>
      <c r="G101" s="10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12">
        <v>95299</v>
      </c>
      <c r="W101" s="1">
        <f t="shared" si="128"/>
        <v>1653</v>
      </c>
      <c r="X101" s="1">
        <f t="shared" si="86"/>
        <v>-356</v>
      </c>
      <c r="Y101" s="34">
        <f t="shared" si="146"/>
        <v>23980.624056366381</v>
      </c>
      <c r="Z101" s="14">
        <v>70633</v>
      </c>
      <c r="AA101" s="2">
        <f t="shared" si="133"/>
        <v>1105</v>
      </c>
      <c r="AB101" s="29">
        <f t="shared" si="88"/>
        <v>0.74117252017334911</v>
      </c>
      <c r="AC101" s="32">
        <f t="shared" si="89"/>
        <v>-143</v>
      </c>
      <c r="AD101" s="1">
        <f t="shared" si="129"/>
        <v>24666</v>
      </c>
      <c r="AE101" s="1">
        <f t="shared" si="134"/>
        <v>548</v>
      </c>
      <c r="AF101" s="29">
        <f t="shared" si="90"/>
        <v>0.25882747982665083</v>
      </c>
      <c r="AG101" s="32">
        <f t="shared" si="91"/>
        <v>-213</v>
      </c>
      <c r="AH101" s="34">
        <f t="shared" si="147"/>
        <v>0.33151845130066548</v>
      </c>
      <c r="AI101" s="34">
        <f t="shared" si="148"/>
        <v>6206.8444891796671</v>
      </c>
      <c r="AJ101" s="14">
        <v>6325</v>
      </c>
      <c r="AK101" s="2">
        <f t="shared" si="135"/>
        <v>501</v>
      </c>
      <c r="AL101" s="2">
        <f t="shared" si="149"/>
        <v>8.6023351648351731E-2</v>
      </c>
      <c r="AM101" s="34">
        <f t="shared" si="150"/>
        <v>1591.5953699043785</v>
      </c>
      <c r="AN101" s="34">
        <f t="shared" si="151"/>
        <v>0.28799745014115291</v>
      </c>
      <c r="AO101" s="14">
        <v>813</v>
      </c>
      <c r="AP101" s="2">
        <f t="shared" si="136"/>
        <v>-20</v>
      </c>
      <c r="AQ101" s="2">
        <f t="shared" si="130"/>
        <v>-2.4009603841536609E-2</v>
      </c>
      <c r="AR101" s="34">
        <f t="shared" si="152"/>
        <v>204.5797684952189</v>
      </c>
      <c r="AS101" s="14">
        <v>486</v>
      </c>
      <c r="AT101" s="2">
        <f t="shared" si="131"/>
        <v>37</v>
      </c>
      <c r="AU101" s="2">
        <f t="shared" si="153"/>
        <v>8.2405345211581382E-2</v>
      </c>
      <c r="AV101" s="34">
        <f t="shared" si="154"/>
        <v>122.29491696024157</v>
      </c>
      <c r="AW101" s="79">
        <f t="shared" si="155"/>
        <v>2.2129132137328113E-2</v>
      </c>
      <c r="AX101" s="14">
        <v>107</v>
      </c>
      <c r="AY101">
        <f t="shared" si="132"/>
        <v>5</v>
      </c>
      <c r="AZ101">
        <f t="shared" si="156"/>
        <v>4.9019607843137303E-2</v>
      </c>
      <c r="BA101" s="35">
        <f t="shared" si="157"/>
        <v>26.92501258178158</v>
      </c>
      <c r="BB101" s="51">
        <f t="shared" si="158"/>
        <v>4.872051725708041E-3</v>
      </c>
      <c r="BC101" s="31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31">
        <f t="shared" si="104"/>
        <v>523</v>
      </c>
      <c r="BE101" s="51">
        <f t="shared" si="159"/>
        <v>7.2558268590455111E-2</v>
      </c>
      <c r="BF101" s="35">
        <f t="shared" si="160"/>
        <v>1945.3950679416205</v>
      </c>
      <c r="BG101" s="35">
        <f t="shared" si="161"/>
        <v>0.3520171204808305</v>
      </c>
      <c r="BH101" s="45">
        <v>2527</v>
      </c>
      <c r="BI101" s="48">
        <f t="shared" si="108"/>
        <v>81</v>
      </c>
      <c r="BJ101" s="14">
        <v>9768</v>
      </c>
      <c r="BK101" s="48">
        <f t="shared" si="109"/>
        <v>237</v>
      </c>
      <c r="BL101" s="14">
        <v>6887</v>
      </c>
      <c r="BM101" s="48">
        <f t="shared" si="110"/>
        <v>151</v>
      </c>
      <c r="BN101" s="14">
        <v>2332</v>
      </c>
      <c r="BO101" s="48">
        <f t="shared" si="111"/>
        <v>57</v>
      </c>
      <c r="BP101" s="14">
        <v>448</v>
      </c>
      <c r="BQ101" s="48">
        <f t="shared" si="112"/>
        <v>14</v>
      </c>
      <c r="BR101" s="17">
        <v>9</v>
      </c>
      <c r="BS101" s="24">
        <f t="shared" si="113"/>
        <v>0</v>
      </c>
      <c r="BT101" s="17">
        <v>28</v>
      </c>
      <c r="BU101" s="24">
        <f t="shared" si="114"/>
        <v>0</v>
      </c>
      <c r="BV101" s="17">
        <v>84</v>
      </c>
      <c r="BW101" s="24">
        <f t="shared" si="115"/>
        <v>3</v>
      </c>
      <c r="BX101" s="17">
        <v>219</v>
      </c>
      <c r="BY101" s="24">
        <f t="shared" si="116"/>
        <v>4</v>
      </c>
      <c r="BZ101" s="20">
        <v>117</v>
      </c>
      <c r="CA101" s="27">
        <f t="shared" si="117"/>
        <v>2</v>
      </c>
    </row>
    <row r="102" spans="1:79">
      <c r="A102" s="3">
        <v>43999</v>
      </c>
      <c r="B102" s="22">
        <v>43999</v>
      </c>
      <c r="C102" s="10">
        <v>22597</v>
      </c>
      <c r="D102">
        <f t="shared" si="164"/>
        <v>635</v>
      </c>
      <c r="E102" s="10">
        <v>470</v>
      </c>
      <c r="F102">
        <f t="shared" si="163"/>
        <v>13</v>
      </c>
      <c r="G102" s="10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12">
        <v>97402</v>
      </c>
      <c r="W102" s="1">
        <f t="shared" si="128"/>
        <v>2103</v>
      </c>
      <c r="X102" s="1">
        <f t="shared" si="86"/>
        <v>450</v>
      </c>
      <c r="Y102" s="34">
        <f t="shared" si="146"/>
        <v>24509.813789632612</v>
      </c>
      <c r="Z102" s="14">
        <v>72084</v>
      </c>
      <c r="AA102" s="2">
        <f t="shared" si="133"/>
        <v>1451</v>
      </c>
      <c r="AB102" s="29">
        <f t="shared" si="88"/>
        <v>0.74006693907722632</v>
      </c>
      <c r="AC102" s="32">
        <f t="shared" si="89"/>
        <v>346</v>
      </c>
      <c r="AD102" s="1">
        <f t="shared" si="129"/>
        <v>25318</v>
      </c>
      <c r="AE102" s="1">
        <f t="shared" si="134"/>
        <v>652</v>
      </c>
      <c r="AF102" s="29">
        <f t="shared" si="90"/>
        <v>0.25993306092277368</v>
      </c>
      <c r="AG102" s="32">
        <f t="shared" si="91"/>
        <v>104</v>
      </c>
      <c r="AH102" s="34">
        <f t="shared" si="147"/>
        <v>0.31003328578221589</v>
      </c>
      <c r="AI102" s="34">
        <f t="shared" si="148"/>
        <v>6370.9109209864109</v>
      </c>
      <c r="AJ102" s="14">
        <v>6987</v>
      </c>
      <c r="AK102" s="2">
        <f t="shared" si="135"/>
        <v>662</v>
      </c>
      <c r="AL102" s="2">
        <f t="shared" si="149"/>
        <v>0.10466403162055338</v>
      </c>
      <c r="AM102" s="34">
        <f t="shared" si="150"/>
        <v>1758.1781580271766</v>
      </c>
      <c r="AN102" s="34">
        <f t="shared" si="151"/>
        <v>0.30920033632783112</v>
      </c>
      <c r="AO102" s="14">
        <v>773</v>
      </c>
      <c r="AP102" s="2">
        <f t="shared" si="136"/>
        <v>-40</v>
      </c>
      <c r="AQ102" s="2">
        <f t="shared" si="130"/>
        <v>-4.9200492004920049E-2</v>
      </c>
      <c r="AR102" s="34">
        <f t="shared" si="152"/>
        <v>194.5143432310015</v>
      </c>
      <c r="AS102" s="14">
        <v>484</v>
      </c>
      <c r="AT102" s="2">
        <f t="shared" si="131"/>
        <v>-2</v>
      </c>
      <c r="AU102" s="2">
        <f t="shared" si="153"/>
        <v>-4.1152263374485409E-3</v>
      </c>
      <c r="AV102" s="34">
        <f t="shared" si="154"/>
        <v>121.79164569703069</v>
      </c>
      <c r="AW102" s="79">
        <f t="shared" si="155"/>
        <v>2.1418772403416383E-2</v>
      </c>
      <c r="AX102" s="14">
        <v>109</v>
      </c>
      <c r="AY102">
        <f t="shared" si="132"/>
        <v>2</v>
      </c>
      <c r="AZ102">
        <f t="shared" si="156"/>
        <v>1.8691588785046731E-2</v>
      </c>
      <c r="BA102" s="35">
        <f t="shared" si="157"/>
        <v>27.42828384499245</v>
      </c>
      <c r="BB102" s="51">
        <f t="shared" si="158"/>
        <v>4.8236491569677393E-3</v>
      </c>
      <c r="BC102" s="31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31">
        <f t="shared" si="104"/>
        <v>622</v>
      </c>
      <c r="BE102" s="51">
        <f t="shared" si="159"/>
        <v>8.0455309791747531E-2</v>
      </c>
      <c r="BF102" s="35">
        <f t="shared" si="160"/>
        <v>2101.912430800201</v>
      </c>
      <c r="BG102" s="35">
        <f t="shared" si="161"/>
        <v>0.36965083860689474</v>
      </c>
      <c r="BH102" s="45">
        <v>2635</v>
      </c>
      <c r="BI102" s="48">
        <f t="shared" si="108"/>
        <v>108</v>
      </c>
      <c r="BJ102" s="14">
        <v>10037</v>
      </c>
      <c r="BK102" s="48">
        <f t="shared" si="109"/>
        <v>269</v>
      </c>
      <c r="BL102" s="14">
        <v>7076</v>
      </c>
      <c r="BM102" s="48">
        <f t="shared" si="110"/>
        <v>189</v>
      </c>
      <c r="BN102" s="14">
        <v>2390</v>
      </c>
      <c r="BO102" s="48">
        <f t="shared" si="111"/>
        <v>58</v>
      </c>
      <c r="BP102" s="14">
        <v>459</v>
      </c>
      <c r="BQ102" s="48">
        <f t="shared" si="112"/>
        <v>11</v>
      </c>
      <c r="BR102" s="17">
        <v>9</v>
      </c>
      <c r="BS102" s="24">
        <f t="shared" si="113"/>
        <v>0</v>
      </c>
      <c r="BT102" s="17">
        <v>28</v>
      </c>
      <c r="BU102" s="24">
        <f t="shared" si="114"/>
        <v>0</v>
      </c>
      <c r="BV102" s="17">
        <v>88</v>
      </c>
      <c r="BW102" s="24">
        <f t="shared" si="115"/>
        <v>4</v>
      </c>
      <c r="BX102" s="17">
        <v>221</v>
      </c>
      <c r="BY102" s="24">
        <f t="shared" si="116"/>
        <v>2</v>
      </c>
      <c r="BZ102" s="20">
        <v>124</v>
      </c>
      <c r="CA102" s="27">
        <f t="shared" si="117"/>
        <v>7</v>
      </c>
    </row>
    <row r="103" spans="1:79">
      <c r="A103" s="3">
        <v>44000</v>
      </c>
      <c r="B103" s="22">
        <v>44000</v>
      </c>
      <c r="C103" s="10">
        <v>23351</v>
      </c>
      <c r="D103">
        <f t="shared" si="164"/>
        <v>754</v>
      </c>
      <c r="E103" s="10">
        <v>475</v>
      </c>
      <c r="F103">
        <f t="shared" si="163"/>
        <v>5</v>
      </c>
      <c r="G103" s="10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13">
        <v>99870</v>
      </c>
      <c r="W103" s="1">
        <f t="shared" si="128"/>
        <v>2468</v>
      </c>
      <c r="X103" s="1">
        <f t="shared" si="86"/>
        <v>365</v>
      </c>
      <c r="Y103" s="34">
        <f t="shared" si="146"/>
        <v>25130.850528434825</v>
      </c>
      <c r="Z103" s="15">
        <v>73779</v>
      </c>
      <c r="AA103" s="2">
        <f t="shared" si="133"/>
        <v>1695</v>
      </c>
      <c r="AB103" s="29">
        <f t="shared" si="88"/>
        <v>0.7387503754881346</v>
      </c>
      <c r="AC103" s="32">
        <f t="shared" si="89"/>
        <v>244</v>
      </c>
      <c r="AD103" s="1">
        <f t="shared" si="129"/>
        <v>26091</v>
      </c>
      <c r="AE103" s="1">
        <f t="shared" si="134"/>
        <v>773</v>
      </c>
      <c r="AF103" s="29">
        <f t="shared" si="90"/>
        <v>0.26124962451186545</v>
      </c>
      <c r="AG103" s="32">
        <f t="shared" si="91"/>
        <v>121</v>
      </c>
      <c r="AH103" s="34">
        <f t="shared" si="147"/>
        <v>0.31320907617504051</v>
      </c>
      <c r="AI103" s="34">
        <f t="shared" si="148"/>
        <v>6565.4252642174124</v>
      </c>
      <c r="AJ103" s="15">
        <v>7717</v>
      </c>
      <c r="AK103" s="2">
        <f t="shared" si="135"/>
        <v>730</v>
      </c>
      <c r="AL103" s="2">
        <f t="shared" si="149"/>
        <v>0.10447974810362104</v>
      </c>
      <c r="AM103" s="34">
        <f t="shared" si="150"/>
        <v>1941.8721690991442</v>
      </c>
      <c r="AN103" s="34">
        <f t="shared" si="151"/>
        <v>0.33047835210483489</v>
      </c>
      <c r="AO103" s="15">
        <v>784</v>
      </c>
      <c r="AP103" s="2">
        <f t="shared" si="136"/>
        <v>11</v>
      </c>
      <c r="AQ103" s="2">
        <f t="shared" si="130"/>
        <v>1.4230271668822736E-2</v>
      </c>
      <c r="AR103" s="34">
        <f t="shared" si="152"/>
        <v>197.2823351786613</v>
      </c>
      <c r="AS103" s="15">
        <v>476</v>
      </c>
      <c r="AT103" s="2">
        <f t="shared" si="131"/>
        <v>-8</v>
      </c>
      <c r="AU103" s="2">
        <f t="shared" si="153"/>
        <v>-1.6528925619834656E-2</v>
      </c>
      <c r="AV103" s="34">
        <f t="shared" si="154"/>
        <v>119.77856064418721</v>
      </c>
      <c r="AW103" s="79">
        <f t="shared" si="155"/>
        <v>2.0384565971478738E-2</v>
      </c>
      <c r="AX103" s="15">
        <v>117</v>
      </c>
      <c r="AY103">
        <f t="shared" si="132"/>
        <v>8</v>
      </c>
      <c r="AZ103">
        <f t="shared" si="156"/>
        <v>7.3394495412844041E-2</v>
      </c>
      <c r="BA103" s="35">
        <f t="shared" si="157"/>
        <v>29.441368897835932</v>
      </c>
      <c r="BB103" s="51">
        <f t="shared" si="158"/>
        <v>5.010492056014732E-3</v>
      </c>
      <c r="BC103" s="31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31">
        <f t="shared" si="104"/>
        <v>741</v>
      </c>
      <c r="BE103" s="51">
        <f t="shared" si="159"/>
        <v>8.871064288279662E-2</v>
      </c>
      <c r="BF103" s="35">
        <f t="shared" si="160"/>
        <v>2288.3744338198289</v>
      </c>
      <c r="BG103" s="35">
        <f t="shared" si="161"/>
        <v>0.38944798937946984</v>
      </c>
      <c r="BH103" s="45">
        <v>2726</v>
      </c>
      <c r="BI103" s="48">
        <f t="shared" si="108"/>
        <v>91</v>
      </c>
      <c r="BJ103" s="14">
        <v>10380</v>
      </c>
      <c r="BK103" s="48">
        <f t="shared" si="109"/>
        <v>343</v>
      </c>
      <c r="BL103" s="14">
        <v>7316</v>
      </c>
      <c r="BM103" s="48">
        <f t="shared" si="110"/>
        <v>240</v>
      </c>
      <c r="BN103" s="14">
        <v>2461</v>
      </c>
      <c r="BO103" s="48">
        <f t="shared" si="111"/>
        <v>71</v>
      </c>
      <c r="BP103" s="14">
        <v>468</v>
      </c>
      <c r="BQ103" s="48">
        <f t="shared" si="112"/>
        <v>9</v>
      </c>
      <c r="BR103" s="17">
        <v>9</v>
      </c>
      <c r="BS103" s="24">
        <f t="shared" si="113"/>
        <v>0</v>
      </c>
      <c r="BT103" s="17">
        <v>28</v>
      </c>
      <c r="BU103" s="24">
        <f t="shared" si="114"/>
        <v>0</v>
      </c>
      <c r="BV103" s="17">
        <v>90</v>
      </c>
      <c r="BW103" s="24">
        <f t="shared" si="115"/>
        <v>2</v>
      </c>
      <c r="BX103" s="17">
        <v>223</v>
      </c>
      <c r="BY103" s="24">
        <f t="shared" si="116"/>
        <v>2</v>
      </c>
      <c r="BZ103" s="20">
        <v>125</v>
      </c>
      <c r="CA103" s="27">
        <f t="shared" si="117"/>
        <v>1</v>
      </c>
    </row>
    <row r="104" spans="1:79">
      <c r="A104" s="3">
        <v>44001</v>
      </c>
      <c r="B104" s="22">
        <v>44001</v>
      </c>
      <c r="C104" s="10">
        <v>24274</v>
      </c>
      <c r="D104">
        <f t="shared" si="164"/>
        <v>923</v>
      </c>
      <c r="E104" s="10">
        <v>485</v>
      </c>
      <c r="F104">
        <f t="shared" si="163"/>
        <v>10</v>
      </c>
      <c r="G104" s="10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13">
        <v>102703</v>
      </c>
      <c r="W104" s="1">
        <f t="shared" si="128"/>
        <v>2833</v>
      </c>
      <c r="X104" s="1">
        <f t="shared" si="86"/>
        <v>365</v>
      </c>
      <c r="Y104" s="34">
        <f t="shared" si="146"/>
        <v>25843.734272773025</v>
      </c>
      <c r="Z104" s="15">
        <v>75676</v>
      </c>
      <c r="AA104" s="2">
        <f t="shared" si="133"/>
        <v>1897</v>
      </c>
      <c r="AB104" s="29">
        <f t="shared" si="88"/>
        <v>0.73684313019093894</v>
      </c>
      <c r="AC104" s="32">
        <f t="shared" si="89"/>
        <v>202</v>
      </c>
      <c r="AD104" s="1">
        <f t="shared" si="129"/>
        <v>27027</v>
      </c>
      <c r="AE104" s="1">
        <f t="shared" si="134"/>
        <v>936</v>
      </c>
      <c r="AF104" s="29">
        <f t="shared" si="90"/>
        <v>0.26315686980906106</v>
      </c>
      <c r="AG104" s="32">
        <f t="shared" si="91"/>
        <v>163</v>
      </c>
      <c r="AH104" s="34">
        <f t="shared" si="147"/>
        <v>0.33039181080127072</v>
      </c>
      <c r="AI104" s="34">
        <f t="shared" si="148"/>
        <v>6800.9562154001005</v>
      </c>
      <c r="AJ104" s="15">
        <v>8056</v>
      </c>
      <c r="AK104" s="2">
        <f t="shared" si="135"/>
        <v>339</v>
      </c>
      <c r="AL104" s="2">
        <f t="shared" si="149"/>
        <v>4.3928987948684828E-2</v>
      </c>
      <c r="AM104" s="34">
        <f t="shared" si="150"/>
        <v>2027.1766482133869</v>
      </c>
      <c r="AN104" s="34">
        <f t="shared" si="151"/>
        <v>0.33187772925764192</v>
      </c>
      <c r="AO104" s="15">
        <v>748</v>
      </c>
      <c r="AP104" s="2">
        <f t="shared" si="136"/>
        <v>-36</v>
      </c>
      <c r="AQ104" s="2">
        <f t="shared" si="130"/>
        <v>-4.5918367346938771E-2</v>
      </c>
      <c r="AR104" s="34">
        <f t="shared" si="152"/>
        <v>188.22345244086563</v>
      </c>
      <c r="AS104" s="15">
        <v>503</v>
      </c>
      <c r="AT104" s="2">
        <f t="shared" si="131"/>
        <v>27</v>
      </c>
      <c r="AU104" s="2">
        <f t="shared" si="153"/>
        <v>5.6722689075630273E-2</v>
      </c>
      <c r="AV104" s="34">
        <f t="shared" si="154"/>
        <v>126.57272269753396</v>
      </c>
      <c r="AW104" s="79">
        <f t="shared" si="155"/>
        <v>2.0721759907720193E-2</v>
      </c>
      <c r="AX104" s="15">
        <v>123</v>
      </c>
      <c r="AY104">
        <f t="shared" si="132"/>
        <v>6</v>
      </c>
      <c r="AZ104">
        <f t="shared" si="156"/>
        <v>5.1282051282051322E-2</v>
      </c>
      <c r="BA104" s="35">
        <f t="shared" si="157"/>
        <v>30.951182687468545</v>
      </c>
      <c r="BB104" s="51">
        <f t="shared" si="158"/>
        <v>5.0671500370767075E-3</v>
      </c>
      <c r="BC104" s="31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31">
        <f t="shared" si="104"/>
        <v>336</v>
      </c>
      <c r="BE104" s="51">
        <f t="shared" si="159"/>
        <v>3.6947437871123867E-2</v>
      </c>
      <c r="BF104" s="35">
        <f t="shared" si="160"/>
        <v>2372.9240060392549</v>
      </c>
      <c r="BG104" s="35">
        <f t="shared" si="161"/>
        <v>0.38848150284254757</v>
      </c>
      <c r="BH104" s="45">
        <v>2849</v>
      </c>
      <c r="BI104" s="48">
        <f t="shared" si="108"/>
        <v>123</v>
      </c>
      <c r="BJ104" s="14">
        <v>10718</v>
      </c>
      <c r="BK104" s="48">
        <f t="shared" si="109"/>
        <v>338</v>
      </c>
      <c r="BL104" s="14">
        <v>7709</v>
      </c>
      <c r="BM104" s="48">
        <f t="shared" si="110"/>
        <v>393</v>
      </c>
      <c r="BN104" s="14">
        <v>2520</v>
      </c>
      <c r="BO104" s="48">
        <f t="shared" si="111"/>
        <v>59</v>
      </c>
      <c r="BP104" s="14">
        <v>478</v>
      </c>
      <c r="BQ104" s="48">
        <f t="shared" si="112"/>
        <v>10</v>
      </c>
      <c r="BR104" s="17">
        <v>9</v>
      </c>
      <c r="BS104" s="24">
        <f t="shared" si="113"/>
        <v>0</v>
      </c>
      <c r="BT104" s="17">
        <v>28</v>
      </c>
      <c r="BU104" s="24">
        <f t="shared" si="114"/>
        <v>0</v>
      </c>
      <c r="BV104" s="17">
        <v>95</v>
      </c>
      <c r="BW104" s="24">
        <f t="shared" si="115"/>
        <v>5</v>
      </c>
      <c r="BX104" s="17">
        <v>225</v>
      </c>
      <c r="BY104" s="24">
        <f t="shared" si="116"/>
        <v>2</v>
      </c>
      <c r="BZ104" s="20">
        <v>128</v>
      </c>
      <c r="CA104" s="27">
        <f t="shared" si="117"/>
        <v>3</v>
      </c>
    </row>
    <row r="105" spans="1:79">
      <c r="A105" s="3">
        <v>44002</v>
      </c>
      <c r="B105" s="22">
        <v>44002</v>
      </c>
      <c r="C105" s="10">
        <v>25222</v>
      </c>
      <c r="D105">
        <f t="shared" si="164"/>
        <v>948</v>
      </c>
      <c r="E105" s="10">
        <v>493</v>
      </c>
      <c r="F105">
        <f t="shared" si="163"/>
        <v>8</v>
      </c>
      <c r="G105" s="10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13">
        <v>105470</v>
      </c>
      <c r="W105" s="1">
        <f t="shared" si="128"/>
        <v>2767</v>
      </c>
      <c r="X105" s="1">
        <f t="shared" si="86"/>
        <v>-66</v>
      </c>
      <c r="Y105" s="34">
        <f t="shared" si="146"/>
        <v>26540.010065425264</v>
      </c>
      <c r="Z105" s="15">
        <v>77494</v>
      </c>
      <c r="AA105" s="2">
        <f t="shared" si="133"/>
        <v>1818</v>
      </c>
      <c r="AB105" s="29">
        <f t="shared" si="88"/>
        <v>0.73474921778704849</v>
      </c>
      <c r="AC105" s="32">
        <f t="shared" si="89"/>
        <v>-79</v>
      </c>
      <c r="AD105" s="1">
        <f t="shared" si="129"/>
        <v>27976</v>
      </c>
      <c r="AE105" s="1">
        <f t="shared" si="134"/>
        <v>949</v>
      </c>
      <c r="AF105" s="29">
        <f t="shared" si="90"/>
        <v>0.26525078221295156</v>
      </c>
      <c r="AG105" s="32">
        <f t="shared" si="91"/>
        <v>13</v>
      </c>
      <c r="AH105" s="34">
        <f t="shared" si="147"/>
        <v>0.34297072641850379</v>
      </c>
      <c r="AI105" s="34">
        <f t="shared" si="148"/>
        <v>7039.7584297936583</v>
      </c>
      <c r="AJ105" s="15">
        <v>9008</v>
      </c>
      <c r="AK105" s="2">
        <f t="shared" si="135"/>
        <v>952</v>
      </c>
      <c r="AL105" s="2">
        <f t="shared" si="149"/>
        <v>0.1181727904667329</v>
      </c>
      <c r="AM105" s="34">
        <f t="shared" si="150"/>
        <v>2266.7337695017613</v>
      </c>
      <c r="AN105" s="34">
        <f t="shared" si="151"/>
        <v>0.3571485211323448</v>
      </c>
      <c r="AO105" s="15">
        <v>722</v>
      </c>
      <c r="AP105" s="2">
        <f t="shared" si="136"/>
        <v>-26</v>
      </c>
      <c r="AQ105" s="2">
        <f t="shared" si="130"/>
        <v>-3.4759358288770081E-2</v>
      </c>
      <c r="AR105" s="34">
        <f t="shared" si="152"/>
        <v>181.68092601912429</v>
      </c>
      <c r="AS105" s="15">
        <v>519</v>
      </c>
      <c r="AT105" s="2">
        <f t="shared" si="131"/>
        <v>16</v>
      </c>
      <c r="AU105" s="2">
        <f t="shared" si="153"/>
        <v>3.1809145129224614E-2</v>
      </c>
      <c r="AV105" s="34">
        <f t="shared" si="154"/>
        <v>130.59889280322093</v>
      </c>
      <c r="AW105" s="79">
        <f t="shared" si="155"/>
        <v>2.0577273808579811E-2</v>
      </c>
      <c r="AX105" s="15">
        <v>121</v>
      </c>
      <c r="AY105">
        <f t="shared" si="132"/>
        <v>-2</v>
      </c>
      <c r="AZ105">
        <f t="shared" si="156"/>
        <v>-1.6260162601625994E-2</v>
      </c>
      <c r="BA105" s="35">
        <f t="shared" si="157"/>
        <v>30.447911424257672</v>
      </c>
      <c r="BB105" s="51">
        <f t="shared" si="158"/>
        <v>4.7973990960272781E-3</v>
      </c>
      <c r="BC105" s="31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31">
        <f t="shared" si="104"/>
        <v>940</v>
      </c>
      <c r="BE105" s="51">
        <f t="shared" si="159"/>
        <v>9.9681866383881212E-2</v>
      </c>
      <c r="BF105" s="35">
        <f t="shared" si="160"/>
        <v>2609.4614997483641</v>
      </c>
      <c r="BG105" s="35">
        <f t="shared" si="161"/>
        <v>0.41114899690746176</v>
      </c>
      <c r="BH105" s="45">
        <v>3009</v>
      </c>
      <c r="BI105" s="48">
        <f t="shared" si="108"/>
        <v>160</v>
      </c>
      <c r="BJ105" s="14">
        <v>11106</v>
      </c>
      <c r="BK105" s="48">
        <f t="shared" si="109"/>
        <v>388</v>
      </c>
      <c r="BL105" s="14">
        <v>8004</v>
      </c>
      <c r="BM105" s="48">
        <f t="shared" si="110"/>
        <v>295</v>
      </c>
      <c r="BN105" s="14">
        <v>2608</v>
      </c>
      <c r="BO105" s="48">
        <f t="shared" si="111"/>
        <v>88</v>
      </c>
      <c r="BP105" s="14">
        <v>495</v>
      </c>
      <c r="BQ105" s="48">
        <f t="shared" si="112"/>
        <v>17</v>
      </c>
      <c r="BR105" s="17">
        <v>9</v>
      </c>
      <c r="BS105" s="24">
        <f t="shared" si="113"/>
        <v>0</v>
      </c>
      <c r="BT105" s="17">
        <v>28</v>
      </c>
      <c r="BU105" s="24">
        <f t="shared" si="114"/>
        <v>0</v>
      </c>
      <c r="BV105" s="17">
        <v>95</v>
      </c>
      <c r="BW105" s="24">
        <f t="shared" si="115"/>
        <v>0</v>
      </c>
      <c r="BX105" s="17">
        <v>231</v>
      </c>
      <c r="BY105" s="24">
        <f t="shared" si="116"/>
        <v>6</v>
      </c>
      <c r="BZ105" s="20">
        <v>130</v>
      </c>
      <c r="CA105" s="27">
        <f t="shared" si="117"/>
        <v>2</v>
      </c>
    </row>
    <row r="106" spans="1:79">
      <c r="A106" s="3">
        <v>44003</v>
      </c>
      <c r="B106" s="22">
        <v>44003</v>
      </c>
      <c r="C106" s="10">
        <v>26030</v>
      </c>
      <c r="D106">
        <f t="shared" si="164"/>
        <v>808</v>
      </c>
      <c r="E106" s="10">
        <v>501</v>
      </c>
      <c r="F106">
        <f t="shared" si="163"/>
        <v>8</v>
      </c>
      <c r="G106" s="10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13">
        <v>107903</v>
      </c>
      <c r="W106" s="1">
        <f t="shared" si="128"/>
        <v>2433</v>
      </c>
      <c r="X106" s="1">
        <f t="shared" si="86"/>
        <v>-334</v>
      </c>
      <c r="Y106" s="34">
        <f t="shared" si="146"/>
        <v>27152.239557121287</v>
      </c>
      <c r="Z106" s="15">
        <v>79096</v>
      </c>
      <c r="AA106" s="2">
        <f t="shared" si="133"/>
        <v>1602</v>
      </c>
      <c r="AB106" s="29">
        <f t="shared" si="88"/>
        <v>0.73302873877464014</v>
      </c>
      <c r="AC106" s="32">
        <f t="shared" si="89"/>
        <v>-216</v>
      </c>
      <c r="AD106" s="1">
        <f t="shared" si="129"/>
        <v>28807</v>
      </c>
      <c r="AE106" s="1">
        <f t="shared" si="134"/>
        <v>831</v>
      </c>
      <c r="AF106" s="29">
        <f t="shared" si="90"/>
        <v>0.2669712612253598</v>
      </c>
      <c r="AG106" s="32">
        <f t="shared" si="91"/>
        <v>-118</v>
      </c>
      <c r="AH106" s="34">
        <f t="shared" si="147"/>
        <v>0.34155363748458695</v>
      </c>
      <c r="AI106" s="34">
        <f t="shared" si="148"/>
        <v>7248.8676396577748</v>
      </c>
      <c r="AJ106" s="15">
        <v>9708</v>
      </c>
      <c r="AK106" s="2">
        <f t="shared" si="135"/>
        <v>700</v>
      </c>
      <c r="AL106" s="2">
        <f t="shared" si="149"/>
        <v>7.7708703374777865E-2</v>
      </c>
      <c r="AM106" s="34">
        <f t="shared" si="150"/>
        <v>2442.8787116255662</v>
      </c>
      <c r="AN106" s="34">
        <f t="shared" si="151"/>
        <v>0.37295428351901649</v>
      </c>
      <c r="AO106" s="15">
        <v>738</v>
      </c>
      <c r="AP106" s="2">
        <f t="shared" si="136"/>
        <v>16</v>
      </c>
      <c r="AQ106" s="2">
        <f t="shared" si="130"/>
        <v>2.2160664819944609E-2</v>
      </c>
      <c r="AR106" s="34">
        <f t="shared" si="152"/>
        <v>185.70709612481127</v>
      </c>
      <c r="AS106" s="15">
        <v>595</v>
      </c>
      <c r="AT106" s="2">
        <f t="shared" si="131"/>
        <v>76</v>
      </c>
      <c r="AU106" s="2">
        <f t="shared" si="153"/>
        <v>0.1464354527938343</v>
      </c>
      <c r="AV106" s="34">
        <f t="shared" si="154"/>
        <v>149.723200805234</v>
      </c>
      <c r="AW106" s="79">
        <f t="shared" si="155"/>
        <v>2.28582404917403E-2</v>
      </c>
      <c r="AX106" s="15">
        <v>129</v>
      </c>
      <c r="AY106">
        <f t="shared" si="132"/>
        <v>8</v>
      </c>
      <c r="AZ106">
        <f t="shared" si="156"/>
        <v>6.6115702479338845E-2</v>
      </c>
      <c r="BA106" s="35">
        <f t="shared" si="157"/>
        <v>32.460996477101155</v>
      </c>
      <c r="BB106" s="51">
        <f t="shared" si="158"/>
        <v>4.955820207452939E-3</v>
      </c>
      <c r="BC106" s="31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31">
        <f t="shared" si="104"/>
        <v>800</v>
      </c>
      <c r="BE106" s="51">
        <f t="shared" si="159"/>
        <v>7.7145612343297865E-2</v>
      </c>
      <c r="BF106" s="35">
        <f t="shared" si="160"/>
        <v>2810.7700050327126</v>
      </c>
      <c r="BG106" s="35">
        <f t="shared" si="161"/>
        <v>0.42912024587014985</v>
      </c>
      <c r="BH106" s="45">
        <v>3112</v>
      </c>
      <c r="BI106" s="48">
        <f t="shared" si="108"/>
        <v>103</v>
      </c>
      <c r="BJ106" s="14">
        <v>11449</v>
      </c>
      <c r="BK106" s="48">
        <f t="shared" si="109"/>
        <v>343</v>
      </c>
      <c r="BL106" s="14">
        <v>8243</v>
      </c>
      <c r="BM106" s="48">
        <f t="shared" si="110"/>
        <v>239</v>
      </c>
      <c r="BN106" s="14">
        <v>2707</v>
      </c>
      <c r="BO106" s="48">
        <f t="shared" si="111"/>
        <v>99</v>
      </c>
      <c r="BP106" s="14">
        <v>519</v>
      </c>
      <c r="BQ106" s="48">
        <f t="shared" si="112"/>
        <v>24</v>
      </c>
      <c r="BR106" s="17">
        <v>9</v>
      </c>
      <c r="BS106" s="24">
        <f t="shared" si="113"/>
        <v>0</v>
      </c>
      <c r="BT106" s="17">
        <v>28</v>
      </c>
      <c r="BU106" s="24">
        <f t="shared" si="114"/>
        <v>0</v>
      </c>
      <c r="BV106" s="17">
        <v>95</v>
      </c>
      <c r="BW106" s="24">
        <f t="shared" si="115"/>
        <v>0</v>
      </c>
      <c r="BX106" s="17">
        <v>237</v>
      </c>
      <c r="BY106" s="24">
        <f t="shared" si="116"/>
        <v>6</v>
      </c>
      <c r="BZ106" s="20">
        <v>132</v>
      </c>
      <c r="CA106" s="27">
        <f t="shared" si="117"/>
        <v>2</v>
      </c>
    </row>
    <row r="107" spans="1:79">
      <c r="A107" s="3">
        <v>44004</v>
      </c>
      <c r="B107" s="22">
        <v>44004</v>
      </c>
      <c r="C107" s="10">
        <v>26752</v>
      </c>
      <c r="D107">
        <f t="shared" si="164"/>
        <v>722</v>
      </c>
      <c r="E107" s="10">
        <v>521</v>
      </c>
      <c r="F107">
        <f t="shared" si="163"/>
        <v>20</v>
      </c>
      <c r="G107" s="10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13">
        <v>109990</v>
      </c>
      <c r="W107" s="1">
        <f t="shared" si="128"/>
        <v>2087</v>
      </c>
      <c r="X107" s="1">
        <f t="shared" si="86"/>
        <v>-346</v>
      </c>
      <c r="Y107" s="34">
        <f t="shared" si="146"/>
        <v>27677.40312028183</v>
      </c>
      <c r="Z107" s="15">
        <v>80449</v>
      </c>
      <c r="AA107" s="2">
        <f t="shared" si="133"/>
        <v>1353</v>
      </c>
      <c r="AB107" s="29">
        <f t="shared" si="88"/>
        <v>0.73142103827620697</v>
      </c>
      <c r="AC107" s="32">
        <f t="shared" si="89"/>
        <v>-249</v>
      </c>
      <c r="AD107" s="1">
        <f t="shared" si="129"/>
        <v>29541</v>
      </c>
      <c r="AE107" s="1">
        <f t="shared" si="134"/>
        <v>734</v>
      </c>
      <c r="AF107" s="29">
        <f t="shared" si="90"/>
        <v>0.26857896172379309</v>
      </c>
      <c r="AG107" s="32">
        <f t="shared" si="91"/>
        <v>-97</v>
      </c>
      <c r="AH107" s="34">
        <f t="shared" si="147"/>
        <v>0.35170100622903688</v>
      </c>
      <c r="AI107" s="34">
        <f t="shared" si="148"/>
        <v>7433.5681932561647</v>
      </c>
      <c r="AJ107" s="15">
        <v>10049</v>
      </c>
      <c r="AK107" s="2">
        <f t="shared" si="135"/>
        <v>341</v>
      </c>
      <c r="AL107" s="2">
        <f t="shared" si="149"/>
        <v>3.5125669550885918E-2</v>
      </c>
      <c r="AM107" s="34">
        <f t="shared" si="150"/>
        <v>2528.6864620030196</v>
      </c>
      <c r="AN107" s="34">
        <f t="shared" si="151"/>
        <v>0.37563546650717705</v>
      </c>
      <c r="AO107" s="15">
        <v>771</v>
      </c>
      <c r="AP107" s="2">
        <f t="shared" si="136"/>
        <v>33</v>
      </c>
      <c r="AQ107" s="2">
        <f t="shared" si="130"/>
        <v>4.471544715447151E-2</v>
      </c>
      <c r="AR107" s="34">
        <f t="shared" si="152"/>
        <v>194.01107196779063</v>
      </c>
      <c r="AS107" s="15">
        <v>615</v>
      </c>
      <c r="AT107" s="2">
        <f t="shared" si="131"/>
        <v>20</v>
      </c>
      <c r="AU107" s="2">
        <f t="shared" si="153"/>
        <v>3.3613445378151363E-2</v>
      </c>
      <c r="AV107" s="34">
        <f t="shared" si="154"/>
        <v>154.75591343734271</v>
      </c>
      <c r="AW107" s="79">
        <f t="shared" si="155"/>
        <v>2.2988935406698566E-2</v>
      </c>
      <c r="AX107" s="15">
        <v>132</v>
      </c>
      <c r="AY107">
        <f t="shared" si="132"/>
        <v>3</v>
      </c>
      <c r="AZ107">
        <f t="shared" si="156"/>
        <v>2.3255813953488413E-2</v>
      </c>
      <c r="BA107" s="35">
        <f t="shared" si="157"/>
        <v>33.215903371917463</v>
      </c>
      <c r="BB107" s="51">
        <f t="shared" si="158"/>
        <v>4.9342105263157892E-3</v>
      </c>
      <c r="BC107" s="31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31">
        <f t="shared" si="104"/>
        <v>397</v>
      </c>
      <c r="BE107" s="51">
        <f t="shared" si="159"/>
        <v>3.5541629364368887E-2</v>
      </c>
      <c r="BF107" s="35">
        <f t="shared" si="160"/>
        <v>2910.6693507800701</v>
      </c>
      <c r="BG107" s="35">
        <f t="shared" si="161"/>
        <v>0.43237888755980863</v>
      </c>
      <c r="BH107" s="45">
        <v>3215</v>
      </c>
      <c r="BI107" s="48">
        <f t="shared" si="108"/>
        <v>103</v>
      </c>
      <c r="BJ107" s="14">
        <v>11731</v>
      </c>
      <c r="BK107" s="48">
        <f t="shared" si="109"/>
        <v>282</v>
      </c>
      <c r="BL107" s="14">
        <v>8475</v>
      </c>
      <c r="BM107" s="48">
        <f t="shared" si="110"/>
        <v>232</v>
      </c>
      <c r="BN107" s="14">
        <v>2789</v>
      </c>
      <c r="BO107" s="48">
        <f t="shared" si="111"/>
        <v>82</v>
      </c>
      <c r="BP107" s="14">
        <v>542</v>
      </c>
      <c r="BQ107" s="48">
        <f t="shared" si="112"/>
        <v>23</v>
      </c>
      <c r="BR107" s="17">
        <v>9</v>
      </c>
      <c r="BS107" s="24">
        <f t="shared" si="113"/>
        <v>0</v>
      </c>
      <c r="BT107" s="17">
        <v>28</v>
      </c>
      <c r="BU107" s="24">
        <f t="shared" si="114"/>
        <v>0</v>
      </c>
      <c r="BV107" s="17">
        <v>98</v>
      </c>
      <c r="BW107" s="24">
        <f t="shared" si="115"/>
        <v>3</v>
      </c>
      <c r="BX107" s="17">
        <v>248</v>
      </c>
      <c r="BY107" s="24">
        <f t="shared" si="116"/>
        <v>11</v>
      </c>
      <c r="BZ107" s="20">
        <v>138</v>
      </c>
      <c r="CA107" s="27">
        <f t="shared" si="117"/>
        <v>6</v>
      </c>
    </row>
    <row r="108" spans="1:79">
      <c r="A108" s="3">
        <v>44005</v>
      </c>
      <c r="B108" s="22">
        <v>44005</v>
      </c>
      <c r="C108" s="10">
        <v>27314</v>
      </c>
      <c r="D108">
        <f t="shared" si="164"/>
        <v>562</v>
      </c>
      <c r="E108" s="10">
        <v>536</v>
      </c>
      <c r="F108">
        <f t="shared" si="163"/>
        <v>15</v>
      </c>
      <c r="G108" s="10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13">
        <v>111735</v>
      </c>
      <c r="W108" s="1">
        <f t="shared" si="128"/>
        <v>1745</v>
      </c>
      <c r="X108" s="1">
        <f t="shared" si="86"/>
        <v>-342</v>
      </c>
      <c r="Y108" s="34">
        <f t="shared" si="146"/>
        <v>28116.507297433316</v>
      </c>
      <c r="Z108" s="15">
        <v>81588</v>
      </c>
      <c r="AA108" s="2">
        <f t="shared" si="133"/>
        <v>1139</v>
      </c>
      <c r="AB108" s="29">
        <f t="shared" si="88"/>
        <v>0.73019197207678888</v>
      </c>
      <c r="AC108" s="32">
        <f t="shared" si="89"/>
        <v>-214</v>
      </c>
      <c r="AD108" s="1">
        <f t="shared" si="129"/>
        <v>30147</v>
      </c>
      <c r="AE108" s="1">
        <f t="shared" si="134"/>
        <v>606</v>
      </c>
      <c r="AF108" s="29">
        <f t="shared" si="90"/>
        <v>0.26980802792321118</v>
      </c>
      <c r="AG108" s="32">
        <f t="shared" si="91"/>
        <v>-128</v>
      </c>
      <c r="AH108" s="34">
        <f t="shared" si="147"/>
        <v>0.34727793696275072</v>
      </c>
      <c r="AI108" s="34">
        <f t="shared" si="148"/>
        <v>7586.0593860090585</v>
      </c>
      <c r="AJ108" s="15">
        <v>10548</v>
      </c>
      <c r="AK108" s="2">
        <f t="shared" si="135"/>
        <v>499</v>
      </c>
      <c r="AL108" s="2">
        <f t="shared" si="149"/>
        <v>4.9656682256941087E-2</v>
      </c>
      <c r="AM108" s="34">
        <f t="shared" si="150"/>
        <v>2654.2526421741318</v>
      </c>
      <c r="AN108" s="34">
        <f t="shared" si="151"/>
        <v>0.38617558761074905</v>
      </c>
      <c r="AO108" s="15">
        <v>756</v>
      </c>
      <c r="AP108" s="2">
        <f t="shared" si="136"/>
        <v>-15</v>
      </c>
      <c r="AQ108" s="2">
        <f t="shared" si="130"/>
        <v>-1.945525291828798E-2</v>
      </c>
      <c r="AR108" s="34">
        <f t="shared" si="152"/>
        <v>190.23653749370911</v>
      </c>
      <c r="AS108" s="15">
        <v>649</v>
      </c>
      <c r="AT108" s="2">
        <f t="shared" si="131"/>
        <v>34</v>
      </c>
      <c r="AU108" s="2">
        <f t="shared" si="153"/>
        <v>5.5284552845528356E-2</v>
      </c>
      <c r="AV108" s="34">
        <f t="shared" si="154"/>
        <v>163.31152491192753</v>
      </c>
      <c r="AW108" s="79">
        <f t="shared" si="155"/>
        <v>2.3760708794025042E-2</v>
      </c>
      <c r="AX108" s="15">
        <v>131</v>
      </c>
      <c r="AY108">
        <f t="shared" si="132"/>
        <v>-1</v>
      </c>
      <c r="AZ108">
        <f t="shared" si="156"/>
        <v>-7.575757575757569E-3</v>
      </c>
      <c r="BA108" s="35">
        <f t="shared" si="157"/>
        <v>32.964267740312025</v>
      </c>
      <c r="BB108" s="51">
        <f t="shared" si="158"/>
        <v>4.7960752727538988E-3</v>
      </c>
      <c r="BC108" s="31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31">
        <f t="shared" si="104"/>
        <v>517</v>
      </c>
      <c r="BE108" s="51">
        <f t="shared" si="159"/>
        <v>4.4696118267484986E-2</v>
      </c>
      <c r="BF108" s="35">
        <f t="shared" si="160"/>
        <v>3040.7649723200802</v>
      </c>
      <c r="BG108" s="35">
        <f t="shared" si="161"/>
        <v>0.44241048546532913</v>
      </c>
      <c r="BH108" s="45">
        <v>3286</v>
      </c>
      <c r="BI108" s="48">
        <f t="shared" si="108"/>
        <v>71</v>
      </c>
      <c r="BJ108" s="14">
        <v>11948</v>
      </c>
      <c r="BK108" s="48">
        <f t="shared" si="109"/>
        <v>217</v>
      </c>
      <c r="BL108" s="14">
        <v>8673</v>
      </c>
      <c r="BM108" s="48">
        <f t="shared" si="110"/>
        <v>198</v>
      </c>
      <c r="BN108" s="14">
        <v>2848</v>
      </c>
      <c r="BO108" s="48">
        <f t="shared" si="111"/>
        <v>59</v>
      </c>
      <c r="BP108" s="14">
        <v>559</v>
      </c>
      <c r="BQ108" s="48">
        <f t="shared" si="112"/>
        <v>17</v>
      </c>
      <c r="BR108" s="17">
        <v>10</v>
      </c>
      <c r="BS108" s="24">
        <f t="shared" si="113"/>
        <v>1</v>
      </c>
      <c r="BT108" s="17">
        <v>29</v>
      </c>
      <c r="BU108" s="24">
        <f t="shared" si="114"/>
        <v>1</v>
      </c>
      <c r="BV108" s="17">
        <v>102</v>
      </c>
      <c r="BW108" s="24">
        <f t="shared" si="115"/>
        <v>4</v>
      </c>
      <c r="BX108" s="17">
        <v>252</v>
      </c>
      <c r="BY108" s="24">
        <f t="shared" si="116"/>
        <v>4</v>
      </c>
      <c r="BZ108" s="20">
        <v>143</v>
      </c>
      <c r="CA108" s="27">
        <f t="shared" si="117"/>
        <v>5</v>
      </c>
    </row>
    <row r="109" spans="1:79">
      <c r="A109" s="3">
        <v>44006</v>
      </c>
      <c r="B109" s="22">
        <v>44006</v>
      </c>
      <c r="C109" s="10">
        <v>28030</v>
      </c>
      <c r="D109">
        <f t="shared" si="164"/>
        <v>716</v>
      </c>
      <c r="E109" s="10">
        <v>547</v>
      </c>
      <c r="F109">
        <f t="shared" si="163"/>
        <v>11</v>
      </c>
      <c r="G109" s="10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13">
        <v>114042</v>
      </c>
      <c r="W109" s="1">
        <f t="shared" si="128"/>
        <v>2307</v>
      </c>
      <c r="X109" s="1">
        <f t="shared" si="86"/>
        <v>562</v>
      </c>
      <c r="Y109" s="34">
        <f t="shared" si="146"/>
        <v>28697.030699547053</v>
      </c>
      <c r="Z109" s="15">
        <v>83167</v>
      </c>
      <c r="AA109" s="2">
        <f t="shared" si="133"/>
        <v>1579</v>
      </c>
      <c r="AB109" s="29">
        <f t="shared" si="88"/>
        <v>0.72926641062064856</v>
      </c>
      <c r="AC109" s="32">
        <f t="shared" si="89"/>
        <v>440</v>
      </c>
      <c r="AD109" s="1">
        <f t="shared" si="129"/>
        <v>30875</v>
      </c>
      <c r="AE109" s="1">
        <f t="shared" si="134"/>
        <v>728</v>
      </c>
      <c r="AF109" s="29">
        <f t="shared" si="90"/>
        <v>0.27073358937935149</v>
      </c>
      <c r="AG109" s="32">
        <f t="shared" si="91"/>
        <v>122</v>
      </c>
      <c r="AH109" s="34">
        <f t="shared" si="147"/>
        <v>0.31556133506718681</v>
      </c>
      <c r="AI109" s="34">
        <f t="shared" si="148"/>
        <v>7769.2501258178154</v>
      </c>
      <c r="AJ109" s="15">
        <v>11135</v>
      </c>
      <c r="AK109" s="2">
        <f t="shared" si="135"/>
        <v>587</v>
      </c>
      <c r="AL109" s="2">
        <f t="shared" si="149"/>
        <v>5.5650360257868847E-2</v>
      </c>
      <c r="AM109" s="34">
        <f t="shared" si="150"/>
        <v>2801.962757926522</v>
      </c>
      <c r="AN109" s="34">
        <f t="shared" si="151"/>
        <v>0.39725294327506244</v>
      </c>
      <c r="AO109" s="15">
        <v>766</v>
      </c>
      <c r="AP109" s="2">
        <f t="shared" si="136"/>
        <v>10</v>
      </c>
      <c r="AQ109" s="2">
        <f t="shared" si="130"/>
        <v>1.3227513227513255E-2</v>
      </c>
      <c r="AR109" s="34">
        <f t="shared" si="152"/>
        <v>192.75289380976346</v>
      </c>
      <c r="AS109" s="15">
        <v>649</v>
      </c>
      <c r="AT109" s="2">
        <f t="shared" si="131"/>
        <v>0</v>
      </c>
      <c r="AU109" s="2">
        <f t="shared" si="153"/>
        <v>0</v>
      </c>
      <c r="AV109" s="34">
        <f t="shared" si="154"/>
        <v>163.31152491192753</v>
      </c>
      <c r="AW109" s="79">
        <f t="shared" si="155"/>
        <v>2.3153763824473778E-2</v>
      </c>
      <c r="AX109" s="15">
        <v>130</v>
      </c>
      <c r="AY109">
        <f t="shared" si="132"/>
        <v>-1</v>
      </c>
      <c r="AZ109">
        <f t="shared" si="156"/>
        <v>-7.6335877862595547E-3</v>
      </c>
      <c r="BA109" s="35">
        <f t="shared" si="157"/>
        <v>32.712632108706593</v>
      </c>
      <c r="BB109" s="51">
        <f t="shared" si="158"/>
        <v>4.6378879771673204E-3</v>
      </c>
      <c r="BC109" s="31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31">
        <f t="shared" si="104"/>
        <v>596</v>
      </c>
      <c r="BE109" s="51">
        <f t="shared" si="159"/>
        <v>4.9321416749420699E-2</v>
      </c>
      <c r="BF109" s="35">
        <f t="shared" si="160"/>
        <v>3190.73980875692</v>
      </c>
      <c r="BG109" s="35">
        <f t="shared" si="161"/>
        <v>0.45237245808062793</v>
      </c>
      <c r="BH109" s="45">
        <v>3361</v>
      </c>
      <c r="BI109" s="48">
        <f t="shared" si="108"/>
        <v>75</v>
      </c>
      <c r="BJ109" s="14">
        <v>12244</v>
      </c>
      <c r="BK109" s="48">
        <f t="shared" si="109"/>
        <v>296</v>
      </c>
      <c r="BL109" s="14">
        <v>8929</v>
      </c>
      <c r="BM109" s="48">
        <f t="shared" si="110"/>
        <v>256</v>
      </c>
      <c r="BN109" s="14">
        <v>2918</v>
      </c>
      <c r="BO109" s="48">
        <f t="shared" si="111"/>
        <v>70</v>
      </c>
      <c r="BP109" s="14">
        <v>578</v>
      </c>
      <c r="BQ109" s="48">
        <f t="shared" si="112"/>
        <v>19</v>
      </c>
      <c r="BR109" s="17">
        <v>11</v>
      </c>
      <c r="BS109" s="24">
        <f t="shared" si="113"/>
        <v>1</v>
      </c>
      <c r="BT109" s="17">
        <v>32</v>
      </c>
      <c r="BU109" s="24">
        <f t="shared" si="114"/>
        <v>3</v>
      </c>
      <c r="BV109" s="17">
        <v>106</v>
      </c>
      <c r="BW109" s="24">
        <f t="shared" si="115"/>
        <v>4</v>
      </c>
      <c r="BX109" s="17">
        <v>255</v>
      </c>
      <c r="BY109" s="24">
        <f t="shared" si="116"/>
        <v>3</v>
      </c>
      <c r="BZ109" s="20">
        <v>143</v>
      </c>
      <c r="CA109" s="27">
        <f t="shared" si="117"/>
        <v>0</v>
      </c>
    </row>
    <row r="110" spans="1:79">
      <c r="A110" s="3">
        <v>44007</v>
      </c>
      <c r="B110" s="22">
        <v>44007</v>
      </c>
      <c r="C110" s="10">
        <v>29037</v>
      </c>
      <c r="D110">
        <f t="shared" si="164"/>
        <v>1007</v>
      </c>
      <c r="E110" s="10">
        <v>564</v>
      </c>
      <c r="F110">
        <f t="shared" si="163"/>
        <v>17</v>
      </c>
      <c r="G110" s="10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13">
        <v>117266</v>
      </c>
      <c r="W110" s="1">
        <f t="shared" si="128"/>
        <v>3224</v>
      </c>
      <c r="X110" s="1">
        <f t="shared" si="86"/>
        <v>917</v>
      </c>
      <c r="Y110" s="34">
        <f t="shared" si="146"/>
        <v>29508.303975842977</v>
      </c>
      <c r="Z110" s="15">
        <v>85384</v>
      </c>
      <c r="AA110" s="2">
        <f t="shared" si="133"/>
        <v>2217</v>
      </c>
      <c r="AB110" s="29">
        <f t="shared" si="88"/>
        <v>0.72812238841607968</v>
      </c>
      <c r="AC110" s="32">
        <f t="shared" si="89"/>
        <v>638</v>
      </c>
      <c r="AD110" s="1">
        <f t="shared" si="129"/>
        <v>31882</v>
      </c>
      <c r="AE110" s="1">
        <f t="shared" si="134"/>
        <v>1007</v>
      </c>
      <c r="AF110" s="29">
        <f t="shared" si="90"/>
        <v>0.27187761158392032</v>
      </c>
      <c r="AG110" s="32">
        <f t="shared" si="91"/>
        <v>279</v>
      </c>
      <c r="AH110" s="34">
        <f t="shared" si="147"/>
        <v>0.31234491315136476</v>
      </c>
      <c r="AI110" s="34">
        <f t="shared" si="148"/>
        <v>8022.6472068444891</v>
      </c>
      <c r="AJ110" s="15">
        <v>12111</v>
      </c>
      <c r="AK110" s="2">
        <f t="shared" si="135"/>
        <v>976</v>
      </c>
      <c r="AL110" s="2">
        <f t="shared" si="149"/>
        <v>8.7651549169285969E-2</v>
      </c>
      <c r="AM110" s="34">
        <f t="shared" si="150"/>
        <v>3047.5591343734272</v>
      </c>
      <c r="AN110" s="34">
        <f t="shared" si="151"/>
        <v>0.4170885422047732</v>
      </c>
      <c r="AO110" s="15">
        <v>736</v>
      </c>
      <c r="AP110" s="2">
        <f t="shared" si="136"/>
        <v>-30</v>
      </c>
      <c r="AQ110" s="2">
        <f t="shared" si="130"/>
        <v>-3.9164490861618773E-2</v>
      </c>
      <c r="AR110" s="34">
        <f t="shared" si="152"/>
        <v>185.2038248616004</v>
      </c>
      <c r="AS110" s="15">
        <v>686</v>
      </c>
      <c r="AT110" s="2">
        <f t="shared" si="131"/>
        <v>37</v>
      </c>
      <c r="AU110" s="2">
        <f t="shared" si="153"/>
        <v>5.7010785824345156E-2</v>
      </c>
      <c r="AV110" s="34">
        <f t="shared" si="154"/>
        <v>172.62204328132862</v>
      </c>
      <c r="AW110" s="79">
        <f t="shared" si="155"/>
        <v>2.3625030133967006E-2</v>
      </c>
      <c r="AX110" s="15">
        <v>140</v>
      </c>
      <c r="AY110">
        <f t="shared" si="132"/>
        <v>10</v>
      </c>
      <c r="AZ110">
        <f t="shared" si="156"/>
        <v>7.6923076923076872E-2</v>
      </c>
      <c r="BA110" s="35">
        <f t="shared" si="157"/>
        <v>35.228988424760942</v>
      </c>
      <c r="BB110" s="51">
        <f t="shared" si="158"/>
        <v>4.8214347212177568E-3</v>
      </c>
      <c r="BC110" s="31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31">
        <f t="shared" si="104"/>
        <v>993</v>
      </c>
      <c r="BE110" s="51">
        <f t="shared" si="159"/>
        <v>7.831230283911661E-2</v>
      </c>
      <c r="BF110" s="35">
        <f t="shared" si="160"/>
        <v>3440.6139909411172</v>
      </c>
      <c r="BG110" s="35">
        <f t="shared" si="161"/>
        <v>0.47088197816578847</v>
      </c>
      <c r="BH110" s="45">
        <v>3477</v>
      </c>
      <c r="BI110" s="48">
        <f t="shared" si="108"/>
        <v>116</v>
      </c>
      <c r="BJ110" s="14">
        <v>12732</v>
      </c>
      <c r="BK110" s="48">
        <f t="shared" si="109"/>
        <v>488</v>
      </c>
      <c r="BL110" s="14">
        <v>9228</v>
      </c>
      <c r="BM110" s="48">
        <f t="shared" si="110"/>
        <v>299</v>
      </c>
      <c r="BN110" s="14">
        <v>3009</v>
      </c>
      <c r="BO110" s="48">
        <f t="shared" si="111"/>
        <v>91</v>
      </c>
      <c r="BP110" s="14">
        <v>591</v>
      </c>
      <c r="BQ110" s="48">
        <f t="shared" si="112"/>
        <v>13</v>
      </c>
      <c r="BR110" s="17">
        <v>11</v>
      </c>
      <c r="BS110" s="24">
        <f t="shared" si="113"/>
        <v>0</v>
      </c>
      <c r="BT110" s="17">
        <v>32</v>
      </c>
      <c r="BU110" s="24">
        <f t="shared" si="114"/>
        <v>0</v>
      </c>
      <c r="BV110" s="17">
        <v>111</v>
      </c>
      <c r="BW110" s="24">
        <f t="shared" si="115"/>
        <v>5</v>
      </c>
      <c r="BX110" s="17">
        <v>263</v>
      </c>
      <c r="BY110" s="24">
        <f t="shared" si="116"/>
        <v>8</v>
      </c>
      <c r="BZ110" s="20">
        <v>147</v>
      </c>
      <c r="CA110" s="27">
        <f t="shared" si="117"/>
        <v>4</v>
      </c>
    </row>
    <row r="111" spans="1:79">
      <c r="A111" s="3">
        <v>44008</v>
      </c>
      <c r="B111" s="22">
        <v>44008</v>
      </c>
      <c r="C111" s="10">
        <v>29905</v>
      </c>
      <c r="D111">
        <f t="shared" si="164"/>
        <v>868</v>
      </c>
      <c r="E111" s="10">
        <v>575</v>
      </c>
      <c r="F111">
        <f t="shared" si="163"/>
        <v>11</v>
      </c>
      <c r="G111" s="10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13">
        <v>120303</v>
      </c>
      <c r="W111" s="1">
        <f t="shared" si="128"/>
        <v>3037</v>
      </c>
      <c r="X111" s="1">
        <f t="shared" si="86"/>
        <v>-187</v>
      </c>
      <c r="Y111" s="34">
        <f t="shared" si="146"/>
        <v>30272.521389028683</v>
      </c>
      <c r="Z111" s="15">
        <v>87545</v>
      </c>
      <c r="AA111" s="2">
        <f t="shared" si="133"/>
        <v>2161</v>
      </c>
      <c r="AB111" s="29">
        <f t="shared" si="88"/>
        <v>0.72770421352750969</v>
      </c>
      <c r="AC111" s="32">
        <f t="shared" si="89"/>
        <v>-56</v>
      </c>
      <c r="AD111" s="1">
        <f t="shared" si="129"/>
        <v>32758</v>
      </c>
      <c r="AE111" s="1">
        <f t="shared" si="134"/>
        <v>876</v>
      </c>
      <c r="AF111" s="29">
        <f t="shared" si="90"/>
        <v>0.27229578647249031</v>
      </c>
      <c r="AG111" s="32">
        <f t="shared" si="91"/>
        <v>-131</v>
      </c>
      <c r="AH111" s="34">
        <f t="shared" si="147"/>
        <v>0.2884425419822193</v>
      </c>
      <c r="AI111" s="34">
        <f t="shared" si="148"/>
        <v>8243.0800201308502</v>
      </c>
      <c r="AJ111" s="15">
        <v>12457</v>
      </c>
      <c r="AK111" s="2">
        <f t="shared" si="135"/>
        <v>346</v>
      </c>
      <c r="AL111" s="2">
        <f t="shared" si="149"/>
        <v>2.8569069441004125E-2</v>
      </c>
      <c r="AM111" s="34">
        <f t="shared" si="150"/>
        <v>3134.6250629089077</v>
      </c>
      <c r="AN111" s="34">
        <f t="shared" si="151"/>
        <v>0.41655241598394915</v>
      </c>
      <c r="AO111" s="15">
        <v>741</v>
      </c>
      <c r="AP111" s="2">
        <f t="shared" si="136"/>
        <v>5</v>
      </c>
      <c r="AQ111" s="2">
        <f t="shared" si="130"/>
        <v>6.7934782608696231E-3</v>
      </c>
      <c r="AR111" s="34">
        <f t="shared" si="152"/>
        <v>186.46200301962756</v>
      </c>
      <c r="AS111" s="15">
        <v>714</v>
      </c>
      <c r="AT111" s="2">
        <f t="shared" si="131"/>
        <v>28</v>
      </c>
      <c r="AU111" s="2">
        <f t="shared" si="153"/>
        <v>4.081632653061229E-2</v>
      </c>
      <c r="AV111" s="34">
        <f t="shared" si="154"/>
        <v>179.66784096628081</v>
      </c>
      <c r="AW111" s="79">
        <f t="shared" si="155"/>
        <v>2.3875606085938805E-2</v>
      </c>
      <c r="AX111" s="15">
        <v>148</v>
      </c>
      <c r="AY111">
        <f t="shared" si="132"/>
        <v>8</v>
      </c>
      <c r="AZ111">
        <f t="shared" si="156"/>
        <v>5.7142857142857162E-2</v>
      </c>
      <c r="BA111" s="35">
        <f t="shared" si="157"/>
        <v>37.242073477604428</v>
      </c>
      <c r="BB111" s="51">
        <f t="shared" si="158"/>
        <v>4.9490051830797521E-3</v>
      </c>
      <c r="BC111" s="31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31">
        <f t="shared" si="104"/>
        <v>387</v>
      </c>
      <c r="BE111" s="51">
        <f t="shared" si="159"/>
        <v>2.830395670299124E-2</v>
      </c>
      <c r="BF111" s="35">
        <f t="shared" si="160"/>
        <v>3537.9969803724207</v>
      </c>
      <c r="BG111" s="35">
        <f t="shared" si="161"/>
        <v>0.47015549239257648</v>
      </c>
      <c r="BH111" s="45">
        <v>3580</v>
      </c>
      <c r="BI111" s="48">
        <f t="shared" si="108"/>
        <v>103</v>
      </c>
      <c r="BJ111" s="14">
        <v>13127</v>
      </c>
      <c r="BK111" s="48">
        <f t="shared" si="109"/>
        <v>395</v>
      </c>
      <c r="BL111" s="14">
        <v>9506</v>
      </c>
      <c r="BM111" s="48">
        <f t="shared" si="110"/>
        <v>278</v>
      </c>
      <c r="BN111" s="14">
        <v>3088</v>
      </c>
      <c r="BO111" s="48">
        <f t="shared" si="111"/>
        <v>79</v>
      </c>
      <c r="BP111" s="14">
        <v>604</v>
      </c>
      <c r="BQ111" s="48">
        <f t="shared" si="112"/>
        <v>13</v>
      </c>
      <c r="BR111" s="17">
        <v>11</v>
      </c>
      <c r="BS111" s="24">
        <f t="shared" si="113"/>
        <v>0</v>
      </c>
      <c r="BT111" s="17">
        <v>33</v>
      </c>
      <c r="BU111" s="24">
        <f t="shared" si="114"/>
        <v>1</v>
      </c>
      <c r="BV111" s="17">
        <v>112</v>
      </c>
      <c r="BW111" s="24">
        <f t="shared" si="115"/>
        <v>1</v>
      </c>
      <c r="BX111" s="17">
        <v>269</v>
      </c>
      <c r="BY111" s="24">
        <f t="shared" si="116"/>
        <v>6</v>
      </c>
      <c r="BZ111" s="20">
        <v>150</v>
      </c>
      <c r="CA111" s="27">
        <f t="shared" si="117"/>
        <v>3</v>
      </c>
    </row>
    <row r="112" spans="1:79">
      <c r="A112" s="3">
        <v>44009</v>
      </c>
      <c r="B112" s="22">
        <v>44009</v>
      </c>
      <c r="C112" s="10">
        <v>30658</v>
      </c>
      <c r="D112">
        <f t="shared" si="164"/>
        <v>753</v>
      </c>
      <c r="E112" s="10">
        <v>592</v>
      </c>
      <c r="F112">
        <f t="shared" si="163"/>
        <v>17</v>
      </c>
      <c r="G112" s="10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13">
        <v>122668</v>
      </c>
      <c r="W112" s="1">
        <f t="shared" si="128"/>
        <v>2365</v>
      </c>
      <c r="X112" s="1">
        <f t="shared" si="86"/>
        <v>-672</v>
      </c>
      <c r="Y112" s="34">
        <f t="shared" si="146"/>
        <v>30867.63965777554</v>
      </c>
      <c r="Z112" s="15">
        <v>89143</v>
      </c>
      <c r="AA112" s="2">
        <f t="shared" si="133"/>
        <v>1598</v>
      </c>
      <c r="AB112" s="29">
        <f t="shared" si="88"/>
        <v>0.72670134020282384</v>
      </c>
      <c r="AC112" s="32">
        <f t="shared" si="89"/>
        <v>-563</v>
      </c>
      <c r="AD112" s="1">
        <f t="shared" si="129"/>
        <v>33525</v>
      </c>
      <c r="AE112" s="1">
        <f t="shared" si="134"/>
        <v>767</v>
      </c>
      <c r="AF112" s="29">
        <f t="shared" si="90"/>
        <v>0.2732986597971761</v>
      </c>
      <c r="AG112" s="32">
        <f t="shared" si="91"/>
        <v>-109</v>
      </c>
      <c r="AH112" s="34">
        <f t="shared" si="147"/>
        <v>0.32431289640591965</v>
      </c>
      <c r="AI112" s="34">
        <f t="shared" si="148"/>
        <v>8436.0845495722187</v>
      </c>
      <c r="AJ112" s="15">
        <v>13116</v>
      </c>
      <c r="AK112" s="2">
        <f t="shared" si="135"/>
        <v>659</v>
      </c>
      <c r="AL112" s="2">
        <f t="shared" si="149"/>
        <v>5.2901982820903859E-2</v>
      </c>
      <c r="AM112" s="34">
        <f t="shared" si="150"/>
        <v>3300.4529441368895</v>
      </c>
      <c r="AN112" s="34">
        <f t="shared" si="151"/>
        <v>0.42781655685302367</v>
      </c>
      <c r="AO112" s="15">
        <v>712</v>
      </c>
      <c r="AP112" s="2">
        <f t="shared" si="136"/>
        <v>-29</v>
      </c>
      <c r="AQ112" s="2">
        <f t="shared" si="130"/>
        <v>-3.9136302294197067E-2</v>
      </c>
      <c r="AR112" s="34">
        <f t="shared" si="152"/>
        <v>179.16456970306996</v>
      </c>
      <c r="AS112" s="15">
        <v>727</v>
      </c>
      <c r="AT112" s="2">
        <f t="shared" si="131"/>
        <v>13</v>
      </c>
      <c r="AU112" s="2">
        <f t="shared" si="153"/>
        <v>1.8207282913165201E-2</v>
      </c>
      <c r="AV112" s="34">
        <f t="shared" si="154"/>
        <v>182.93910417715148</v>
      </c>
      <c r="AW112" s="79">
        <f t="shared" si="155"/>
        <v>2.3713223302237588E-2</v>
      </c>
      <c r="AX112" s="15">
        <v>141</v>
      </c>
      <c r="AY112">
        <f t="shared" si="132"/>
        <v>-7</v>
      </c>
      <c r="AZ112">
        <f t="shared" si="156"/>
        <v>-4.7297297297297258E-2</v>
      </c>
      <c r="BA112" s="35">
        <f t="shared" si="157"/>
        <v>35.480624056366381</v>
      </c>
      <c r="BB112" s="51">
        <f t="shared" si="158"/>
        <v>4.5991258399112793E-3</v>
      </c>
      <c r="BC112" s="31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31">
        <f t="shared" si="104"/>
        <v>636</v>
      </c>
      <c r="BE112" s="51">
        <f t="shared" si="159"/>
        <v>4.523470839260324E-2</v>
      </c>
      <c r="BF112" s="35">
        <f t="shared" si="160"/>
        <v>3698.0372420734775</v>
      </c>
      <c r="BG112" s="35">
        <f t="shared" si="161"/>
        <v>0.4793528605910366</v>
      </c>
      <c r="BH112" s="45">
        <v>3670</v>
      </c>
      <c r="BI112" s="48">
        <f t="shared" si="108"/>
        <v>90</v>
      </c>
      <c r="BJ112" s="14">
        <v>13461</v>
      </c>
      <c r="BK112" s="48">
        <f t="shared" si="109"/>
        <v>334</v>
      </c>
      <c r="BL112" s="14">
        <v>9747</v>
      </c>
      <c r="BM112" s="48">
        <f t="shared" si="110"/>
        <v>241</v>
      </c>
      <c r="BN112" s="14">
        <v>3159</v>
      </c>
      <c r="BO112" s="48">
        <f t="shared" si="111"/>
        <v>71</v>
      </c>
      <c r="BP112" s="14">
        <v>621</v>
      </c>
      <c r="BQ112" s="48">
        <f t="shared" si="112"/>
        <v>17</v>
      </c>
      <c r="BR112" s="17">
        <v>11</v>
      </c>
      <c r="BS112" s="24">
        <f t="shared" si="113"/>
        <v>0</v>
      </c>
      <c r="BT112" s="17">
        <v>33</v>
      </c>
      <c r="BU112" s="24">
        <f t="shared" si="114"/>
        <v>0</v>
      </c>
      <c r="BV112" s="17">
        <v>116</v>
      </c>
      <c r="BW112" s="24">
        <f t="shared" si="115"/>
        <v>4</v>
      </c>
      <c r="BX112" s="17">
        <v>279</v>
      </c>
      <c r="BY112" s="24">
        <f t="shared" si="116"/>
        <v>10</v>
      </c>
      <c r="BZ112" s="20">
        <v>153</v>
      </c>
      <c r="CA112" s="27">
        <f t="shared" si="117"/>
        <v>3</v>
      </c>
    </row>
    <row r="113" spans="1:79">
      <c r="A113" s="3">
        <v>44010</v>
      </c>
      <c r="B113" s="22">
        <v>44010</v>
      </c>
      <c r="C113" s="10">
        <v>31686</v>
      </c>
      <c r="D113">
        <f t="shared" si="164"/>
        <v>1028</v>
      </c>
      <c r="E113" s="10">
        <v>604</v>
      </c>
      <c r="F113">
        <f t="shared" si="163"/>
        <v>12</v>
      </c>
      <c r="G113" s="10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13">
        <v>125570</v>
      </c>
      <c r="W113" s="1">
        <f t="shared" si="128"/>
        <v>2902</v>
      </c>
      <c r="X113" s="1">
        <f t="shared" si="86"/>
        <v>537</v>
      </c>
      <c r="Y113" s="34">
        <f t="shared" si="146"/>
        <v>31597.886260694511</v>
      </c>
      <c r="Z113" s="15">
        <v>91023</v>
      </c>
      <c r="AA113" s="2">
        <f t="shared" si="133"/>
        <v>1880</v>
      </c>
      <c r="AB113" s="29">
        <f t="shared" si="88"/>
        <v>0.72487855379469623</v>
      </c>
      <c r="AC113" s="32">
        <f t="shared" si="89"/>
        <v>282</v>
      </c>
      <c r="AD113" s="1">
        <f t="shared" si="129"/>
        <v>34547</v>
      </c>
      <c r="AE113" s="1">
        <f t="shared" si="134"/>
        <v>1022</v>
      </c>
      <c r="AF113" s="29">
        <f t="shared" si="90"/>
        <v>0.27512144620530382</v>
      </c>
      <c r="AG113" s="32">
        <f t="shared" si="91"/>
        <v>255</v>
      </c>
      <c r="AH113" s="34">
        <f t="shared" si="147"/>
        <v>0.352170916609235</v>
      </c>
      <c r="AI113" s="34">
        <f t="shared" si="148"/>
        <v>8693.2561650729731</v>
      </c>
      <c r="AJ113" s="15">
        <v>13996</v>
      </c>
      <c r="AK113" s="2">
        <f t="shared" si="135"/>
        <v>880</v>
      </c>
      <c r="AL113" s="2">
        <f t="shared" si="149"/>
        <v>6.7093626105519943E-2</v>
      </c>
      <c r="AM113" s="34">
        <f t="shared" si="150"/>
        <v>3521.8922999496726</v>
      </c>
      <c r="AN113" s="34">
        <f t="shared" si="151"/>
        <v>0.44170927223379408</v>
      </c>
      <c r="AO113" s="15">
        <v>764</v>
      </c>
      <c r="AP113" s="2">
        <f t="shared" si="136"/>
        <v>52</v>
      </c>
      <c r="AQ113" s="2">
        <f t="shared" si="130"/>
        <v>7.3033707865168607E-2</v>
      </c>
      <c r="AR113" s="34">
        <f t="shared" si="152"/>
        <v>192.24962254655259</v>
      </c>
      <c r="AS113" s="15">
        <v>712</v>
      </c>
      <c r="AT113" s="2">
        <f t="shared" si="131"/>
        <v>-15</v>
      </c>
      <c r="AU113" s="2">
        <f t="shared" si="153"/>
        <v>-2.063273727647863E-2</v>
      </c>
      <c r="AV113" s="34">
        <f t="shared" si="154"/>
        <v>179.16456970306996</v>
      </c>
      <c r="AW113" s="79">
        <f t="shared" si="155"/>
        <v>2.2470491699804331E-2</v>
      </c>
      <c r="AX113" s="15">
        <v>140</v>
      </c>
      <c r="AY113">
        <f t="shared" si="132"/>
        <v>-1</v>
      </c>
      <c r="AZ113">
        <f t="shared" si="156"/>
        <v>-7.0921985815602939E-3</v>
      </c>
      <c r="BA113" s="35">
        <f t="shared" si="157"/>
        <v>35.228988424760942</v>
      </c>
      <c r="BB113" s="51">
        <f t="shared" si="158"/>
        <v>4.4183551095120874E-3</v>
      </c>
      <c r="BC113" s="31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31">
        <f t="shared" si="104"/>
        <v>916</v>
      </c>
      <c r="BE113" s="51">
        <f t="shared" si="159"/>
        <v>6.2329885683179098E-2</v>
      </c>
      <c r="BF113" s="35">
        <f t="shared" si="160"/>
        <v>3928.5354806240562</v>
      </c>
      <c r="BG113" s="35">
        <f t="shared" si="161"/>
        <v>0.49270971406930508</v>
      </c>
      <c r="BH113" s="45">
        <v>3808</v>
      </c>
      <c r="BI113" s="48">
        <f t="shared" si="108"/>
        <v>138</v>
      </c>
      <c r="BJ113" s="14">
        <v>13911</v>
      </c>
      <c r="BK113" s="48">
        <f t="shared" si="109"/>
        <v>450</v>
      </c>
      <c r="BL113" s="14">
        <v>10051</v>
      </c>
      <c r="BM113" s="48">
        <f t="shared" si="110"/>
        <v>304</v>
      </c>
      <c r="BN113" s="14">
        <v>3270</v>
      </c>
      <c r="BO113" s="48">
        <f t="shared" si="111"/>
        <v>111</v>
      </c>
      <c r="BP113" s="14">
        <v>646</v>
      </c>
      <c r="BQ113" s="48">
        <f t="shared" si="112"/>
        <v>25</v>
      </c>
      <c r="BR113" s="17">
        <v>12</v>
      </c>
      <c r="BS113" s="24">
        <f t="shared" si="113"/>
        <v>1</v>
      </c>
      <c r="BT113" s="17">
        <v>35</v>
      </c>
      <c r="BU113" s="24">
        <f t="shared" si="114"/>
        <v>2</v>
      </c>
      <c r="BV113" s="17">
        <v>117</v>
      </c>
      <c r="BW113" s="24">
        <f t="shared" si="115"/>
        <v>1</v>
      </c>
      <c r="BX113" s="17">
        <v>282</v>
      </c>
      <c r="BY113" s="24">
        <f t="shared" si="116"/>
        <v>3</v>
      </c>
      <c r="BZ113" s="20">
        <v>158</v>
      </c>
      <c r="CA113" s="27">
        <f t="shared" si="117"/>
        <v>5</v>
      </c>
    </row>
    <row r="114" spans="1:79">
      <c r="A114" s="3">
        <v>44011</v>
      </c>
      <c r="B114" s="22">
        <v>44011</v>
      </c>
      <c r="C114" s="10">
        <v>32785</v>
      </c>
      <c r="D114">
        <f t="shared" si="164"/>
        <v>1099</v>
      </c>
      <c r="E114" s="10">
        <v>620</v>
      </c>
      <c r="F114">
        <f t="shared" si="163"/>
        <v>16</v>
      </c>
      <c r="G114" s="10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12">
        <v>128795</v>
      </c>
      <c r="W114" s="1">
        <f t="shared" si="128"/>
        <v>3225</v>
      </c>
      <c r="X114" s="1">
        <f t="shared" si="86"/>
        <v>323</v>
      </c>
      <c r="Y114" s="34">
        <f t="shared" si="146"/>
        <v>32409.41117262204</v>
      </c>
      <c r="Z114" s="14">
        <v>93124</v>
      </c>
      <c r="AA114" s="2">
        <f t="shared" si="133"/>
        <v>2101</v>
      </c>
      <c r="AB114" s="29">
        <f t="shared" si="88"/>
        <v>0.72304049070227883</v>
      </c>
      <c r="AC114" s="32">
        <f t="shared" si="89"/>
        <v>221</v>
      </c>
      <c r="AD114" s="1">
        <f t="shared" si="129"/>
        <v>35671</v>
      </c>
      <c r="AE114" s="1">
        <f t="shared" si="134"/>
        <v>1124</v>
      </c>
      <c r="AF114" s="29">
        <f t="shared" si="90"/>
        <v>0.27695950929772117</v>
      </c>
      <c r="AG114" s="32">
        <f t="shared" si="91"/>
        <v>102</v>
      </c>
      <c r="AH114" s="34">
        <f t="shared" si="147"/>
        <v>0.34852713178294575</v>
      </c>
      <c r="AI114" s="34">
        <f t="shared" si="148"/>
        <v>8976.0946149974825</v>
      </c>
      <c r="AJ114" s="14">
        <v>14961</v>
      </c>
      <c r="AK114" s="2">
        <f t="shared" si="135"/>
        <v>965</v>
      </c>
      <c r="AL114" s="2">
        <f t="shared" si="149"/>
        <v>6.8948270934552802E-2</v>
      </c>
      <c r="AM114" s="34">
        <f t="shared" si="150"/>
        <v>3764.7206844489178</v>
      </c>
      <c r="AN114" s="34">
        <f t="shared" si="151"/>
        <v>0.45633673936251334</v>
      </c>
      <c r="AO114" s="14">
        <v>718</v>
      </c>
      <c r="AP114" s="2">
        <f t="shared" si="136"/>
        <v>-46</v>
      </c>
      <c r="AQ114" s="2">
        <f t="shared" si="130"/>
        <v>-6.0209424083769614E-2</v>
      </c>
      <c r="AR114" s="34">
        <f t="shared" si="152"/>
        <v>180.67438349270256</v>
      </c>
      <c r="AS114" s="14">
        <v>744</v>
      </c>
      <c r="AT114" s="2">
        <f t="shared" si="131"/>
        <v>32</v>
      </c>
      <c r="AU114" s="2">
        <f t="shared" si="153"/>
        <v>4.4943820224719211E-2</v>
      </c>
      <c r="AV114" s="34">
        <f t="shared" si="154"/>
        <v>187.21690991444387</v>
      </c>
      <c r="AW114" s="79">
        <f t="shared" si="155"/>
        <v>2.269330486502974E-2</v>
      </c>
      <c r="AX114" s="15">
        <v>147</v>
      </c>
      <c r="AY114">
        <f t="shared" si="132"/>
        <v>7</v>
      </c>
      <c r="AZ114">
        <f t="shared" si="156"/>
        <v>5.0000000000000044E-2</v>
      </c>
      <c r="BA114" s="35">
        <f t="shared" si="157"/>
        <v>36.99043784599899</v>
      </c>
      <c r="BB114" s="51">
        <f t="shared" si="158"/>
        <v>4.4837578160744239E-3</v>
      </c>
      <c r="BC114" s="31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31">
        <f t="shared" si="104"/>
        <v>958</v>
      </c>
      <c r="BE114" s="51">
        <f t="shared" si="159"/>
        <v>6.1363054060978639E-2</v>
      </c>
      <c r="BF114" s="35">
        <f t="shared" si="160"/>
        <v>4169.6024157020629</v>
      </c>
      <c r="BG114" s="35">
        <f t="shared" si="161"/>
        <v>0.50541406130852529</v>
      </c>
      <c r="BH114" s="45">
        <v>3959</v>
      </c>
      <c r="BI114" s="48">
        <f t="shared" si="108"/>
        <v>151</v>
      </c>
      <c r="BJ114" s="14">
        <v>14420</v>
      </c>
      <c r="BK114" s="48">
        <f t="shared" si="109"/>
        <v>509</v>
      </c>
      <c r="BL114" s="14">
        <v>10358</v>
      </c>
      <c r="BM114" s="48">
        <f t="shared" si="110"/>
        <v>307</v>
      </c>
      <c r="BN114" s="14">
        <v>3386</v>
      </c>
      <c r="BO114" s="48">
        <f t="shared" si="111"/>
        <v>116</v>
      </c>
      <c r="BP114" s="14">
        <v>662</v>
      </c>
      <c r="BQ114" s="48">
        <f t="shared" si="112"/>
        <v>16</v>
      </c>
      <c r="BR114" s="17">
        <v>12</v>
      </c>
      <c r="BS114" s="24">
        <f t="shared" si="113"/>
        <v>0</v>
      </c>
      <c r="BT114" s="17">
        <v>37</v>
      </c>
      <c r="BU114" s="24">
        <f t="shared" si="114"/>
        <v>2</v>
      </c>
      <c r="BV114" s="17">
        <v>122</v>
      </c>
      <c r="BW114" s="24">
        <f t="shared" si="115"/>
        <v>5</v>
      </c>
      <c r="BX114" s="17">
        <v>287</v>
      </c>
      <c r="BY114" s="24">
        <f t="shared" si="116"/>
        <v>5</v>
      </c>
      <c r="BZ114" s="20">
        <v>162</v>
      </c>
      <c r="CA114" s="27">
        <f t="shared" si="117"/>
        <v>4</v>
      </c>
    </row>
    <row r="115" spans="1:79">
      <c r="A115" s="3">
        <v>44012</v>
      </c>
      <c r="B115" s="22">
        <v>44012</v>
      </c>
      <c r="C115" s="10">
        <v>33550</v>
      </c>
      <c r="D115">
        <f t="shared" si="164"/>
        <v>765</v>
      </c>
      <c r="E115" s="10">
        <v>631</v>
      </c>
      <c r="F115">
        <f t="shared" si="163"/>
        <v>11</v>
      </c>
      <c r="G115" s="10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12">
        <v>130776</v>
      </c>
      <c r="W115" s="1">
        <f t="shared" si="128"/>
        <v>1981</v>
      </c>
      <c r="X115" s="1">
        <f t="shared" si="86"/>
        <v>-1244</v>
      </c>
      <c r="Y115" s="34">
        <f t="shared" si="146"/>
        <v>32907.901358832409</v>
      </c>
      <c r="Z115" s="14">
        <v>94336</v>
      </c>
      <c r="AA115" s="2">
        <f t="shared" si="133"/>
        <v>1212</v>
      </c>
      <c r="AB115" s="29">
        <f t="shared" si="88"/>
        <v>0.72135560041597846</v>
      </c>
      <c r="AC115" s="32">
        <f t="shared" si="89"/>
        <v>-889</v>
      </c>
      <c r="AD115" s="1">
        <f t="shared" si="129"/>
        <v>36440</v>
      </c>
      <c r="AE115" s="1">
        <f t="shared" si="134"/>
        <v>769</v>
      </c>
      <c r="AF115" s="29">
        <f t="shared" si="90"/>
        <v>0.27864439958402154</v>
      </c>
      <c r="AG115" s="32">
        <f t="shared" si="91"/>
        <v>-355</v>
      </c>
      <c r="AH115" s="34">
        <f t="shared" si="147"/>
        <v>0.38818778394750125</v>
      </c>
      <c r="AI115" s="34">
        <f t="shared" si="148"/>
        <v>9169.6024157020638</v>
      </c>
      <c r="AJ115" s="14">
        <v>15590</v>
      </c>
      <c r="AK115" s="2">
        <f t="shared" si="135"/>
        <v>629</v>
      </c>
      <c r="AL115" s="2">
        <f t="shared" si="149"/>
        <v>4.204264420827486E-2</v>
      </c>
      <c r="AM115" s="34">
        <f t="shared" si="150"/>
        <v>3922.9994967287366</v>
      </c>
      <c r="AN115" s="34">
        <f t="shared" si="151"/>
        <v>0.46467958271236959</v>
      </c>
      <c r="AO115" s="14">
        <v>664</v>
      </c>
      <c r="AP115" s="2">
        <f t="shared" si="136"/>
        <v>-54</v>
      </c>
      <c r="AQ115" s="2">
        <f t="shared" si="130"/>
        <v>-7.5208913649025044E-2</v>
      </c>
      <c r="AR115" s="34">
        <f t="shared" si="152"/>
        <v>167.08605938600905</v>
      </c>
      <c r="AS115" s="14">
        <v>774</v>
      </c>
      <c r="AT115" s="2">
        <f t="shared" si="131"/>
        <v>30</v>
      </c>
      <c r="AU115" s="2">
        <f t="shared" si="153"/>
        <v>4.0322580645161255E-2</v>
      </c>
      <c r="AV115" s="34">
        <f t="shared" si="154"/>
        <v>194.76597886260694</v>
      </c>
      <c r="AW115" s="79">
        <f t="shared" si="155"/>
        <v>2.3070044709388973E-2</v>
      </c>
      <c r="AX115" s="14">
        <v>146</v>
      </c>
      <c r="AY115">
        <f t="shared" si="132"/>
        <v>-1</v>
      </c>
      <c r="AZ115">
        <f t="shared" si="156"/>
        <v>-6.8027210884353817E-3</v>
      </c>
      <c r="BA115" s="35">
        <f t="shared" si="157"/>
        <v>36.738802214393559</v>
      </c>
      <c r="BB115" s="51">
        <f t="shared" si="158"/>
        <v>4.3517138599105812E-3</v>
      </c>
      <c r="BC115" s="31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31">
        <f t="shared" si="104"/>
        <v>604</v>
      </c>
      <c r="BE115" s="51">
        <f t="shared" si="159"/>
        <v>3.6451418225709187E-2</v>
      </c>
      <c r="BF115" s="35">
        <f t="shared" si="160"/>
        <v>4321.5903371917466</v>
      </c>
      <c r="BG115" s="35">
        <f t="shared" si="161"/>
        <v>0.51189269746646793</v>
      </c>
      <c r="BH115" s="45">
        <v>4037</v>
      </c>
      <c r="BI115" s="48">
        <f t="shared" si="108"/>
        <v>78</v>
      </c>
      <c r="BJ115" s="14">
        <v>14748</v>
      </c>
      <c r="BK115" s="48">
        <f t="shared" si="109"/>
        <v>328</v>
      </c>
      <c r="BL115" s="14">
        <v>10602</v>
      </c>
      <c r="BM115" s="48">
        <f t="shared" si="110"/>
        <v>244</v>
      </c>
      <c r="BN115" s="14">
        <v>3483</v>
      </c>
      <c r="BO115" s="48">
        <f t="shared" si="111"/>
        <v>97</v>
      </c>
      <c r="BP115" s="14">
        <v>680</v>
      </c>
      <c r="BQ115" s="48">
        <f t="shared" si="112"/>
        <v>18</v>
      </c>
      <c r="BR115" s="17">
        <v>12</v>
      </c>
      <c r="BS115" s="24">
        <f t="shared" si="113"/>
        <v>0</v>
      </c>
      <c r="BT115" s="17">
        <v>37</v>
      </c>
      <c r="BU115" s="24">
        <f t="shared" si="114"/>
        <v>0</v>
      </c>
      <c r="BV115" s="17">
        <v>124</v>
      </c>
      <c r="BW115" s="24">
        <f t="shared" si="115"/>
        <v>2</v>
      </c>
      <c r="BX115" s="17">
        <v>292</v>
      </c>
      <c r="BY115" s="24">
        <f t="shared" si="116"/>
        <v>5</v>
      </c>
      <c r="BZ115" s="20">
        <v>166</v>
      </c>
      <c r="CA115" s="27">
        <f t="shared" si="117"/>
        <v>4</v>
      </c>
    </row>
    <row r="116" spans="1:79">
      <c r="A116" s="3">
        <v>44013</v>
      </c>
      <c r="B116" s="22">
        <v>44013</v>
      </c>
      <c r="C116" s="10">
        <v>34463</v>
      </c>
      <c r="D116">
        <f t="shared" si="164"/>
        <v>913</v>
      </c>
      <c r="E116" s="10">
        <v>645</v>
      </c>
      <c r="F116">
        <f t="shared" si="163"/>
        <v>14</v>
      </c>
      <c r="G116" s="10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12">
        <v>133449</v>
      </c>
      <c r="W116" s="1">
        <f t="shared" si="128"/>
        <v>2673</v>
      </c>
      <c r="X116" s="1">
        <f t="shared" si="86"/>
        <v>692</v>
      </c>
      <c r="Y116" s="34">
        <f t="shared" si="146"/>
        <v>33580.523402113737</v>
      </c>
      <c r="Z116" s="14">
        <v>96093</v>
      </c>
      <c r="AA116" s="2">
        <f t="shared" si="133"/>
        <v>1757</v>
      </c>
      <c r="AB116" s="29">
        <f t="shared" si="88"/>
        <v>0.72007283681406375</v>
      </c>
      <c r="AC116" s="32">
        <f t="shared" si="89"/>
        <v>545</v>
      </c>
      <c r="AD116" s="1">
        <f t="shared" si="129"/>
        <v>37356</v>
      </c>
      <c r="AE116" s="1">
        <f t="shared" si="134"/>
        <v>916</v>
      </c>
      <c r="AF116" s="29">
        <f t="shared" si="90"/>
        <v>0.27992716318593619</v>
      </c>
      <c r="AG116" s="32">
        <f t="shared" si="91"/>
        <v>147</v>
      </c>
      <c r="AH116" s="34">
        <f t="shared" si="147"/>
        <v>0.34268612046389824</v>
      </c>
      <c r="AI116" s="34">
        <f t="shared" si="148"/>
        <v>9400.1006542526411</v>
      </c>
      <c r="AJ116" s="14">
        <v>16251</v>
      </c>
      <c r="AK116" s="2">
        <f t="shared" si="135"/>
        <v>661</v>
      </c>
      <c r="AL116" s="2">
        <f t="shared" si="149"/>
        <v>4.2398973701090359E-2</v>
      </c>
      <c r="AM116" s="34">
        <f t="shared" si="150"/>
        <v>4089.3306492199295</v>
      </c>
      <c r="AN116" s="34">
        <f t="shared" si="151"/>
        <v>0.47154919769027653</v>
      </c>
      <c r="AO116" s="14">
        <v>679</v>
      </c>
      <c r="AP116" s="2">
        <f t="shared" si="136"/>
        <v>15</v>
      </c>
      <c r="AQ116" s="2">
        <f t="shared" si="130"/>
        <v>2.2590361445783191E-2</v>
      </c>
      <c r="AR116" s="34">
        <f t="shared" si="152"/>
        <v>170.86059386009057</v>
      </c>
      <c r="AS116" s="14">
        <v>794</v>
      </c>
      <c r="AT116" s="2">
        <f t="shared" si="131"/>
        <v>20</v>
      </c>
      <c r="AU116" s="2">
        <f t="shared" si="153"/>
        <v>2.5839793281653645E-2</v>
      </c>
      <c r="AV116" s="34">
        <f t="shared" si="154"/>
        <v>199.79869149471565</v>
      </c>
      <c r="AW116" s="79">
        <f t="shared" si="155"/>
        <v>2.3039201462437976E-2</v>
      </c>
      <c r="AX116" s="14">
        <v>149</v>
      </c>
      <c r="AY116">
        <f t="shared" si="132"/>
        <v>3</v>
      </c>
      <c r="AZ116">
        <f t="shared" si="156"/>
        <v>2.0547945205479534E-2</v>
      </c>
      <c r="BA116" s="35">
        <f t="shared" si="157"/>
        <v>37.49370910920986</v>
      </c>
      <c r="BB116" s="51">
        <f t="shared" si="158"/>
        <v>4.3234773525229961E-3</v>
      </c>
      <c r="BC116" s="31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31">
        <f t="shared" si="104"/>
        <v>699</v>
      </c>
      <c r="BE116" s="51">
        <f t="shared" si="159"/>
        <v>4.0701059741469647E-2</v>
      </c>
      <c r="BF116" s="35">
        <f t="shared" si="160"/>
        <v>4497.483643683945</v>
      </c>
      <c r="BG116" s="35">
        <f t="shared" si="161"/>
        <v>0.51861416591707044</v>
      </c>
      <c r="BH116" s="45">
        <v>4149</v>
      </c>
      <c r="BI116" s="48">
        <f t="shared" si="108"/>
        <v>112</v>
      </c>
      <c r="BJ116" s="14">
        <v>15132</v>
      </c>
      <c r="BK116" s="48">
        <f t="shared" si="109"/>
        <v>384</v>
      </c>
      <c r="BL116" s="14">
        <v>10901</v>
      </c>
      <c r="BM116" s="48">
        <f t="shared" si="110"/>
        <v>299</v>
      </c>
      <c r="BN116" s="14">
        <v>3580</v>
      </c>
      <c r="BO116" s="48">
        <f t="shared" si="111"/>
        <v>97</v>
      </c>
      <c r="BP116" s="14">
        <v>701</v>
      </c>
      <c r="BQ116" s="48">
        <f t="shared" si="112"/>
        <v>21</v>
      </c>
      <c r="BR116" s="17">
        <v>12</v>
      </c>
      <c r="BS116" s="24">
        <f t="shared" si="113"/>
        <v>0</v>
      </c>
      <c r="BT116" s="17">
        <v>38</v>
      </c>
      <c r="BU116" s="24">
        <f t="shared" si="114"/>
        <v>1</v>
      </c>
      <c r="BV116" s="17">
        <v>130</v>
      </c>
      <c r="BW116" s="24">
        <f t="shared" si="115"/>
        <v>6</v>
      </c>
      <c r="BX116" s="17">
        <v>295</v>
      </c>
      <c r="BY116" s="24">
        <f t="shared" si="116"/>
        <v>3</v>
      </c>
      <c r="BZ116" s="20">
        <v>170</v>
      </c>
      <c r="CA116" s="27">
        <f t="shared" si="117"/>
        <v>4</v>
      </c>
    </row>
    <row r="117" spans="1:79">
      <c r="A117" s="3">
        <v>44014</v>
      </c>
      <c r="B117" s="22">
        <v>44014</v>
      </c>
      <c r="C117" s="10">
        <v>35237</v>
      </c>
      <c r="D117">
        <f t="shared" si="164"/>
        <v>774</v>
      </c>
      <c r="E117" s="10">
        <v>667</v>
      </c>
      <c r="F117">
        <f t="shared" si="163"/>
        <v>22</v>
      </c>
      <c r="G117" s="10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12">
        <v>135801</v>
      </c>
      <c r="W117" s="1">
        <f t="shared" si="128"/>
        <v>2352</v>
      </c>
      <c r="X117" s="1">
        <f t="shared" si="86"/>
        <v>-321</v>
      </c>
      <c r="Y117" s="34">
        <f t="shared" si="146"/>
        <v>34172.370407649723</v>
      </c>
      <c r="Z117" s="14">
        <v>97666</v>
      </c>
      <c r="AA117" s="2">
        <f t="shared" si="133"/>
        <v>1573</v>
      </c>
      <c r="AB117" s="29">
        <f t="shared" si="88"/>
        <v>0.71918468936163948</v>
      </c>
      <c r="AC117" s="32">
        <f t="shared" si="89"/>
        <v>-184</v>
      </c>
      <c r="AD117" s="1">
        <f t="shared" si="129"/>
        <v>38135</v>
      </c>
      <c r="AE117" s="1">
        <f t="shared" si="134"/>
        <v>779</v>
      </c>
      <c r="AF117" s="29">
        <f t="shared" si="90"/>
        <v>0.28081531063836052</v>
      </c>
      <c r="AG117" s="32">
        <f t="shared" si="91"/>
        <v>-137</v>
      </c>
      <c r="AH117" s="34">
        <f t="shared" si="147"/>
        <v>0.3312074829931973</v>
      </c>
      <c r="AI117" s="34">
        <f t="shared" si="148"/>
        <v>9596.1248112732756</v>
      </c>
      <c r="AJ117" s="14">
        <v>16508</v>
      </c>
      <c r="AK117" s="2">
        <f t="shared" si="135"/>
        <v>257</v>
      </c>
      <c r="AL117" s="2">
        <f t="shared" si="149"/>
        <v>1.5814411420835617E-2</v>
      </c>
      <c r="AM117" s="34">
        <f t="shared" si="150"/>
        <v>4154.0010065425258</v>
      </c>
      <c r="AN117" s="34">
        <f t="shared" si="151"/>
        <v>0.46848483128529672</v>
      </c>
      <c r="AO117" s="14">
        <v>673</v>
      </c>
      <c r="AP117" s="2">
        <f t="shared" si="136"/>
        <v>-6</v>
      </c>
      <c r="AQ117" s="2">
        <f t="shared" si="130"/>
        <v>-8.8365243004417948E-3</v>
      </c>
      <c r="AR117" s="34">
        <f t="shared" si="152"/>
        <v>169.35078007045797</v>
      </c>
      <c r="AS117" s="14">
        <v>795</v>
      </c>
      <c r="AT117" s="2">
        <f t="shared" si="131"/>
        <v>1</v>
      </c>
      <c r="AU117" s="2">
        <f t="shared" si="153"/>
        <v>1.2594458438286438E-3</v>
      </c>
      <c r="AV117" s="34">
        <f t="shared" si="154"/>
        <v>200.05032712632106</v>
      </c>
      <c r="AW117" s="79">
        <f t="shared" si="155"/>
        <v>2.2561512046996055E-2</v>
      </c>
      <c r="AX117" s="14">
        <v>149</v>
      </c>
      <c r="AY117">
        <f t="shared" si="132"/>
        <v>0</v>
      </c>
      <c r="AZ117">
        <f t="shared" si="156"/>
        <v>0</v>
      </c>
      <c r="BA117" s="35">
        <f t="shared" si="157"/>
        <v>37.49370910920986</v>
      </c>
      <c r="BB117" s="51">
        <f t="shared" si="158"/>
        <v>4.228509805034481E-3</v>
      </c>
      <c r="BC117" s="31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31">
        <f t="shared" si="104"/>
        <v>252</v>
      </c>
      <c r="BE117" s="51">
        <f t="shared" si="159"/>
        <v>1.4099479662060155E-2</v>
      </c>
      <c r="BF117" s="35">
        <f t="shared" si="160"/>
        <v>4560.8958228485153</v>
      </c>
      <c r="BG117" s="35">
        <f t="shared" si="161"/>
        <v>0.5143740954110736</v>
      </c>
      <c r="BH117" s="45">
        <v>4240</v>
      </c>
      <c r="BI117" s="48">
        <f t="shared" si="108"/>
        <v>91</v>
      </c>
      <c r="BJ117" s="14">
        <v>15476</v>
      </c>
      <c r="BK117" s="48">
        <f t="shared" si="109"/>
        <v>344</v>
      </c>
      <c r="BL117" s="14">
        <v>11145</v>
      </c>
      <c r="BM117" s="48">
        <f t="shared" si="110"/>
        <v>244</v>
      </c>
      <c r="BN117" s="14">
        <v>3657</v>
      </c>
      <c r="BO117" s="48">
        <f t="shared" si="111"/>
        <v>77</v>
      </c>
      <c r="BP117" s="14">
        <v>719</v>
      </c>
      <c r="BQ117" s="48">
        <f t="shared" si="112"/>
        <v>18</v>
      </c>
      <c r="BR117" s="17">
        <v>12</v>
      </c>
      <c r="BS117" s="24">
        <f t="shared" si="113"/>
        <v>0</v>
      </c>
      <c r="BT117" s="17">
        <v>40</v>
      </c>
      <c r="BU117" s="24">
        <f t="shared" si="114"/>
        <v>2</v>
      </c>
      <c r="BV117" s="17">
        <v>138</v>
      </c>
      <c r="BW117" s="24">
        <f t="shared" si="115"/>
        <v>8</v>
      </c>
      <c r="BX117" s="17">
        <v>302</v>
      </c>
      <c r="BY117" s="24">
        <f t="shared" si="116"/>
        <v>7</v>
      </c>
      <c r="BZ117" s="20">
        <v>175</v>
      </c>
      <c r="CA117" s="27">
        <f t="shared" si="117"/>
        <v>5</v>
      </c>
    </row>
    <row r="118" spans="1:79">
      <c r="A118" s="3">
        <v>44015</v>
      </c>
      <c r="B118" s="22">
        <v>44015</v>
      </c>
      <c r="C118" s="10">
        <v>35995</v>
      </c>
      <c r="D118">
        <f t="shared" si="164"/>
        <v>758</v>
      </c>
      <c r="E118" s="10">
        <v>698</v>
      </c>
      <c r="F118">
        <f t="shared" si="163"/>
        <v>31</v>
      </c>
      <c r="G118" s="10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12">
        <v>138081</v>
      </c>
      <c r="W118" s="1">
        <f t="shared" si="128"/>
        <v>2280</v>
      </c>
      <c r="X118" s="1">
        <f t="shared" si="86"/>
        <v>-72</v>
      </c>
      <c r="Y118" s="34">
        <f t="shared" si="146"/>
        <v>34746.099647710114</v>
      </c>
      <c r="Z118" s="14">
        <v>99169</v>
      </c>
      <c r="AA118" s="2">
        <f t="shared" si="133"/>
        <v>1503</v>
      </c>
      <c r="AB118" s="29">
        <f t="shared" si="88"/>
        <v>0.71819439314605193</v>
      </c>
      <c r="AC118" s="32">
        <f t="shared" si="89"/>
        <v>-70</v>
      </c>
      <c r="AD118" s="1">
        <f t="shared" si="129"/>
        <v>38912</v>
      </c>
      <c r="AE118" s="1">
        <f t="shared" si="134"/>
        <v>777</v>
      </c>
      <c r="AF118" s="29">
        <f t="shared" si="90"/>
        <v>0.28180560685394807</v>
      </c>
      <c r="AG118" s="32">
        <f t="shared" si="91"/>
        <v>-2</v>
      </c>
      <c r="AH118" s="34">
        <f t="shared" si="147"/>
        <v>0.34078947368421053</v>
      </c>
      <c r="AI118" s="34">
        <f t="shared" si="148"/>
        <v>9791.645697030699</v>
      </c>
      <c r="AJ118" s="14">
        <v>16678</v>
      </c>
      <c r="AK118" s="2">
        <f t="shared" si="135"/>
        <v>170</v>
      </c>
      <c r="AL118" s="2">
        <f t="shared" si="149"/>
        <v>1.0298037315241038E-2</v>
      </c>
      <c r="AM118" s="34">
        <f t="shared" si="150"/>
        <v>4196.77906391545</v>
      </c>
      <c r="AN118" s="34">
        <f t="shared" si="151"/>
        <v>0.46334213085150716</v>
      </c>
      <c r="AO118" s="14">
        <v>705</v>
      </c>
      <c r="AP118" s="2">
        <f t="shared" si="136"/>
        <v>32</v>
      </c>
      <c r="AQ118" s="2">
        <f t="shared" si="130"/>
        <v>4.7548291233283857E-2</v>
      </c>
      <c r="AR118" s="34">
        <f t="shared" si="152"/>
        <v>177.40312028183189</v>
      </c>
      <c r="AS118" s="14">
        <v>823</v>
      </c>
      <c r="AT118" s="2">
        <f t="shared" si="131"/>
        <v>28</v>
      </c>
      <c r="AU118" s="2">
        <f t="shared" si="153"/>
        <v>3.5220125786163514E-2</v>
      </c>
      <c r="AV118" s="34">
        <f t="shared" si="154"/>
        <v>207.09612481127326</v>
      </c>
      <c r="AW118" s="79">
        <f t="shared" si="155"/>
        <v>2.2864286706487012E-2</v>
      </c>
      <c r="AX118" s="14">
        <v>146</v>
      </c>
      <c r="AY118">
        <f t="shared" si="132"/>
        <v>-3</v>
      </c>
      <c r="AZ118">
        <f t="shared" si="156"/>
        <v>-2.0134228187919434E-2</v>
      </c>
      <c r="BA118" s="35">
        <f t="shared" si="157"/>
        <v>36.738802214393559</v>
      </c>
      <c r="BB118" s="51">
        <f t="shared" si="158"/>
        <v>4.0561189054035282E-3</v>
      </c>
      <c r="BC118" s="31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31">
        <f t="shared" si="104"/>
        <v>227</v>
      </c>
      <c r="BE118" s="51">
        <f t="shared" si="159"/>
        <v>1.2524137931034574E-2</v>
      </c>
      <c r="BF118" s="35">
        <f t="shared" si="160"/>
        <v>4618.0171112229491</v>
      </c>
      <c r="BG118" s="35">
        <f t="shared" si="161"/>
        <v>0.50984859008195582</v>
      </c>
      <c r="BH118" s="45">
        <v>4324</v>
      </c>
      <c r="BI118" s="48">
        <f t="shared" si="108"/>
        <v>84</v>
      </c>
      <c r="BJ118" s="14">
        <v>15809</v>
      </c>
      <c r="BK118" s="48">
        <f t="shared" si="109"/>
        <v>333</v>
      </c>
      <c r="BL118" s="14">
        <v>11375</v>
      </c>
      <c r="BM118" s="48">
        <f t="shared" si="110"/>
        <v>230</v>
      </c>
      <c r="BN118" s="14">
        <v>3742</v>
      </c>
      <c r="BO118" s="48">
        <f t="shared" si="111"/>
        <v>85</v>
      </c>
      <c r="BP118" s="14">
        <v>745</v>
      </c>
      <c r="BQ118" s="48">
        <f t="shared" si="112"/>
        <v>26</v>
      </c>
      <c r="BR118" s="17">
        <v>12</v>
      </c>
      <c r="BS118" s="24">
        <f t="shared" si="113"/>
        <v>0</v>
      </c>
      <c r="BT118" s="17">
        <v>42</v>
      </c>
      <c r="BU118" s="24">
        <f t="shared" si="114"/>
        <v>2</v>
      </c>
      <c r="BV118" s="17">
        <v>144</v>
      </c>
      <c r="BW118" s="24">
        <f t="shared" si="115"/>
        <v>6</v>
      </c>
      <c r="BX118" s="17">
        <v>314</v>
      </c>
      <c r="BY118" s="24">
        <f t="shared" si="116"/>
        <v>12</v>
      </c>
      <c r="BZ118" s="20">
        <v>186</v>
      </c>
      <c r="CA118" s="27">
        <f t="shared" si="117"/>
        <v>11</v>
      </c>
    </row>
    <row r="119" spans="1:79">
      <c r="A119" s="3">
        <v>44016</v>
      </c>
      <c r="B119" s="22">
        <v>44016</v>
      </c>
      <c r="C119" s="10">
        <v>36983</v>
      </c>
      <c r="D119">
        <f t="shared" si="164"/>
        <v>988</v>
      </c>
      <c r="E119" s="10">
        <v>720</v>
      </c>
      <c r="F119">
        <f t="shared" si="163"/>
        <v>22</v>
      </c>
      <c r="G119" s="10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12">
        <v>141283</v>
      </c>
      <c r="W119" s="1">
        <f t="shared" si="128"/>
        <v>3202</v>
      </c>
      <c r="X119" s="1">
        <f t="shared" si="86"/>
        <v>922</v>
      </c>
      <c r="Y119" s="34">
        <f t="shared" si="146"/>
        <v>35551.836940110719</v>
      </c>
      <c r="Z119" s="14">
        <v>101362</v>
      </c>
      <c r="AA119" s="2">
        <f t="shared" si="133"/>
        <v>2193</v>
      </c>
      <c r="AB119" s="29">
        <f t="shared" si="88"/>
        <v>0.71743946547001414</v>
      </c>
      <c r="AC119" s="32">
        <f t="shared" si="89"/>
        <v>690</v>
      </c>
      <c r="AD119" s="1">
        <f t="shared" si="129"/>
        <v>39921</v>
      </c>
      <c r="AE119" s="1">
        <f t="shared" si="134"/>
        <v>1009</v>
      </c>
      <c r="AF119" s="29">
        <f t="shared" si="90"/>
        <v>0.28256053452998592</v>
      </c>
      <c r="AG119" s="32">
        <f t="shared" si="91"/>
        <v>232</v>
      </c>
      <c r="AH119" s="34">
        <f t="shared" si="147"/>
        <v>0.31511555277951281</v>
      </c>
      <c r="AI119" s="34">
        <f t="shared" si="148"/>
        <v>10045.546049320583</v>
      </c>
      <c r="AJ119" s="14">
        <v>16878</v>
      </c>
      <c r="AK119" s="2">
        <f t="shared" si="135"/>
        <v>200</v>
      </c>
      <c r="AL119" s="2">
        <f t="shared" si="149"/>
        <v>1.1991845545029411E-2</v>
      </c>
      <c r="AM119" s="34">
        <f t="shared" si="150"/>
        <v>4247.1061902365373</v>
      </c>
      <c r="AN119" s="34">
        <f t="shared" si="151"/>
        <v>0.45637184652407864</v>
      </c>
      <c r="AO119" s="14">
        <v>645</v>
      </c>
      <c r="AP119" s="2">
        <f t="shared" si="136"/>
        <v>-60</v>
      </c>
      <c r="AQ119" s="2">
        <f t="shared" si="130"/>
        <v>-8.5106382978723416E-2</v>
      </c>
      <c r="AR119" s="34">
        <f t="shared" si="152"/>
        <v>162.30498238550578</v>
      </c>
      <c r="AS119" s="14">
        <v>825</v>
      </c>
      <c r="AT119" s="2">
        <f t="shared" si="131"/>
        <v>2</v>
      </c>
      <c r="AU119" s="2">
        <f t="shared" si="153"/>
        <v>2.430133657351119E-3</v>
      </c>
      <c r="AV119" s="34">
        <f t="shared" si="154"/>
        <v>207.59939607448413</v>
      </c>
      <c r="AW119" s="79">
        <f t="shared" si="155"/>
        <v>2.2307546710650841E-2</v>
      </c>
      <c r="AX119" s="14">
        <v>154</v>
      </c>
      <c r="AY119">
        <f t="shared" si="132"/>
        <v>8</v>
      </c>
      <c r="AZ119">
        <f t="shared" si="156"/>
        <v>5.4794520547945202E-2</v>
      </c>
      <c r="BA119" s="35">
        <f t="shared" si="157"/>
        <v>38.751887267237038</v>
      </c>
      <c r="BB119" s="51">
        <f t="shared" si="158"/>
        <v>4.164075385988157E-3</v>
      </c>
      <c r="BC119" s="31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31">
        <f t="shared" si="104"/>
        <v>150</v>
      </c>
      <c r="BE119" s="51">
        <f t="shared" si="159"/>
        <v>8.1734960767219089E-3</v>
      </c>
      <c r="BF119" s="35">
        <f t="shared" si="160"/>
        <v>4655.7624559637643</v>
      </c>
      <c r="BG119" s="35">
        <f t="shared" si="161"/>
        <v>0.50028391423086283</v>
      </c>
      <c r="BH119" s="45">
        <v>4445</v>
      </c>
      <c r="BI119" s="48">
        <f t="shared" si="108"/>
        <v>121</v>
      </c>
      <c r="BJ119" s="14">
        <v>16233</v>
      </c>
      <c r="BK119" s="48">
        <f t="shared" si="109"/>
        <v>424</v>
      </c>
      <c r="BL119" s="14">
        <v>11705</v>
      </c>
      <c r="BM119" s="48">
        <f t="shared" si="110"/>
        <v>330</v>
      </c>
      <c r="BN119" s="14">
        <v>3844</v>
      </c>
      <c r="BO119" s="48">
        <f t="shared" si="111"/>
        <v>102</v>
      </c>
      <c r="BP119" s="14">
        <v>756</v>
      </c>
      <c r="BQ119" s="48">
        <f t="shared" si="112"/>
        <v>11</v>
      </c>
      <c r="BR119" s="17">
        <v>12</v>
      </c>
      <c r="BS119" s="24">
        <f t="shared" si="113"/>
        <v>0</v>
      </c>
      <c r="BT119" s="17">
        <v>45</v>
      </c>
      <c r="BU119" s="24">
        <f t="shared" si="114"/>
        <v>3</v>
      </c>
      <c r="BV119" s="17">
        <v>147</v>
      </c>
      <c r="BW119" s="24">
        <f t="shared" si="115"/>
        <v>3</v>
      </c>
      <c r="BX119" s="17">
        <v>321</v>
      </c>
      <c r="BY119" s="24">
        <f t="shared" si="116"/>
        <v>7</v>
      </c>
      <c r="BZ119" s="20">
        <v>195</v>
      </c>
      <c r="CA119" s="27">
        <f t="shared" si="117"/>
        <v>9</v>
      </c>
    </row>
    <row r="120" spans="1:79">
      <c r="A120" s="3">
        <v>44017</v>
      </c>
      <c r="B120" s="22">
        <v>44017</v>
      </c>
      <c r="C120" s="10">
        <v>38149</v>
      </c>
      <c r="D120">
        <f t="shared" si="164"/>
        <v>1166</v>
      </c>
      <c r="E120" s="10">
        <v>747</v>
      </c>
      <c r="F120">
        <f t="shared" si="163"/>
        <v>27</v>
      </c>
      <c r="G120" s="10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12">
        <v>144918</v>
      </c>
      <c r="W120" s="1">
        <f t="shared" si="128"/>
        <v>3635</v>
      </c>
      <c r="X120" s="1">
        <f t="shared" si="86"/>
        <v>433</v>
      </c>
      <c r="Y120" s="34">
        <f t="shared" si="146"/>
        <v>36466.532460996474</v>
      </c>
      <c r="Z120" s="14">
        <v>103818</v>
      </c>
      <c r="AA120" s="2">
        <f t="shared" si="133"/>
        <v>2456</v>
      </c>
      <c r="AB120" s="29">
        <f t="shared" si="88"/>
        <v>0.71639133855007664</v>
      </c>
      <c r="AC120" s="32">
        <f t="shared" si="89"/>
        <v>263</v>
      </c>
      <c r="AD120" s="1">
        <f t="shared" si="129"/>
        <v>41100</v>
      </c>
      <c r="AE120" s="1">
        <f t="shared" si="134"/>
        <v>1179</v>
      </c>
      <c r="AF120" s="29">
        <f t="shared" si="90"/>
        <v>0.28360866144992342</v>
      </c>
      <c r="AG120" s="32">
        <f t="shared" si="91"/>
        <v>170</v>
      </c>
      <c r="AH120" s="34">
        <f t="shared" si="147"/>
        <v>0.32434662998624486</v>
      </c>
      <c r="AI120" s="34">
        <f t="shared" si="148"/>
        <v>10342.224458983392</v>
      </c>
      <c r="AJ120" s="14">
        <v>17759</v>
      </c>
      <c r="AK120" s="2">
        <f t="shared" si="135"/>
        <v>881</v>
      </c>
      <c r="AL120" s="2">
        <f t="shared" si="149"/>
        <v>5.2198127740253675E-2</v>
      </c>
      <c r="AM120" s="34">
        <f t="shared" si="150"/>
        <v>4468.7971816809259</v>
      </c>
      <c r="AN120" s="34">
        <f t="shared" si="151"/>
        <v>0.46551678943091562</v>
      </c>
      <c r="AO120" s="14">
        <v>661</v>
      </c>
      <c r="AP120" s="2">
        <f t="shared" si="136"/>
        <v>16</v>
      </c>
      <c r="AQ120" s="2">
        <f t="shared" si="130"/>
        <v>2.4806201550387597E-2</v>
      </c>
      <c r="AR120" s="34">
        <f t="shared" si="152"/>
        <v>166.33115249119274</v>
      </c>
      <c r="AS120" s="14">
        <v>843</v>
      </c>
      <c r="AT120" s="2">
        <f t="shared" si="131"/>
        <v>18</v>
      </c>
      <c r="AU120" s="2">
        <f t="shared" si="153"/>
        <v>2.1818181818181737E-2</v>
      </c>
      <c r="AV120" s="34">
        <f t="shared" si="154"/>
        <v>212.12883744338197</v>
      </c>
      <c r="AW120" s="79">
        <f t="shared" si="155"/>
        <v>2.2097564811659545E-2</v>
      </c>
      <c r="AX120" s="14">
        <v>153</v>
      </c>
      <c r="AY120">
        <f t="shared" si="132"/>
        <v>-1</v>
      </c>
      <c r="AZ120">
        <f t="shared" si="156"/>
        <v>-6.4935064935064402E-3</v>
      </c>
      <c r="BA120" s="35">
        <f t="shared" si="157"/>
        <v>38.500251635631606</v>
      </c>
      <c r="BB120" s="51">
        <f t="shared" si="158"/>
        <v>4.0105900547851847E-3</v>
      </c>
      <c r="BC120" s="31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31">
        <f t="shared" si="104"/>
        <v>914</v>
      </c>
      <c r="BE120" s="51">
        <f t="shared" si="159"/>
        <v>4.9400064857853199E-2</v>
      </c>
      <c r="BF120" s="35">
        <f t="shared" si="160"/>
        <v>4885.7574232511324</v>
      </c>
      <c r="BG120" s="35">
        <f t="shared" si="161"/>
        <v>0.50895174185430814</v>
      </c>
      <c r="BH120" s="45">
        <v>4599</v>
      </c>
      <c r="BI120" s="48">
        <f t="shared" si="108"/>
        <v>154</v>
      </c>
      <c r="BJ120" s="14">
        <v>16699</v>
      </c>
      <c r="BK120" s="48">
        <f t="shared" si="109"/>
        <v>466</v>
      </c>
      <c r="BL120" s="14">
        <v>12083</v>
      </c>
      <c r="BM120" s="48">
        <f t="shared" si="110"/>
        <v>378</v>
      </c>
      <c r="BN120" s="14">
        <v>3993</v>
      </c>
      <c r="BO120" s="48">
        <f t="shared" si="111"/>
        <v>149</v>
      </c>
      <c r="BP120" s="14">
        <v>775</v>
      </c>
      <c r="BQ120" s="48">
        <f t="shared" si="112"/>
        <v>19</v>
      </c>
      <c r="BR120" s="17">
        <v>12</v>
      </c>
      <c r="BS120" s="24">
        <f t="shared" si="113"/>
        <v>0</v>
      </c>
      <c r="BT120" s="17">
        <v>46</v>
      </c>
      <c r="BU120" s="24">
        <f t="shared" si="114"/>
        <v>1</v>
      </c>
      <c r="BV120" s="17">
        <v>152</v>
      </c>
      <c r="BW120" s="24">
        <f t="shared" si="115"/>
        <v>5</v>
      </c>
      <c r="BX120" s="17">
        <v>334</v>
      </c>
      <c r="BY120" s="24">
        <f t="shared" si="116"/>
        <v>13</v>
      </c>
      <c r="BZ120" s="20">
        <v>203</v>
      </c>
      <c r="CA120" s="27">
        <f t="shared" si="117"/>
        <v>8</v>
      </c>
    </row>
    <row r="121" spans="1:79">
      <c r="A121" s="3">
        <v>44018</v>
      </c>
      <c r="B121" s="22">
        <v>44018</v>
      </c>
      <c r="C121" s="10">
        <v>39334</v>
      </c>
      <c r="D121">
        <f t="shared" si="164"/>
        <v>1185</v>
      </c>
      <c r="E121" s="10">
        <v>770</v>
      </c>
      <c r="F121">
        <f t="shared" si="163"/>
        <v>23</v>
      </c>
      <c r="G121" s="10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12">
        <v>148115</v>
      </c>
      <c r="W121" s="1">
        <f t="shared" si="128"/>
        <v>3197</v>
      </c>
      <c r="X121" s="1">
        <f t="shared" si="86"/>
        <v>-438</v>
      </c>
      <c r="Y121" s="34">
        <f t="shared" si="146"/>
        <v>37271.011575239048</v>
      </c>
      <c r="Z121" s="14">
        <v>105805</v>
      </c>
      <c r="AA121" s="2">
        <f t="shared" si="133"/>
        <v>1987</v>
      </c>
      <c r="AB121" s="29">
        <f t="shared" si="88"/>
        <v>0.7143435843770044</v>
      </c>
      <c r="AC121" s="32">
        <f t="shared" si="89"/>
        <v>-469</v>
      </c>
      <c r="AD121" s="1">
        <f t="shared" si="129"/>
        <v>42310</v>
      </c>
      <c r="AE121" s="1">
        <f t="shared" si="134"/>
        <v>1210</v>
      </c>
      <c r="AF121" s="29">
        <f t="shared" si="90"/>
        <v>0.28565641562299565</v>
      </c>
      <c r="AG121" s="32">
        <f t="shared" si="91"/>
        <v>31</v>
      </c>
      <c r="AH121" s="34">
        <f t="shared" si="147"/>
        <v>0.37847982483578357</v>
      </c>
      <c r="AI121" s="34">
        <f t="shared" si="148"/>
        <v>10646.703573225968</v>
      </c>
      <c r="AJ121" s="14">
        <v>18844</v>
      </c>
      <c r="AK121" s="2">
        <f t="shared" si="135"/>
        <v>1085</v>
      </c>
      <c r="AL121" s="2">
        <f t="shared" si="149"/>
        <v>6.1095782420181211E-2</v>
      </c>
      <c r="AM121" s="34">
        <f t="shared" si="150"/>
        <v>4741.8218419728228</v>
      </c>
      <c r="AN121" s="34">
        <f t="shared" si="151"/>
        <v>0.47907662581990135</v>
      </c>
      <c r="AO121" s="14">
        <v>676</v>
      </c>
      <c r="AP121" s="2">
        <f t="shared" si="136"/>
        <v>15</v>
      </c>
      <c r="AQ121" s="2">
        <f t="shared" si="130"/>
        <v>2.2692889561270801E-2</v>
      </c>
      <c r="AR121" s="34">
        <f t="shared" si="152"/>
        <v>170.10568696527429</v>
      </c>
      <c r="AS121" s="14">
        <v>846</v>
      </c>
      <c r="AT121" s="2">
        <f t="shared" si="131"/>
        <v>3</v>
      </c>
      <c r="AU121" s="2">
        <f t="shared" si="153"/>
        <v>3.558718861210064E-3</v>
      </c>
      <c r="AV121" s="34">
        <f t="shared" si="154"/>
        <v>212.88374433819828</v>
      </c>
      <c r="AW121" s="79">
        <f t="shared" si="155"/>
        <v>2.1508110032033356E-2</v>
      </c>
      <c r="AX121" s="14">
        <v>162</v>
      </c>
      <c r="AY121">
        <f t="shared" si="132"/>
        <v>9</v>
      </c>
      <c r="AZ121">
        <f t="shared" si="156"/>
        <v>5.8823529411764719E-2</v>
      </c>
      <c r="BA121" s="35">
        <f t="shared" si="157"/>
        <v>40.764972320080524</v>
      </c>
      <c r="BB121" s="51">
        <f t="shared" si="158"/>
        <v>4.1185742614531957E-3</v>
      </c>
      <c r="BC121" s="31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31">
        <f t="shared" si="104"/>
        <v>1112</v>
      </c>
      <c r="BE121" s="51">
        <f t="shared" si="159"/>
        <v>5.727235269880504E-2</v>
      </c>
      <c r="BF121" s="35">
        <f t="shared" si="160"/>
        <v>5165.5762455963759</v>
      </c>
      <c r="BG121" s="35">
        <f t="shared" si="161"/>
        <v>0.52188945950068644</v>
      </c>
      <c r="BH121" s="45">
        <v>4762</v>
      </c>
      <c r="BI121" s="48">
        <f t="shared" si="108"/>
        <v>163</v>
      </c>
      <c r="BJ121" s="14">
        <v>17144</v>
      </c>
      <c r="BK121" s="48">
        <f t="shared" si="109"/>
        <v>445</v>
      </c>
      <c r="BL121" s="14">
        <v>12451</v>
      </c>
      <c r="BM121" s="48">
        <f t="shared" si="110"/>
        <v>368</v>
      </c>
      <c r="BN121" s="14">
        <v>4168</v>
      </c>
      <c r="BO121" s="48">
        <f t="shared" si="111"/>
        <v>175</v>
      </c>
      <c r="BP121" s="14">
        <v>809</v>
      </c>
      <c r="BQ121" s="48">
        <f t="shared" si="112"/>
        <v>34</v>
      </c>
      <c r="BR121" s="17">
        <v>12</v>
      </c>
      <c r="BS121" s="24">
        <f t="shared" si="113"/>
        <v>0</v>
      </c>
      <c r="BT121" s="17">
        <v>47</v>
      </c>
      <c r="BU121" s="24">
        <f t="shared" si="114"/>
        <v>1</v>
      </c>
      <c r="BV121" s="17">
        <v>157</v>
      </c>
      <c r="BW121" s="24">
        <f t="shared" si="115"/>
        <v>5</v>
      </c>
      <c r="BX121" s="17">
        <v>345</v>
      </c>
      <c r="BY121" s="24">
        <f t="shared" si="116"/>
        <v>11</v>
      </c>
      <c r="BZ121" s="20">
        <v>209</v>
      </c>
      <c r="CA121" s="27">
        <f t="shared" si="117"/>
        <v>6</v>
      </c>
    </row>
    <row r="122" spans="1:79">
      <c r="A122" s="3">
        <v>44019</v>
      </c>
      <c r="B122" s="22">
        <v>44019</v>
      </c>
      <c r="C122" s="10">
        <v>40291</v>
      </c>
      <c r="D122">
        <f t="shared" si="164"/>
        <v>957</v>
      </c>
      <c r="E122" s="10">
        <v>799</v>
      </c>
      <c r="F122">
        <f t="shared" si="163"/>
        <v>29</v>
      </c>
      <c r="G122" s="10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12">
        <v>150542</v>
      </c>
      <c r="W122" s="1">
        <f t="shared" si="128"/>
        <v>2427</v>
      </c>
      <c r="X122" s="1">
        <f t="shared" si="86"/>
        <v>-770</v>
      </c>
      <c r="Y122" s="34">
        <f t="shared" si="146"/>
        <v>37881.731253145444</v>
      </c>
      <c r="Z122" s="14">
        <v>107269</v>
      </c>
      <c r="AA122" s="2">
        <f t="shared" si="133"/>
        <v>1464</v>
      </c>
      <c r="AB122" s="29">
        <f t="shared" si="88"/>
        <v>0.71255197884975618</v>
      </c>
      <c r="AC122" s="32">
        <f t="shared" si="89"/>
        <v>-523</v>
      </c>
      <c r="AD122" s="1">
        <f t="shared" si="129"/>
        <v>43273</v>
      </c>
      <c r="AE122" s="1">
        <f t="shared" si="134"/>
        <v>963</v>
      </c>
      <c r="AF122" s="29">
        <f t="shared" si="90"/>
        <v>0.28744802115024376</v>
      </c>
      <c r="AG122" s="32">
        <f t="shared" si="91"/>
        <v>-247</v>
      </c>
      <c r="AH122" s="34">
        <f t="shared" si="147"/>
        <v>0.39678615574783682</v>
      </c>
      <c r="AI122" s="34">
        <f t="shared" si="148"/>
        <v>10889.028686462003</v>
      </c>
      <c r="AJ122" s="14">
        <v>19012</v>
      </c>
      <c r="AK122" s="2">
        <f t="shared" si="135"/>
        <v>168</v>
      </c>
      <c r="AL122" s="2">
        <f t="shared" si="149"/>
        <v>8.9153046062406816E-3</v>
      </c>
      <c r="AM122" s="34">
        <f t="shared" si="150"/>
        <v>4784.096628082536</v>
      </c>
      <c r="AN122" s="34">
        <f t="shared" si="151"/>
        <v>0.47186716636469683</v>
      </c>
      <c r="AO122" s="14">
        <v>732</v>
      </c>
      <c r="AP122" s="2">
        <f t="shared" si="136"/>
        <v>56</v>
      </c>
      <c r="AQ122" s="2">
        <f t="shared" si="130"/>
        <v>8.2840236686390512E-2</v>
      </c>
      <c r="AR122" s="34">
        <f t="shared" si="152"/>
        <v>184.19728233517864</v>
      </c>
      <c r="AS122" s="14">
        <v>862</v>
      </c>
      <c r="AT122" s="2">
        <f t="shared" si="131"/>
        <v>16</v>
      </c>
      <c r="AU122" s="2">
        <f t="shared" si="153"/>
        <v>1.891252955082745E-2</v>
      </c>
      <c r="AV122" s="34">
        <f t="shared" si="154"/>
        <v>216.90991444388524</v>
      </c>
      <c r="AW122" s="79">
        <f t="shared" si="155"/>
        <v>2.1394356059665932E-2</v>
      </c>
      <c r="AX122" s="14">
        <v>160</v>
      </c>
      <c r="AY122">
        <f t="shared" si="132"/>
        <v>-2</v>
      </c>
      <c r="AZ122">
        <f t="shared" si="156"/>
        <v>-1.2345679012345734E-2</v>
      </c>
      <c r="BA122" s="35">
        <f t="shared" si="157"/>
        <v>40.261701056869647</v>
      </c>
      <c r="BB122" s="51">
        <f t="shared" si="158"/>
        <v>3.9711101734878759E-3</v>
      </c>
      <c r="BC122" s="31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31">
        <f t="shared" si="104"/>
        <v>238</v>
      </c>
      <c r="BE122" s="51">
        <f t="shared" si="159"/>
        <v>1.1593920498830901E-2</v>
      </c>
      <c r="BF122" s="35">
        <f t="shared" si="160"/>
        <v>5225.4655259184701</v>
      </c>
      <c r="BG122" s="35">
        <f t="shared" si="161"/>
        <v>0.51540046164155762</v>
      </c>
      <c r="BH122" s="45">
        <v>4866</v>
      </c>
      <c r="BI122" s="48">
        <f t="shared" si="108"/>
        <v>104</v>
      </c>
      <c r="BJ122" s="14">
        <v>17549</v>
      </c>
      <c r="BK122" s="48">
        <f t="shared" si="109"/>
        <v>405</v>
      </c>
      <c r="BL122" s="14">
        <v>12760</v>
      </c>
      <c r="BM122" s="48">
        <f t="shared" si="110"/>
        <v>309</v>
      </c>
      <c r="BN122" s="14">
        <v>4294</v>
      </c>
      <c r="BO122" s="48">
        <f t="shared" si="111"/>
        <v>126</v>
      </c>
      <c r="BP122" s="14">
        <v>822</v>
      </c>
      <c r="BQ122" s="48">
        <f t="shared" si="112"/>
        <v>13</v>
      </c>
      <c r="BR122" s="17">
        <v>12</v>
      </c>
      <c r="BS122" s="24">
        <f t="shared" si="113"/>
        <v>0</v>
      </c>
      <c r="BT122" s="17">
        <v>49</v>
      </c>
      <c r="BU122" s="24">
        <f t="shared" si="114"/>
        <v>2</v>
      </c>
      <c r="BV122" s="17">
        <v>164</v>
      </c>
      <c r="BW122" s="24">
        <f t="shared" si="115"/>
        <v>7</v>
      </c>
      <c r="BX122" s="17">
        <v>359</v>
      </c>
      <c r="BY122" s="24">
        <f t="shared" si="116"/>
        <v>14</v>
      </c>
      <c r="BZ122" s="20">
        <v>215</v>
      </c>
      <c r="CA122" s="27">
        <f t="shared" si="117"/>
        <v>6</v>
      </c>
    </row>
    <row r="123" spans="1:79">
      <c r="A123" s="3">
        <v>44020</v>
      </c>
      <c r="B123" s="22">
        <v>44020</v>
      </c>
      <c r="C123" s="10">
        <v>41251</v>
      </c>
      <c r="D123">
        <f t="shared" si="164"/>
        <v>960</v>
      </c>
      <c r="E123" s="10">
        <v>819</v>
      </c>
      <c r="F123">
        <f t="shared" si="163"/>
        <v>20</v>
      </c>
      <c r="G123" s="10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12">
        <v>153148</v>
      </c>
      <c r="W123" s="1">
        <f t="shared" si="128"/>
        <v>2606</v>
      </c>
      <c r="X123" s="1">
        <f t="shared" si="86"/>
        <v>179</v>
      </c>
      <c r="Y123" s="34">
        <f t="shared" si="146"/>
        <v>38537.493709109207</v>
      </c>
      <c r="Z123" s="14">
        <v>108893</v>
      </c>
      <c r="AA123" s="2">
        <f t="shared" si="133"/>
        <v>1624</v>
      </c>
      <c r="AB123" s="29">
        <f t="shared" si="88"/>
        <v>0.71103115940136341</v>
      </c>
      <c r="AC123" s="32">
        <f t="shared" si="89"/>
        <v>160</v>
      </c>
      <c r="AD123" s="1">
        <f t="shared" si="129"/>
        <v>44255</v>
      </c>
      <c r="AE123" s="1">
        <f t="shared" si="134"/>
        <v>982</v>
      </c>
      <c r="AF123" s="29">
        <f t="shared" si="90"/>
        <v>0.28896884059863659</v>
      </c>
      <c r="AG123" s="32">
        <f t="shared" si="91"/>
        <v>19</v>
      </c>
      <c r="AH123" s="34">
        <f t="shared" si="147"/>
        <v>0.37682271680736762</v>
      </c>
      <c r="AI123" s="34">
        <f t="shared" si="148"/>
        <v>11136.134876698539</v>
      </c>
      <c r="AJ123" s="14">
        <v>19211</v>
      </c>
      <c r="AK123" s="2">
        <f t="shared" si="135"/>
        <v>199</v>
      </c>
      <c r="AL123" s="2">
        <f t="shared" si="149"/>
        <v>1.0467073427309126E-2</v>
      </c>
      <c r="AM123" s="34">
        <f t="shared" si="150"/>
        <v>4834.1721187720177</v>
      </c>
      <c r="AN123" s="34">
        <f t="shared" si="151"/>
        <v>0.46570992218370466</v>
      </c>
      <c r="AO123" s="14">
        <v>734</v>
      </c>
      <c r="AP123" s="2">
        <f t="shared" si="136"/>
        <v>2</v>
      </c>
      <c r="AQ123" s="2">
        <f t="shared" si="130"/>
        <v>2.732240437158362E-3</v>
      </c>
      <c r="AR123" s="34">
        <f t="shared" si="152"/>
        <v>184.70055359838952</v>
      </c>
      <c r="AS123" s="14">
        <v>860</v>
      </c>
      <c r="AT123" s="2">
        <f t="shared" si="131"/>
        <v>-2</v>
      </c>
      <c r="AU123" s="2">
        <f t="shared" si="153"/>
        <v>-2.3201856148491462E-3</v>
      </c>
      <c r="AV123" s="34">
        <f t="shared" si="154"/>
        <v>216.40664318067437</v>
      </c>
      <c r="AW123" s="79">
        <f t="shared" si="155"/>
        <v>2.0847979442922597E-2</v>
      </c>
      <c r="AX123" s="14">
        <v>158</v>
      </c>
      <c r="AY123">
        <f t="shared" si="132"/>
        <v>-2</v>
      </c>
      <c r="AZ123">
        <f t="shared" si="156"/>
        <v>-1.2499999999999956E-2</v>
      </c>
      <c r="BA123" s="35">
        <f t="shared" si="157"/>
        <v>39.758429793658777</v>
      </c>
      <c r="BB123" s="51">
        <f t="shared" si="158"/>
        <v>3.8302101767229884E-3</v>
      </c>
      <c r="BC123" s="31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31">
        <f t="shared" si="104"/>
        <v>197</v>
      </c>
      <c r="BE123" s="51">
        <f t="shared" si="159"/>
        <v>9.486660887989995E-3</v>
      </c>
      <c r="BF123" s="35">
        <f t="shared" si="160"/>
        <v>5275.0377453447409</v>
      </c>
      <c r="BG123" s="35">
        <f t="shared" si="161"/>
        <v>0.50818161983951904</v>
      </c>
      <c r="BH123" s="45">
        <v>4955</v>
      </c>
      <c r="BI123" s="48">
        <f t="shared" si="108"/>
        <v>89</v>
      </c>
      <c r="BJ123" s="14">
        <v>17973</v>
      </c>
      <c r="BK123" s="48">
        <f t="shared" si="109"/>
        <v>424</v>
      </c>
      <c r="BL123" s="14">
        <v>13088</v>
      </c>
      <c r="BM123" s="48">
        <f t="shared" si="110"/>
        <v>328</v>
      </c>
      <c r="BN123" s="14">
        <v>4392</v>
      </c>
      <c r="BO123" s="48">
        <f t="shared" si="111"/>
        <v>98</v>
      </c>
      <c r="BP123" s="14">
        <v>843</v>
      </c>
      <c r="BQ123" s="48">
        <f t="shared" si="112"/>
        <v>21</v>
      </c>
      <c r="BR123" s="17">
        <v>12</v>
      </c>
      <c r="BS123" s="24">
        <f t="shared" si="113"/>
        <v>0</v>
      </c>
      <c r="BT123" s="17">
        <v>51</v>
      </c>
      <c r="BU123" s="24">
        <f t="shared" si="114"/>
        <v>2</v>
      </c>
      <c r="BV123" s="17">
        <v>167</v>
      </c>
      <c r="BW123" s="24">
        <f t="shared" si="115"/>
        <v>3</v>
      </c>
      <c r="BX123" s="17">
        <v>369</v>
      </c>
      <c r="BY123" s="24">
        <f t="shared" si="116"/>
        <v>10</v>
      </c>
      <c r="BZ123" s="20">
        <v>220</v>
      </c>
      <c r="CA123" s="27">
        <f t="shared" si="117"/>
        <v>5</v>
      </c>
    </row>
    <row r="124" spans="1:79">
      <c r="A124" s="3">
        <v>44021</v>
      </c>
      <c r="B124" s="22">
        <v>44021</v>
      </c>
      <c r="C124" s="10">
        <v>42216</v>
      </c>
      <c r="D124">
        <f t="shared" si="164"/>
        <v>965</v>
      </c>
      <c r="E124" s="10">
        <v>839</v>
      </c>
      <c r="F124">
        <f t="shared" si="163"/>
        <v>20</v>
      </c>
      <c r="G124" s="10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12">
        <v>155605</v>
      </c>
      <c r="W124" s="1">
        <f t="shared" si="128"/>
        <v>2457</v>
      </c>
      <c r="X124" s="1">
        <f t="shared" si="86"/>
        <v>-149</v>
      </c>
      <c r="Y124" s="34">
        <f t="shared" si="146"/>
        <v>39155.762455963762</v>
      </c>
      <c r="Z124" s="14">
        <v>110426</v>
      </c>
      <c r="AA124" s="2">
        <f t="shared" si="133"/>
        <v>1533</v>
      </c>
      <c r="AB124" s="29">
        <f t="shared" si="88"/>
        <v>0.70965585938755182</v>
      </c>
      <c r="AC124" s="32">
        <f t="shared" si="89"/>
        <v>-91</v>
      </c>
      <c r="AD124" s="1">
        <f t="shared" si="129"/>
        <v>45179</v>
      </c>
      <c r="AE124" s="1">
        <f t="shared" si="134"/>
        <v>924</v>
      </c>
      <c r="AF124" s="29">
        <f t="shared" si="90"/>
        <v>0.29034414061244818</v>
      </c>
      <c r="AG124" s="32">
        <f t="shared" si="91"/>
        <v>-58</v>
      </c>
      <c r="AH124" s="34">
        <f t="shared" si="147"/>
        <v>0.37606837606837606</v>
      </c>
      <c r="AI124" s="34">
        <f t="shared" si="148"/>
        <v>11368.646200301962</v>
      </c>
      <c r="AJ124" s="14">
        <v>19182</v>
      </c>
      <c r="AK124" s="2">
        <f t="shared" si="135"/>
        <v>-29</v>
      </c>
      <c r="AL124" s="2">
        <f t="shared" si="149"/>
        <v>-1.5095518192702606E-3</v>
      </c>
      <c r="AM124" s="34">
        <f t="shared" si="150"/>
        <v>4826.8746854554602</v>
      </c>
      <c r="AN124" s="34">
        <f t="shared" si="151"/>
        <v>0.4543774872086413</v>
      </c>
      <c r="AO124" s="14">
        <v>709</v>
      </c>
      <c r="AP124" s="2">
        <f t="shared" si="136"/>
        <v>-25</v>
      </c>
      <c r="AQ124" s="2">
        <f t="shared" si="130"/>
        <v>-3.4059945504087197E-2</v>
      </c>
      <c r="AR124" s="34">
        <f t="shared" si="152"/>
        <v>178.40966280825364</v>
      </c>
      <c r="AS124" s="14">
        <v>890</v>
      </c>
      <c r="AT124" s="2">
        <f t="shared" si="131"/>
        <v>30</v>
      </c>
      <c r="AU124" s="2">
        <f t="shared" si="153"/>
        <v>3.488372093023262E-2</v>
      </c>
      <c r="AV124" s="34">
        <f t="shared" si="154"/>
        <v>223.95571212883743</v>
      </c>
      <c r="AW124" s="79">
        <f t="shared" si="155"/>
        <v>2.1082054197460679E-2</v>
      </c>
      <c r="AX124" s="14">
        <v>159</v>
      </c>
      <c r="AY124">
        <f t="shared" si="132"/>
        <v>1</v>
      </c>
      <c r="AZ124">
        <f t="shared" si="156"/>
        <v>6.3291139240506666E-3</v>
      </c>
      <c r="BA124" s="35">
        <f t="shared" si="157"/>
        <v>40.010065425264216</v>
      </c>
      <c r="BB124" s="51">
        <f t="shared" si="158"/>
        <v>3.7663445139283682E-3</v>
      </c>
      <c r="BC124" s="31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31">
        <f t="shared" si="104"/>
        <v>-23</v>
      </c>
      <c r="BE124" s="51">
        <f t="shared" si="159"/>
        <v>-1.0971712064112848E-3</v>
      </c>
      <c r="BF124" s="35">
        <f t="shared" si="160"/>
        <v>5269.2501258178154</v>
      </c>
      <c r="BG124" s="35">
        <f t="shared" si="161"/>
        <v>0.4960204661739625</v>
      </c>
      <c r="BH124" s="45">
        <v>5086</v>
      </c>
      <c r="BI124" s="48">
        <f t="shared" si="108"/>
        <v>131</v>
      </c>
      <c r="BJ124" s="14">
        <v>18404</v>
      </c>
      <c r="BK124" s="48">
        <f t="shared" si="109"/>
        <v>431</v>
      </c>
      <c r="BL124" s="14">
        <v>13367</v>
      </c>
      <c r="BM124" s="48">
        <f t="shared" si="110"/>
        <v>279</v>
      </c>
      <c r="BN124" s="14">
        <v>4494</v>
      </c>
      <c r="BO124" s="48">
        <f t="shared" si="111"/>
        <v>102</v>
      </c>
      <c r="BP124" s="14">
        <v>865</v>
      </c>
      <c r="BQ124" s="48">
        <f t="shared" si="112"/>
        <v>22</v>
      </c>
      <c r="BR124" s="17">
        <v>12</v>
      </c>
      <c r="BS124" s="24">
        <f t="shared" si="113"/>
        <v>0</v>
      </c>
      <c r="BT124" s="17">
        <v>51</v>
      </c>
      <c r="BU124" s="24">
        <f t="shared" si="114"/>
        <v>0</v>
      </c>
      <c r="BV124" s="17">
        <v>173</v>
      </c>
      <c r="BW124" s="24">
        <f t="shared" si="115"/>
        <v>6</v>
      </c>
      <c r="BX124" s="17">
        <v>380</v>
      </c>
      <c r="BY124" s="24">
        <f t="shared" si="116"/>
        <v>11</v>
      </c>
      <c r="BZ124" s="20">
        <v>223</v>
      </c>
      <c r="CA124" s="27">
        <f t="shared" si="117"/>
        <v>3</v>
      </c>
    </row>
    <row r="125" spans="1:79">
      <c r="A125" s="3">
        <v>44022</v>
      </c>
      <c r="B125" s="22">
        <v>44022</v>
      </c>
      <c r="C125" s="10">
        <v>43257</v>
      </c>
      <c r="D125">
        <f t="shared" si="164"/>
        <v>1041</v>
      </c>
      <c r="E125" s="10">
        <v>863</v>
      </c>
      <c r="F125">
        <f t="shared" si="163"/>
        <v>24</v>
      </c>
      <c r="G125" s="10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12">
        <v>158669</v>
      </c>
      <c r="W125" s="1">
        <f t="shared" si="128"/>
        <v>3064</v>
      </c>
      <c r="X125" s="1">
        <f t="shared" si="86"/>
        <v>607</v>
      </c>
      <c r="Y125" s="34">
        <f t="shared" si="146"/>
        <v>39926.774031202818</v>
      </c>
      <c r="Z125" s="14">
        <v>112407</v>
      </c>
      <c r="AA125" s="2">
        <f t="shared" si="133"/>
        <v>1981</v>
      </c>
      <c r="AB125" s="29">
        <f t="shared" si="88"/>
        <v>0.70843706079952606</v>
      </c>
      <c r="AC125" s="32">
        <f t="shared" si="89"/>
        <v>448</v>
      </c>
      <c r="AD125" s="1">
        <f t="shared" si="129"/>
        <v>46262</v>
      </c>
      <c r="AE125" s="1">
        <f t="shared" si="134"/>
        <v>1083</v>
      </c>
      <c r="AF125" s="29">
        <f t="shared" si="90"/>
        <v>0.29156293920047394</v>
      </c>
      <c r="AG125" s="32">
        <f t="shared" si="91"/>
        <v>159</v>
      </c>
      <c r="AH125" s="34">
        <f t="shared" si="147"/>
        <v>0.35345953002610964</v>
      </c>
      <c r="AI125" s="34">
        <f t="shared" si="148"/>
        <v>11641.167589330649</v>
      </c>
      <c r="AJ125" s="14">
        <v>19193</v>
      </c>
      <c r="AK125" s="2">
        <f t="shared" si="135"/>
        <v>11</v>
      </c>
      <c r="AL125" s="2">
        <f t="shared" si="149"/>
        <v>5.7345428005417531E-4</v>
      </c>
      <c r="AM125" s="34">
        <f t="shared" si="150"/>
        <v>4829.6426774031197</v>
      </c>
      <c r="AN125" s="34">
        <f t="shared" si="151"/>
        <v>0.44369697390017798</v>
      </c>
      <c r="AO125" s="14">
        <v>656</v>
      </c>
      <c r="AP125" s="2">
        <f t="shared" si="136"/>
        <v>-53</v>
      </c>
      <c r="AQ125" s="2">
        <f t="shared" si="130"/>
        <v>-7.4753173483779967E-2</v>
      </c>
      <c r="AR125" s="34">
        <f t="shared" si="152"/>
        <v>165.07297433316558</v>
      </c>
      <c r="AS125" s="14">
        <v>959</v>
      </c>
      <c r="AT125" s="2">
        <f t="shared" si="131"/>
        <v>69</v>
      </c>
      <c r="AU125" s="2">
        <f t="shared" si="153"/>
        <v>7.7528089887640483E-2</v>
      </c>
      <c r="AV125" s="34">
        <f t="shared" si="154"/>
        <v>241.31857070961246</v>
      </c>
      <c r="AW125" s="79">
        <f t="shared" si="155"/>
        <v>2.2169822225304576E-2</v>
      </c>
      <c r="AX125" s="14">
        <v>160</v>
      </c>
      <c r="AY125">
        <f t="shared" si="132"/>
        <v>1</v>
      </c>
      <c r="AZ125">
        <f t="shared" si="156"/>
        <v>6.2893081761006275E-3</v>
      </c>
      <c r="BA125" s="35">
        <f t="shared" si="157"/>
        <v>40.261701056869647</v>
      </c>
      <c r="BB125" s="51">
        <f t="shared" si="158"/>
        <v>3.6988233118339228E-3</v>
      </c>
      <c r="BC125" s="31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31">
        <f t="shared" si="104"/>
        <v>28</v>
      </c>
      <c r="BE125" s="51">
        <f t="shared" si="159"/>
        <v>1.3371537726838412E-3</v>
      </c>
      <c r="BF125" s="35">
        <f t="shared" si="160"/>
        <v>5276.2959235027674</v>
      </c>
      <c r="BG125" s="35">
        <f t="shared" si="161"/>
        <v>0.4847307950158356</v>
      </c>
      <c r="BH125" s="45">
        <v>5203</v>
      </c>
      <c r="BI125" s="48">
        <f t="shared" si="108"/>
        <v>117</v>
      </c>
      <c r="BJ125" s="14">
        <v>18855</v>
      </c>
      <c r="BK125" s="48">
        <f t="shared" si="109"/>
        <v>451</v>
      </c>
      <c r="BL125" s="14">
        <v>13695</v>
      </c>
      <c r="BM125" s="48">
        <f t="shared" si="110"/>
        <v>328</v>
      </c>
      <c r="BN125" s="14">
        <v>4613</v>
      </c>
      <c r="BO125" s="48">
        <f t="shared" si="111"/>
        <v>119</v>
      </c>
      <c r="BP125" s="14">
        <v>891</v>
      </c>
      <c r="BQ125" s="48">
        <f t="shared" si="112"/>
        <v>26</v>
      </c>
      <c r="BR125" s="17">
        <v>12</v>
      </c>
      <c r="BS125" s="24">
        <f t="shared" si="113"/>
        <v>0</v>
      </c>
      <c r="BT125" s="17">
        <v>53</v>
      </c>
      <c r="BU125" s="24">
        <f t="shared" si="114"/>
        <v>2</v>
      </c>
      <c r="BV125" s="17">
        <v>180</v>
      </c>
      <c r="BW125" s="24">
        <f t="shared" si="115"/>
        <v>7</v>
      </c>
      <c r="BX125" s="17">
        <v>392</v>
      </c>
      <c r="BY125" s="24">
        <f t="shared" si="116"/>
        <v>12</v>
      </c>
      <c r="BZ125" s="20">
        <v>226</v>
      </c>
      <c r="CA125" s="27">
        <f t="shared" si="117"/>
        <v>3</v>
      </c>
    </row>
    <row r="126" spans="1:79">
      <c r="A126" s="3">
        <v>44023</v>
      </c>
      <c r="B126" s="22">
        <v>44023</v>
      </c>
      <c r="C126" s="10">
        <v>44332</v>
      </c>
      <c r="D126">
        <f t="shared" si="164"/>
        <v>1075</v>
      </c>
      <c r="E126" s="10">
        <v>893</v>
      </c>
      <c r="F126">
        <f t="shared" si="163"/>
        <v>30</v>
      </c>
      <c r="G126" s="10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12">
        <v>161466</v>
      </c>
      <c r="W126" s="1">
        <f t="shared" si="128"/>
        <v>2797</v>
      </c>
      <c r="X126" s="1">
        <f t="shared" si="86"/>
        <v>-267</v>
      </c>
      <c r="Y126" s="34">
        <f t="shared" si="146"/>
        <v>40630.598892803217</v>
      </c>
      <c r="Z126" s="14">
        <v>114238</v>
      </c>
      <c r="AA126" s="2">
        <f t="shared" si="133"/>
        <v>1831</v>
      </c>
      <c r="AB126" s="29">
        <f t="shared" si="88"/>
        <v>0.70750498556971742</v>
      </c>
      <c r="AC126" s="32">
        <f t="shared" si="89"/>
        <v>-150</v>
      </c>
      <c r="AD126" s="1">
        <f t="shared" si="129"/>
        <v>47228</v>
      </c>
      <c r="AE126" s="1">
        <f t="shared" si="134"/>
        <v>966</v>
      </c>
      <c r="AF126" s="29">
        <f t="shared" si="90"/>
        <v>0.29249501443028253</v>
      </c>
      <c r="AG126" s="32">
        <f t="shared" si="91"/>
        <v>-117</v>
      </c>
      <c r="AH126" s="34">
        <f t="shared" si="147"/>
        <v>0.34537003932785126</v>
      </c>
      <c r="AI126" s="34">
        <f t="shared" si="148"/>
        <v>11884.247609461499</v>
      </c>
      <c r="AJ126" s="14">
        <v>19497</v>
      </c>
      <c r="AK126" s="2">
        <f t="shared" si="135"/>
        <v>304</v>
      </c>
      <c r="AL126" s="2">
        <f t="shared" si="149"/>
        <v>1.5839108008127933E-2</v>
      </c>
      <c r="AM126" s="34">
        <f t="shared" si="150"/>
        <v>4906.1399094111721</v>
      </c>
      <c r="AN126" s="34">
        <f t="shared" si="151"/>
        <v>0.43979518180997923</v>
      </c>
      <c r="AO126" s="14">
        <v>678</v>
      </c>
      <c r="AP126" s="2">
        <f t="shared" si="136"/>
        <v>22</v>
      </c>
      <c r="AQ126" s="2">
        <f t="shared" si="130"/>
        <v>3.3536585365853577E-2</v>
      </c>
      <c r="AR126" s="34">
        <f t="shared" si="152"/>
        <v>170.60895822848514</v>
      </c>
      <c r="AS126" s="14">
        <v>936</v>
      </c>
      <c r="AT126" s="2">
        <f t="shared" si="131"/>
        <v>-23</v>
      </c>
      <c r="AU126" s="2">
        <f t="shared" si="153"/>
        <v>-2.3983315954118845E-2</v>
      </c>
      <c r="AV126" s="34">
        <f t="shared" si="154"/>
        <v>235.53095118268746</v>
      </c>
      <c r="AW126" s="79">
        <f t="shared" si="155"/>
        <v>2.1113416944870522E-2</v>
      </c>
      <c r="AX126" s="14">
        <v>158</v>
      </c>
      <c r="AY126">
        <f t="shared" si="132"/>
        <v>-2</v>
      </c>
      <c r="AZ126">
        <f t="shared" si="156"/>
        <v>-1.2499999999999956E-2</v>
      </c>
      <c r="BA126" s="35">
        <f t="shared" si="157"/>
        <v>39.758429793658777</v>
      </c>
      <c r="BB126" s="51">
        <f t="shared" si="158"/>
        <v>3.5640169629161779E-3</v>
      </c>
      <c r="BC126" s="31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31">
        <f t="shared" si="104"/>
        <v>301</v>
      </c>
      <c r="BE126" s="51">
        <f t="shared" si="159"/>
        <v>1.4355207935902392E-2</v>
      </c>
      <c r="BF126" s="35">
        <f t="shared" si="160"/>
        <v>5352.0382486160033</v>
      </c>
      <c r="BG126" s="35">
        <f t="shared" si="161"/>
        <v>0.47976630876116577</v>
      </c>
      <c r="BH126" s="45">
        <v>5326</v>
      </c>
      <c r="BI126" s="48">
        <f t="shared" si="108"/>
        <v>123</v>
      </c>
      <c r="BJ126" s="14">
        <v>19329</v>
      </c>
      <c r="BK126" s="48">
        <f t="shared" si="109"/>
        <v>474</v>
      </c>
      <c r="BL126" s="14">
        <v>14048</v>
      </c>
      <c r="BM126" s="48">
        <f t="shared" si="110"/>
        <v>353</v>
      </c>
      <c r="BN126" s="14">
        <v>4715</v>
      </c>
      <c r="BO126" s="48">
        <f t="shared" si="111"/>
        <v>102</v>
      </c>
      <c r="BP126" s="14">
        <v>914</v>
      </c>
      <c r="BQ126" s="48">
        <f t="shared" si="112"/>
        <v>23</v>
      </c>
      <c r="BR126" s="17">
        <v>12</v>
      </c>
      <c r="BS126" s="24">
        <f t="shared" si="113"/>
        <v>0</v>
      </c>
      <c r="BT126" s="17">
        <v>54</v>
      </c>
      <c r="BU126" s="24">
        <f t="shared" si="114"/>
        <v>1</v>
      </c>
      <c r="BV126" s="17">
        <v>189</v>
      </c>
      <c r="BW126" s="24">
        <f t="shared" si="115"/>
        <v>9</v>
      </c>
      <c r="BX126" s="17">
        <v>410</v>
      </c>
      <c r="BY126" s="24">
        <f t="shared" si="116"/>
        <v>18</v>
      </c>
      <c r="BZ126" s="20">
        <v>228</v>
      </c>
      <c r="CA126" s="27">
        <f t="shared" si="117"/>
        <v>2</v>
      </c>
    </row>
    <row r="127" spans="1:79">
      <c r="A127" s="3">
        <v>44024</v>
      </c>
      <c r="B127" s="22">
        <v>44024</v>
      </c>
      <c r="C127" s="10">
        <v>45633</v>
      </c>
      <c r="D127">
        <f t="shared" si="164"/>
        <v>1301</v>
      </c>
      <c r="E127" s="10">
        <v>909</v>
      </c>
      <c r="F127">
        <f t="shared" si="163"/>
        <v>16</v>
      </c>
      <c r="G127" s="10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12">
        <v>164927</v>
      </c>
      <c r="W127" s="1">
        <f t="shared" si="128"/>
        <v>3461</v>
      </c>
      <c r="X127" s="1">
        <f t="shared" si="86"/>
        <v>664</v>
      </c>
      <c r="Y127" s="34">
        <f t="shared" si="146"/>
        <v>41501.509813789628</v>
      </c>
      <c r="Z127" s="14">
        <v>116372</v>
      </c>
      <c r="AA127" s="2">
        <f t="shared" si="133"/>
        <v>2134</v>
      </c>
      <c r="AB127" s="29">
        <f t="shared" si="88"/>
        <v>0.7055970217126365</v>
      </c>
      <c r="AC127" s="32">
        <f t="shared" si="89"/>
        <v>303</v>
      </c>
      <c r="AD127" s="1">
        <f t="shared" si="129"/>
        <v>48555</v>
      </c>
      <c r="AE127" s="1">
        <f t="shared" si="134"/>
        <v>1327</v>
      </c>
      <c r="AF127" s="29">
        <f t="shared" si="90"/>
        <v>0.2944029782873635</v>
      </c>
      <c r="AG127" s="32">
        <f t="shared" si="91"/>
        <v>361</v>
      </c>
      <c r="AH127" s="34">
        <f t="shared" si="147"/>
        <v>0.38341519791967638</v>
      </c>
      <c r="AI127" s="34">
        <f t="shared" si="148"/>
        <v>12218.168092601913</v>
      </c>
      <c r="AJ127" s="14">
        <v>19867</v>
      </c>
      <c r="AK127" s="2">
        <f t="shared" si="135"/>
        <v>370</v>
      </c>
      <c r="AL127" s="2">
        <f t="shared" si="149"/>
        <v>1.8977278555675214E-2</v>
      </c>
      <c r="AM127" s="34">
        <f t="shared" si="150"/>
        <v>4999.2450931051835</v>
      </c>
      <c r="AN127" s="34">
        <f t="shared" si="151"/>
        <v>0.43536475796024804</v>
      </c>
      <c r="AO127" s="14">
        <v>672</v>
      </c>
      <c r="AP127" s="2">
        <f t="shared" si="136"/>
        <v>-6</v>
      </c>
      <c r="AQ127" s="2">
        <f t="shared" si="130"/>
        <v>-8.8495575221239076E-3</v>
      </c>
      <c r="AR127" s="34">
        <f t="shared" si="152"/>
        <v>169.09914443885253</v>
      </c>
      <c r="AS127" s="14">
        <v>987</v>
      </c>
      <c r="AT127" s="2">
        <f t="shared" si="131"/>
        <v>51</v>
      </c>
      <c r="AU127" s="2">
        <f t="shared" si="153"/>
        <v>5.4487179487179516E-2</v>
      </c>
      <c r="AV127" s="34">
        <f t="shared" si="154"/>
        <v>248.36436839456465</v>
      </c>
      <c r="AW127" s="79">
        <f t="shared" si="155"/>
        <v>2.1629084215370454E-2</v>
      </c>
      <c r="AX127" s="14">
        <v>159</v>
      </c>
      <c r="AY127">
        <f t="shared" si="132"/>
        <v>1</v>
      </c>
      <c r="AZ127">
        <f t="shared" si="156"/>
        <v>6.3291139240506666E-3</v>
      </c>
      <c r="BA127" s="35">
        <f t="shared" si="157"/>
        <v>40.010065425264216</v>
      </c>
      <c r="BB127" s="51">
        <f t="shared" si="158"/>
        <v>3.4843205574912892E-3</v>
      </c>
      <c r="BC127" s="31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31">
        <f t="shared" si="104"/>
        <v>416</v>
      </c>
      <c r="BE127" s="51">
        <f t="shared" si="159"/>
        <v>1.9558982556772797E-2</v>
      </c>
      <c r="BF127" s="35">
        <f t="shared" si="160"/>
        <v>5456.7186713638648</v>
      </c>
      <c r="BG127" s="35">
        <f t="shared" si="161"/>
        <v>0.47520434773080883</v>
      </c>
      <c r="BH127" s="45">
        <v>5495</v>
      </c>
      <c r="BI127" s="48">
        <f t="shared" si="108"/>
        <v>169</v>
      </c>
      <c r="BJ127" s="14">
        <v>19912</v>
      </c>
      <c r="BK127" s="48">
        <f t="shared" si="109"/>
        <v>583</v>
      </c>
      <c r="BL127" s="14">
        <v>14445</v>
      </c>
      <c r="BM127" s="48">
        <f t="shared" si="110"/>
        <v>397</v>
      </c>
      <c r="BN127" s="14">
        <v>4848</v>
      </c>
      <c r="BO127" s="48">
        <f t="shared" si="111"/>
        <v>133</v>
      </c>
      <c r="BP127" s="14">
        <v>933</v>
      </c>
      <c r="BQ127" s="48">
        <f t="shared" si="112"/>
        <v>19</v>
      </c>
      <c r="BR127" s="17">
        <v>12</v>
      </c>
      <c r="BS127" s="24">
        <f t="shared" si="113"/>
        <v>0</v>
      </c>
      <c r="BT127" s="17">
        <v>55</v>
      </c>
      <c r="BU127" s="24">
        <f t="shared" si="114"/>
        <v>1</v>
      </c>
      <c r="BV127" s="17">
        <v>193</v>
      </c>
      <c r="BW127" s="24">
        <f t="shared" si="115"/>
        <v>4</v>
      </c>
      <c r="BX127" s="17">
        <v>419</v>
      </c>
      <c r="BY127" s="24">
        <f t="shared" si="116"/>
        <v>9</v>
      </c>
      <c r="BZ127" s="20">
        <v>230</v>
      </c>
      <c r="CA127" s="27">
        <f t="shared" si="117"/>
        <v>2</v>
      </c>
    </row>
    <row r="128" spans="1:79">
      <c r="A128" s="3">
        <v>44025</v>
      </c>
      <c r="B128" s="22">
        <v>44025</v>
      </c>
      <c r="C128" s="10">
        <v>47173</v>
      </c>
      <c r="D128">
        <f t="shared" si="164"/>
        <v>1540</v>
      </c>
      <c r="E128" s="10">
        <v>932</v>
      </c>
      <c r="F128">
        <f t="shared" si="163"/>
        <v>23</v>
      </c>
      <c r="G128" s="10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12">
        <v>168517</v>
      </c>
      <c r="W128" s="1">
        <f t="shared" si="128"/>
        <v>3590</v>
      </c>
      <c r="X128" s="1">
        <f t="shared" si="86"/>
        <v>129</v>
      </c>
      <c r="Y128" s="34">
        <f t="shared" si="146"/>
        <v>42404.881731253146</v>
      </c>
      <c r="Z128" s="14">
        <v>118412</v>
      </c>
      <c r="AA128" s="2">
        <f t="shared" si="133"/>
        <v>2040</v>
      </c>
      <c r="AB128" s="29">
        <f t="shared" si="88"/>
        <v>0.7026709471447985</v>
      </c>
      <c r="AC128" s="32">
        <f t="shared" si="89"/>
        <v>-94</v>
      </c>
      <c r="AD128" s="1">
        <f t="shared" si="129"/>
        <v>50105</v>
      </c>
      <c r="AE128" s="1">
        <f t="shared" si="134"/>
        <v>1550</v>
      </c>
      <c r="AF128" s="29">
        <f t="shared" si="90"/>
        <v>0.29732905285520156</v>
      </c>
      <c r="AG128" s="32">
        <f t="shared" si="91"/>
        <v>223</v>
      </c>
      <c r="AH128" s="34">
        <f t="shared" si="147"/>
        <v>0.43175487465181056</v>
      </c>
      <c r="AI128" s="34">
        <f t="shared" si="148"/>
        <v>12608.203321590336</v>
      </c>
      <c r="AJ128" s="14">
        <v>20500</v>
      </c>
      <c r="AK128" s="2">
        <f t="shared" si="135"/>
        <v>633</v>
      </c>
      <c r="AL128" s="2">
        <f t="shared" si="149"/>
        <v>3.1861881512055268E-2</v>
      </c>
      <c r="AM128" s="34">
        <f t="shared" si="150"/>
        <v>5158.5304479114238</v>
      </c>
      <c r="AN128" s="34">
        <f t="shared" si="151"/>
        <v>0.43457062302588345</v>
      </c>
      <c r="AO128" s="14">
        <v>658</v>
      </c>
      <c r="AP128" s="2">
        <f t="shared" si="136"/>
        <v>-14</v>
      </c>
      <c r="AQ128" s="2">
        <f t="shared" si="130"/>
        <v>-2.083333333333337E-2</v>
      </c>
      <c r="AR128" s="34">
        <f t="shared" si="152"/>
        <v>165.57624559637645</v>
      </c>
      <c r="AS128" s="14">
        <v>1005</v>
      </c>
      <c r="AT128" s="2">
        <f t="shared" si="131"/>
        <v>18</v>
      </c>
      <c r="AU128" s="2">
        <f t="shared" si="153"/>
        <v>1.8237082066869359E-2</v>
      </c>
      <c r="AV128" s="34">
        <f t="shared" si="154"/>
        <v>252.89380976346249</v>
      </c>
      <c r="AW128" s="79">
        <f t="shared" si="155"/>
        <v>2.1304559811756725E-2</v>
      </c>
      <c r="AX128" s="14">
        <v>159</v>
      </c>
      <c r="AY128">
        <f t="shared" si="132"/>
        <v>0</v>
      </c>
      <c r="AZ128">
        <f t="shared" si="156"/>
        <v>0</v>
      </c>
      <c r="BA128" s="35">
        <f t="shared" si="157"/>
        <v>40.010065425264216</v>
      </c>
      <c r="BB128" s="51">
        <f t="shared" si="158"/>
        <v>3.3705721493227057E-3</v>
      </c>
      <c r="BC128" s="31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31">
        <f t="shared" si="104"/>
        <v>637</v>
      </c>
      <c r="BE128" s="51">
        <f t="shared" si="159"/>
        <v>2.9375144108831019E-2</v>
      </c>
      <c r="BF128" s="35">
        <f t="shared" si="160"/>
        <v>5617.0105686965271</v>
      </c>
      <c r="BG128" s="35">
        <f t="shared" si="161"/>
        <v>0.47319441205774487</v>
      </c>
      <c r="BH128" s="45">
        <v>5726</v>
      </c>
      <c r="BI128" s="48">
        <f t="shared" si="108"/>
        <v>231</v>
      </c>
      <c r="BJ128" s="14">
        <v>20523</v>
      </c>
      <c r="BK128" s="48">
        <f t="shared" si="109"/>
        <v>611</v>
      </c>
      <c r="BL128" s="14">
        <v>14939</v>
      </c>
      <c r="BM128" s="48">
        <f t="shared" si="110"/>
        <v>494</v>
      </c>
      <c r="BN128" s="14">
        <v>5026</v>
      </c>
      <c r="BO128" s="48">
        <f t="shared" si="111"/>
        <v>178</v>
      </c>
      <c r="BP128" s="14">
        <v>959</v>
      </c>
      <c r="BQ128" s="48">
        <f t="shared" si="112"/>
        <v>26</v>
      </c>
      <c r="BR128" s="17">
        <v>12</v>
      </c>
      <c r="BS128" s="24">
        <f t="shared" si="113"/>
        <v>0</v>
      </c>
      <c r="BT128" s="17">
        <v>56</v>
      </c>
      <c r="BU128" s="24">
        <f t="shared" si="114"/>
        <v>1</v>
      </c>
      <c r="BV128" s="17">
        <v>200</v>
      </c>
      <c r="BW128" s="24">
        <f t="shared" si="115"/>
        <v>7</v>
      </c>
      <c r="BX128" s="17">
        <v>428</v>
      </c>
      <c r="BY128" s="24">
        <f t="shared" si="116"/>
        <v>9</v>
      </c>
      <c r="BZ128" s="20">
        <v>236</v>
      </c>
      <c r="CA128" s="27">
        <f t="shared" si="117"/>
        <v>6</v>
      </c>
    </row>
    <row r="129" spans="1:79">
      <c r="A129" s="3">
        <v>44026</v>
      </c>
      <c r="B129" s="22">
        <v>44026</v>
      </c>
      <c r="C129" s="10">
        <v>48096</v>
      </c>
      <c r="D129">
        <f t="shared" si="164"/>
        <v>923</v>
      </c>
      <c r="E129" s="10">
        <v>960</v>
      </c>
      <c r="F129">
        <f t="shared" si="163"/>
        <v>28</v>
      </c>
      <c r="G129" s="10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12">
        <v>171116</v>
      </c>
      <c r="W129" s="1">
        <f t="shared" si="128"/>
        <v>2599</v>
      </c>
      <c r="X129" s="1">
        <f t="shared" si="86"/>
        <v>-991</v>
      </c>
      <c r="Y129" s="34">
        <f t="shared" si="146"/>
        <v>43058.88273779567</v>
      </c>
      <c r="Z129" s="14">
        <v>120068</v>
      </c>
      <c r="AA129" s="2">
        <f t="shared" si="133"/>
        <v>1656</v>
      </c>
      <c r="AB129" s="29">
        <f t="shared" si="88"/>
        <v>0.70167605600878935</v>
      </c>
      <c r="AC129" s="32">
        <f t="shared" si="89"/>
        <v>-384</v>
      </c>
      <c r="AD129" s="1">
        <f t="shared" si="129"/>
        <v>51048</v>
      </c>
      <c r="AE129" s="1">
        <f t="shared" si="134"/>
        <v>943</v>
      </c>
      <c r="AF129" s="29">
        <f t="shared" si="90"/>
        <v>0.29832394399121065</v>
      </c>
      <c r="AG129" s="32">
        <f t="shared" si="91"/>
        <v>-607</v>
      </c>
      <c r="AH129" s="34">
        <f t="shared" si="147"/>
        <v>0.36283185840707965</v>
      </c>
      <c r="AI129" s="34">
        <f t="shared" si="148"/>
        <v>12845.495722194262</v>
      </c>
      <c r="AJ129" s="14">
        <v>20639</v>
      </c>
      <c r="AK129" s="2">
        <f t="shared" si="135"/>
        <v>139</v>
      </c>
      <c r="AL129" s="2">
        <f t="shared" si="149"/>
        <v>6.7804878048780548E-3</v>
      </c>
      <c r="AM129" s="34">
        <f t="shared" si="150"/>
        <v>5193.5078007045795</v>
      </c>
      <c r="AN129" s="34">
        <f t="shared" si="151"/>
        <v>0.42912092481703262</v>
      </c>
      <c r="AO129" s="14">
        <v>658</v>
      </c>
      <c r="AP129" s="2">
        <f t="shared" si="136"/>
        <v>0</v>
      </c>
      <c r="AQ129" s="2">
        <f t="shared" si="130"/>
        <v>0</v>
      </c>
      <c r="AR129" s="34">
        <f t="shared" si="152"/>
        <v>165.57624559637645</v>
      </c>
      <c r="AS129" s="14">
        <v>1015</v>
      </c>
      <c r="AT129" s="2">
        <f t="shared" si="131"/>
        <v>10</v>
      </c>
      <c r="AU129" s="2">
        <f t="shared" si="153"/>
        <v>9.9502487562188602E-3</v>
      </c>
      <c r="AV129" s="34">
        <f t="shared" si="154"/>
        <v>255.41016607951684</v>
      </c>
      <c r="AW129" s="79">
        <f t="shared" si="155"/>
        <v>2.110362608117099E-2</v>
      </c>
      <c r="AX129" s="14">
        <v>157</v>
      </c>
      <c r="AY129">
        <f t="shared" si="132"/>
        <v>-2</v>
      </c>
      <c r="AZ129">
        <f t="shared" si="156"/>
        <v>-1.2578616352201255E-2</v>
      </c>
      <c r="BA129" s="35">
        <f t="shared" si="157"/>
        <v>39.506794162053346</v>
      </c>
      <c r="BB129" s="51">
        <f t="shared" si="158"/>
        <v>3.2643047238855622E-3</v>
      </c>
      <c r="BC129" s="31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31">
        <f t="shared" si="104"/>
        <v>147</v>
      </c>
      <c r="BE129" s="51">
        <f t="shared" si="159"/>
        <v>6.5854314129558666E-3</v>
      </c>
      <c r="BF129" s="35">
        <f t="shared" si="160"/>
        <v>5654.0010065425258</v>
      </c>
      <c r="BG129" s="35">
        <f t="shared" si="161"/>
        <v>0.46716982701264137</v>
      </c>
      <c r="BH129" s="45">
        <v>5874</v>
      </c>
      <c r="BI129" s="48">
        <f t="shared" si="108"/>
        <v>148</v>
      </c>
      <c r="BJ129" s="14">
        <v>20901</v>
      </c>
      <c r="BK129" s="48">
        <f t="shared" si="109"/>
        <v>378</v>
      </c>
      <c r="BL129" s="14">
        <v>15195</v>
      </c>
      <c r="BM129" s="48">
        <f t="shared" si="110"/>
        <v>256</v>
      </c>
      <c r="BN129" s="14">
        <v>5146</v>
      </c>
      <c r="BO129" s="48">
        <f t="shared" si="111"/>
        <v>120</v>
      </c>
      <c r="BP129" s="14">
        <v>980</v>
      </c>
      <c r="BQ129" s="48">
        <f t="shared" si="112"/>
        <v>21</v>
      </c>
      <c r="BR129" s="17">
        <v>12</v>
      </c>
      <c r="BS129" s="24">
        <f t="shared" si="113"/>
        <v>0</v>
      </c>
      <c r="BT129" s="17">
        <v>58</v>
      </c>
      <c r="BU129" s="24">
        <f t="shared" si="114"/>
        <v>2</v>
      </c>
      <c r="BV129" s="17">
        <v>206</v>
      </c>
      <c r="BW129" s="24">
        <f t="shared" si="115"/>
        <v>6</v>
      </c>
      <c r="BX129" s="17">
        <v>442</v>
      </c>
      <c r="BY129" s="24">
        <f t="shared" si="116"/>
        <v>14</v>
      </c>
      <c r="BZ129" s="20">
        <v>242</v>
      </c>
      <c r="CA129" s="27">
        <f t="shared" si="117"/>
        <v>6</v>
      </c>
    </row>
    <row r="130" spans="1:79">
      <c r="A130" s="3">
        <v>44027</v>
      </c>
      <c r="B130" s="22">
        <v>44027</v>
      </c>
      <c r="C130" s="10">
        <v>49243</v>
      </c>
      <c r="D130">
        <f t="shared" si="164"/>
        <v>1147</v>
      </c>
      <c r="E130" s="10">
        <v>982</v>
      </c>
      <c r="F130">
        <f t="shared" si="163"/>
        <v>22</v>
      </c>
      <c r="G130" s="10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12">
        <v>174345</v>
      </c>
      <c r="W130" s="1">
        <f t="shared" si="128"/>
        <v>3229</v>
      </c>
      <c r="X130" s="1">
        <f t="shared" ref="X130:X154" si="175">IFERROR(W130-W129,0)</f>
        <v>630</v>
      </c>
      <c r="Y130" s="34">
        <f t="shared" ref="Y130:Y161" si="176">IFERROR(V130/3.974,0)</f>
        <v>43871.41419224962</v>
      </c>
      <c r="Z130" s="14">
        <v>122190</v>
      </c>
      <c r="AA130" s="2">
        <f t="shared" si="133"/>
        <v>2122</v>
      </c>
      <c r="AB130" s="29">
        <f t="shared" ref="AB130:AB154" si="177">IFERROR(Z130/V130,0)</f>
        <v>0.70085175944248468</v>
      </c>
      <c r="AC130" s="32">
        <f t="shared" ref="AC130:AC154" si="178">IFERROR(AA130-AA129,0)</f>
        <v>466</v>
      </c>
      <c r="AD130" s="1">
        <f t="shared" si="129"/>
        <v>52155</v>
      </c>
      <c r="AE130" s="1">
        <f t="shared" si="134"/>
        <v>1107</v>
      </c>
      <c r="AF130" s="29">
        <f t="shared" ref="AF130:AF155" si="179">IFERROR(AD130/V130,0)</f>
        <v>0.29914824055751527</v>
      </c>
      <c r="AG130" s="32">
        <f t="shared" ref="AG130:AG155" si="180">IFERROR(AE130-AE129,0)</f>
        <v>164</v>
      </c>
      <c r="AH130" s="34">
        <f t="shared" ref="AH130:AH156" si="181">IFERROR(AE130/W130,0)</f>
        <v>0.34283059770826879</v>
      </c>
      <c r="AI130" s="34">
        <f t="shared" ref="AI130:AI161" si="182">IFERROR(AD130/3.974,0)</f>
        <v>13124.056366381479</v>
      </c>
      <c r="AJ130" s="14">
        <v>21009</v>
      </c>
      <c r="AK130" s="2">
        <f t="shared" si="135"/>
        <v>370</v>
      </c>
      <c r="AL130" s="2">
        <f t="shared" ref="AL130:AL157" si="183">IFERROR(AJ130/AJ129,0)-1</f>
        <v>1.7927225156257665E-2</v>
      </c>
      <c r="AM130" s="34">
        <f t="shared" ref="AM130:AM161" si="184">IFERROR(AJ130/3.974,0)</f>
        <v>5286.6129843985909</v>
      </c>
      <c r="AN130" s="34">
        <f t="shared" ref="AN130:AN164" si="185">IFERROR(AJ130/C130," ")</f>
        <v>0.42663931929411286</v>
      </c>
      <c r="AO130" s="14">
        <v>616</v>
      </c>
      <c r="AP130" s="2">
        <f t="shared" si="136"/>
        <v>-42</v>
      </c>
      <c r="AQ130" s="2">
        <f t="shared" si="130"/>
        <v>-6.3829787234042534E-2</v>
      </c>
      <c r="AR130" s="34">
        <f t="shared" ref="AR130:AR161" si="186">IFERROR(AO130/3.974,0)</f>
        <v>155.00754906894815</v>
      </c>
      <c r="AS130" s="14">
        <v>1056</v>
      </c>
      <c r="AT130" s="2">
        <f t="shared" si="131"/>
        <v>41</v>
      </c>
      <c r="AU130" s="2">
        <f t="shared" ref="AU130:AU157" si="187">IFERROR(AS130/AS129,0)-1</f>
        <v>4.0394088669950756E-2</v>
      </c>
      <c r="AV130" s="34">
        <f t="shared" ref="AV130:AV161" si="188">IFERROR(AS130/3.974,0)</f>
        <v>265.7272269753397</v>
      </c>
      <c r="AW130" s="79">
        <f t="shared" ref="AW130:AW164" si="189">IFERROR(AS130/C130," ")</f>
        <v>2.1444672339215726E-2</v>
      </c>
      <c r="AX130" s="14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35">
        <f t="shared" ref="BA130:BA161" si="191">IFERROR(AX130/3.974,0)</f>
        <v>41.016607951685955</v>
      </c>
      <c r="BB130" s="51">
        <f t="shared" ref="BB130:BB164" si="192">IFERROR(AX130/C130," ")</f>
        <v>3.3101151432690943E-3</v>
      </c>
      <c r="BC130" s="31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31">
        <f t="shared" ref="BD130:BD155" si="193">IFERROR(BC130-BC129,0)</f>
        <v>375</v>
      </c>
      <c r="BE130" s="51">
        <f t="shared" ref="BE130:BE157" si="194">IFERROR(BC130/BC129,0)-1</f>
        <v>1.6689661311139803E-2</v>
      </c>
      <c r="BF130" s="35">
        <f t="shared" ref="BF130:BF161" si="195">IFERROR(BC130/3.974,0)</f>
        <v>5748.3643683945647</v>
      </c>
      <c r="BG130" s="35">
        <f t="shared" ref="BG130:BG164" si="196">IFERROR(BC130/C130," ")</f>
        <v>0.46390349897447353</v>
      </c>
      <c r="BH130" s="45">
        <v>5992</v>
      </c>
      <c r="BI130" s="48">
        <f t="shared" ref="BI130:BI155" si="197">IFERROR((BH130-BH129), 0)</f>
        <v>118</v>
      </c>
      <c r="BJ130" s="14">
        <v>21329</v>
      </c>
      <c r="BK130" s="48">
        <f t="shared" ref="BK130:BK155" si="198">IFERROR((BJ130-BJ129),0)</f>
        <v>428</v>
      </c>
      <c r="BL130" s="14">
        <v>15534</v>
      </c>
      <c r="BM130" s="48">
        <f t="shared" ref="BM130:BM155" si="199">IFERROR((BL130-BL129),0)</f>
        <v>339</v>
      </c>
      <c r="BN130" s="14">
        <v>5319</v>
      </c>
      <c r="BO130" s="48">
        <f t="shared" ref="BO130:BO155" si="200">IFERROR((BN130-BN129),0)</f>
        <v>173</v>
      </c>
      <c r="BP130" s="14">
        <v>1006</v>
      </c>
      <c r="BQ130" s="48">
        <f t="shared" ref="BQ130:BQ155" si="201">IFERROR((BP130-BP129),0)</f>
        <v>26</v>
      </c>
      <c r="BR130" s="17">
        <v>12</v>
      </c>
      <c r="BS130" s="24">
        <f t="shared" ref="BS130:BS155" si="202">IFERROR((BR130-BR129),0)</f>
        <v>0</v>
      </c>
      <c r="BT130" s="17">
        <v>58</v>
      </c>
      <c r="BU130" s="24">
        <f t="shared" ref="BU130:BU155" si="203">IFERROR((BT130-BT129),0)</f>
        <v>0</v>
      </c>
      <c r="BV130" s="17">
        <v>209</v>
      </c>
      <c r="BW130" s="24">
        <f t="shared" ref="BW130:BW155" si="204">IFERROR((BV130-BV129),0)</f>
        <v>3</v>
      </c>
      <c r="BX130" s="17">
        <v>448</v>
      </c>
      <c r="BY130" s="24">
        <f t="shared" ref="BY130:BY155" si="205">IFERROR((BX130-BX129),0)</f>
        <v>6</v>
      </c>
      <c r="BZ130" s="20">
        <v>255</v>
      </c>
      <c r="CA130" s="27">
        <f t="shared" ref="CA130:CA155" si="206">IFERROR((BZ130-BZ129),0)</f>
        <v>13</v>
      </c>
    </row>
    <row r="131" spans="1:79">
      <c r="A131" s="3">
        <v>44028</v>
      </c>
      <c r="B131" s="22">
        <v>44028</v>
      </c>
      <c r="C131" s="10">
        <v>50373</v>
      </c>
      <c r="D131">
        <f t="shared" si="164"/>
        <v>1130</v>
      </c>
      <c r="E131" s="10">
        <v>1000</v>
      </c>
      <c r="F131">
        <f t="shared" si="163"/>
        <v>18</v>
      </c>
      <c r="G131" s="10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12">
        <v>177843</v>
      </c>
      <c r="W131" s="1">
        <f t="shared" si="128"/>
        <v>3498</v>
      </c>
      <c r="X131" s="1">
        <f t="shared" si="175"/>
        <v>269</v>
      </c>
      <c r="Y131" s="34">
        <f t="shared" si="176"/>
        <v>44751.63563160543</v>
      </c>
      <c r="Z131" s="14">
        <v>124504</v>
      </c>
      <c r="AA131" s="2">
        <f t="shared" si="133"/>
        <v>2314</v>
      </c>
      <c r="AB131" s="29">
        <f t="shared" si="177"/>
        <v>0.70007815882548086</v>
      </c>
      <c r="AC131" s="32">
        <f t="shared" si="178"/>
        <v>192</v>
      </c>
      <c r="AD131" s="1">
        <f t="shared" si="129"/>
        <v>53339</v>
      </c>
      <c r="AE131" s="1">
        <f t="shared" si="134"/>
        <v>1184</v>
      </c>
      <c r="AF131" s="29">
        <f t="shared" si="179"/>
        <v>0.29992184117451909</v>
      </c>
      <c r="AG131" s="32">
        <f t="shared" si="180"/>
        <v>77</v>
      </c>
      <c r="AH131" s="34">
        <f t="shared" si="181"/>
        <v>0.33847913093196114</v>
      </c>
      <c r="AI131" s="34">
        <f t="shared" si="182"/>
        <v>13421.992954202315</v>
      </c>
      <c r="AJ131" s="14">
        <v>21665</v>
      </c>
      <c r="AK131" s="2">
        <f t="shared" si="135"/>
        <v>656</v>
      </c>
      <c r="AL131" s="2">
        <f t="shared" si="183"/>
        <v>3.1224713218144684E-2</v>
      </c>
      <c r="AM131" s="34">
        <f t="shared" si="184"/>
        <v>5451.6859587317558</v>
      </c>
      <c r="AN131" s="34">
        <f t="shared" si="185"/>
        <v>0.43009151728108314</v>
      </c>
      <c r="AO131" s="14">
        <v>622</v>
      </c>
      <c r="AP131" s="2">
        <f t="shared" si="136"/>
        <v>6</v>
      </c>
      <c r="AQ131" s="2">
        <f t="shared" si="130"/>
        <v>9.7402597402598268E-3</v>
      </c>
      <c r="AR131" s="34">
        <f t="shared" si="186"/>
        <v>156.51736285858075</v>
      </c>
      <c r="AS131" s="14">
        <v>1078</v>
      </c>
      <c r="AT131" s="2">
        <f t="shared" si="131"/>
        <v>22</v>
      </c>
      <c r="AU131" s="2">
        <f t="shared" si="187"/>
        <v>2.0833333333333259E-2</v>
      </c>
      <c r="AV131" s="34">
        <f t="shared" si="188"/>
        <v>271.26321087065929</v>
      </c>
      <c r="AW131" s="79">
        <f t="shared" si="189"/>
        <v>2.1400353363905267E-2</v>
      </c>
      <c r="AX131" s="14">
        <v>166</v>
      </c>
      <c r="AY131">
        <f t="shared" si="132"/>
        <v>3</v>
      </c>
      <c r="AZ131">
        <f t="shared" si="190"/>
        <v>1.8404907975460016E-2</v>
      </c>
      <c r="BA131" s="35">
        <f t="shared" si="191"/>
        <v>41.771514846502264</v>
      </c>
      <c r="BB131" s="51">
        <f t="shared" si="192"/>
        <v>3.2954161951839278E-3</v>
      </c>
      <c r="BC131" s="31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31">
        <f t="shared" si="193"/>
        <v>687</v>
      </c>
      <c r="BE131" s="51">
        <f t="shared" si="194"/>
        <v>3.0073542286815025E-2</v>
      </c>
      <c r="BF131" s="35">
        <f t="shared" si="195"/>
        <v>5921.2380473074982</v>
      </c>
      <c r="BG131" s="35">
        <f t="shared" si="196"/>
        <v>0.4671351716197169</v>
      </c>
      <c r="BH131" s="45">
        <v>6114</v>
      </c>
      <c r="BI131" s="48">
        <f t="shared" si="197"/>
        <v>122</v>
      </c>
      <c r="BJ131" s="14">
        <v>21903</v>
      </c>
      <c r="BK131" s="48">
        <f t="shared" si="198"/>
        <v>574</v>
      </c>
      <c r="BL131" s="14">
        <v>15880</v>
      </c>
      <c r="BM131" s="48">
        <f t="shared" si="199"/>
        <v>346</v>
      </c>
      <c r="BN131" s="14">
        <v>5447</v>
      </c>
      <c r="BO131" s="48">
        <f t="shared" si="200"/>
        <v>128</v>
      </c>
      <c r="BP131" s="14">
        <v>1029</v>
      </c>
      <c r="BQ131" s="48">
        <f t="shared" si="201"/>
        <v>23</v>
      </c>
      <c r="BR131" s="17">
        <v>12</v>
      </c>
      <c r="BS131" s="24">
        <f t="shared" si="202"/>
        <v>0</v>
      </c>
      <c r="BT131" s="17">
        <v>58</v>
      </c>
      <c r="BU131" s="24">
        <f t="shared" si="203"/>
        <v>0</v>
      </c>
      <c r="BV131" s="17">
        <v>211</v>
      </c>
      <c r="BW131" s="24">
        <f t="shared" si="204"/>
        <v>2</v>
      </c>
      <c r="BX131" s="17">
        <v>458</v>
      </c>
      <c r="BY131" s="24">
        <f t="shared" si="205"/>
        <v>10</v>
      </c>
      <c r="BZ131" s="20">
        <v>261</v>
      </c>
      <c r="CA131" s="27">
        <f t="shared" si="206"/>
        <v>6</v>
      </c>
    </row>
    <row r="132" spans="1:79">
      <c r="A132" s="3">
        <v>44029</v>
      </c>
      <c r="B132" s="22">
        <v>44029</v>
      </c>
      <c r="C132" s="10">
        <v>51408</v>
      </c>
      <c r="D132">
        <f t="shared" si="164"/>
        <v>1035</v>
      </c>
      <c r="E132" s="10">
        <v>1038</v>
      </c>
      <c r="F132">
        <f t="shared" ref="F132:F157" si="213">E132-E131</f>
        <v>38</v>
      </c>
      <c r="G132" s="10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12">
        <v>180814</v>
      </c>
      <c r="W132" s="1">
        <f t="shared" ref="W132:W154" si="214">V132-V131</f>
        <v>2971</v>
      </c>
      <c r="X132" s="1">
        <f t="shared" si="175"/>
        <v>-527</v>
      </c>
      <c r="Y132" s="34">
        <f t="shared" si="176"/>
        <v>45499.245093105179</v>
      </c>
      <c r="Z132" s="14">
        <v>126411</v>
      </c>
      <c r="AA132" s="2">
        <f t="shared" si="133"/>
        <v>1907</v>
      </c>
      <c r="AB132" s="29">
        <f t="shared" si="177"/>
        <v>0.69912174942205807</v>
      </c>
      <c r="AC132" s="32">
        <f t="shared" si="178"/>
        <v>-407</v>
      </c>
      <c r="AD132" s="1">
        <f t="shared" ref="AD132:AD155" si="215">V132-Z132</f>
        <v>54403</v>
      </c>
      <c r="AE132" s="1">
        <f t="shared" si="134"/>
        <v>1064</v>
      </c>
      <c r="AF132" s="29">
        <f t="shared" si="179"/>
        <v>0.30087825057794199</v>
      </c>
      <c r="AG132" s="32">
        <f t="shared" si="180"/>
        <v>-120</v>
      </c>
      <c r="AH132" s="34">
        <f t="shared" si="181"/>
        <v>0.35812857623695726</v>
      </c>
      <c r="AI132" s="34">
        <f t="shared" si="182"/>
        <v>13689.733266230498</v>
      </c>
      <c r="AJ132" s="14">
        <v>21946</v>
      </c>
      <c r="AK132" s="2">
        <f t="shared" si="135"/>
        <v>281</v>
      </c>
      <c r="AL132" s="2">
        <f t="shared" si="183"/>
        <v>1.2970228479113777E-2</v>
      </c>
      <c r="AM132" s="34">
        <f t="shared" si="184"/>
        <v>5522.3955712128836</v>
      </c>
      <c r="AN132" s="34">
        <f t="shared" si="185"/>
        <v>0.42689853719265486</v>
      </c>
      <c r="AO132" s="14">
        <v>620</v>
      </c>
      <c r="AP132" s="2">
        <f t="shared" si="136"/>
        <v>-2</v>
      </c>
      <c r="AQ132" s="2">
        <f t="shared" ref="AQ132:AQ159" si="216">IFERROR(AO132/AO131,0)-1</f>
        <v>-3.215434083601254E-3</v>
      </c>
      <c r="AR132" s="34">
        <f t="shared" si="186"/>
        <v>156.01409159536991</v>
      </c>
      <c r="AS132" s="14">
        <v>1117</v>
      </c>
      <c r="AT132" s="2">
        <f t="shared" ref="AT132:AT155" si="217">AS132-AS131</f>
        <v>39</v>
      </c>
      <c r="AU132" s="2">
        <f t="shared" si="187"/>
        <v>3.6178107606678944E-2</v>
      </c>
      <c r="AV132" s="34">
        <f t="shared" si="188"/>
        <v>281.07700050327122</v>
      </c>
      <c r="AW132" s="79">
        <f t="shared" si="189"/>
        <v>2.1728135698723935E-2</v>
      </c>
      <c r="AX132" s="14">
        <v>167</v>
      </c>
      <c r="AY132">
        <f t="shared" ref="AY132:AY155" si="218">AX132-AX131</f>
        <v>1</v>
      </c>
      <c r="AZ132">
        <f t="shared" si="190"/>
        <v>6.0240963855422436E-3</v>
      </c>
      <c r="BA132" s="35">
        <f t="shared" si="191"/>
        <v>42.023150478107695</v>
      </c>
      <c r="BB132" s="51">
        <f t="shared" si="192"/>
        <v>3.2485216308745721E-3</v>
      </c>
      <c r="BC132" s="31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31">
        <f t="shared" si="193"/>
        <v>319</v>
      </c>
      <c r="BE132" s="51">
        <f t="shared" si="194"/>
        <v>1.3556584930517257E-2</v>
      </c>
      <c r="BF132" s="35">
        <f t="shared" si="195"/>
        <v>6001.5098137896321</v>
      </c>
      <c r="BG132" s="35">
        <f t="shared" si="196"/>
        <v>0.46393557422969189</v>
      </c>
      <c r="BH132" s="45">
        <v>6253</v>
      </c>
      <c r="BI132" s="48">
        <f t="shared" si="197"/>
        <v>139</v>
      </c>
      <c r="BJ132" s="14">
        <v>22336</v>
      </c>
      <c r="BK132" s="48">
        <f t="shared" si="198"/>
        <v>433</v>
      </c>
      <c r="BL132" s="14">
        <v>16213</v>
      </c>
      <c r="BM132" s="48">
        <f t="shared" si="199"/>
        <v>333</v>
      </c>
      <c r="BN132" s="14">
        <v>5562</v>
      </c>
      <c r="BO132" s="48">
        <f t="shared" si="200"/>
        <v>115</v>
      </c>
      <c r="BP132" s="14">
        <v>1044</v>
      </c>
      <c r="BQ132" s="48">
        <f t="shared" si="201"/>
        <v>15</v>
      </c>
      <c r="BR132" s="17">
        <v>12</v>
      </c>
      <c r="BS132" s="24">
        <f t="shared" si="202"/>
        <v>0</v>
      </c>
      <c r="BT132" s="17">
        <v>59</v>
      </c>
      <c r="BU132" s="24">
        <f t="shared" si="203"/>
        <v>1</v>
      </c>
      <c r="BV132" s="17">
        <v>221</v>
      </c>
      <c r="BW132" s="24">
        <f t="shared" si="204"/>
        <v>10</v>
      </c>
      <c r="BX132" s="17">
        <v>477</v>
      </c>
      <c r="BY132" s="24">
        <f t="shared" si="205"/>
        <v>19</v>
      </c>
      <c r="BZ132" s="20">
        <v>269</v>
      </c>
      <c r="CA132" s="27">
        <f t="shared" si="206"/>
        <v>8</v>
      </c>
    </row>
    <row r="133" spans="1:79">
      <c r="A133" s="3">
        <v>44030</v>
      </c>
      <c r="B133" s="22">
        <v>44030</v>
      </c>
      <c r="C133" s="10">
        <v>52261</v>
      </c>
      <c r="D133">
        <f t="shared" si="164"/>
        <v>853</v>
      </c>
      <c r="E133" s="10">
        <v>1071</v>
      </c>
      <c r="F133">
        <f t="shared" si="213"/>
        <v>33</v>
      </c>
      <c r="G133" s="10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12">
        <v>183261</v>
      </c>
      <c r="W133" s="1">
        <f t="shared" si="214"/>
        <v>2447</v>
      </c>
      <c r="X133" s="1">
        <f t="shared" si="175"/>
        <v>-524</v>
      </c>
      <c r="Y133" s="34">
        <f t="shared" si="176"/>
        <v>46114.997483643681</v>
      </c>
      <c r="Z133" s="14">
        <v>128035</v>
      </c>
      <c r="AA133" s="2">
        <f t="shared" ref="AA133:AA155" si="219">Z133-Z132</f>
        <v>1624</v>
      </c>
      <c r="AB133" s="29">
        <f t="shared" si="177"/>
        <v>0.69864837581373018</v>
      </c>
      <c r="AC133" s="32">
        <f t="shared" si="178"/>
        <v>-283</v>
      </c>
      <c r="AD133" s="1">
        <f t="shared" si="215"/>
        <v>55226</v>
      </c>
      <c r="AE133" s="1">
        <f t="shared" ref="AE133:AE155" si="220">AD133-AD132</f>
        <v>823</v>
      </c>
      <c r="AF133" s="29">
        <f t="shared" si="179"/>
        <v>0.30135162418626987</v>
      </c>
      <c r="AG133" s="32">
        <f t="shared" si="180"/>
        <v>-241</v>
      </c>
      <c r="AH133" s="34">
        <f t="shared" si="181"/>
        <v>0.33633020024519822</v>
      </c>
      <c r="AI133" s="34">
        <f t="shared" si="182"/>
        <v>13896.829391041771</v>
      </c>
      <c r="AJ133" s="14">
        <v>21735</v>
      </c>
      <c r="AK133" s="2">
        <f t="shared" ref="AK133:AK155" si="221">AJ133-AJ132</f>
        <v>-211</v>
      </c>
      <c r="AL133" s="2">
        <f t="shared" si="183"/>
        <v>-9.6145083386494079E-3</v>
      </c>
      <c r="AM133" s="34">
        <f t="shared" si="184"/>
        <v>5469.3004529441369</v>
      </c>
      <c r="AN133" s="34">
        <f t="shared" si="185"/>
        <v>0.41589330475880676</v>
      </c>
      <c r="AO133" s="14">
        <v>640</v>
      </c>
      <c r="AP133" s="2">
        <f t="shared" si="136"/>
        <v>20</v>
      </c>
      <c r="AQ133" s="2">
        <f t="shared" si="216"/>
        <v>3.2258064516129004E-2</v>
      </c>
      <c r="AR133" s="34">
        <f t="shared" si="186"/>
        <v>161.04680422747859</v>
      </c>
      <c r="AS133" s="14">
        <v>1148</v>
      </c>
      <c r="AT133" s="2">
        <f t="shared" si="217"/>
        <v>31</v>
      </c>
      <c r="AU133" s="2">
        <f t="shared" si="187"/>
        <v>2.7752909579230156E-2</v>
      </c>
      <c r="AV133" s="34">
        <f t="shared" si="188"/>
        <v>288.87770508303976</v>
      </c>
      <c r="AW133" s="79">
        <f t="shared" si="189"/>
        <v>2.1966667304490921E-2</v>
      </c>
      <c r="AX133" s="14">
        <v>173</v>
      </c>
      <c r="AY133">
        <f t="shared" si="218"/>
        <v>6</v>
      </c>
      <c r="AZ133">
        <f t="shared" si="190"/>
        <v>3.5928143712574911E-2</v>
      </c>
      <c r="BA133" s="35">
        <f t="shared" si="191"/>
        <v>43.532964267740311</v>
      </c>
      <c r="BB133" s="51">
        <f t="shared" si="192"/>
        <v>3.3103078777673598E-3</v>
      </c>
      <c r="BC133" s="31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31">
        <f t="shared" si="193"/>
        <v>-154</v>
      </c>
      <c r="BE133" s="51">
        <f t="shared" si="194"/>
        <v>-6.4570230607966517E-3</v>
      </c>
      <c r="BF133" s="35">
        <f t="shared" si="195"/>
        <v>5962.7579265223949</v>
      </c>
      <c r="BG133" s="35">
        <f t="shared" si="196"/>
        <v>0.45341650561604258</v>
      </c>
      <c r="BH133" s="45">
        <v>6342</v>
      </c>
      <c r="BI133" s="48">
        <f t="shared" si="197"/>
        <v>89</v>
      </c>
      <c r="BJ133" s="14">
        <v>22697</v>
      </c>
      <c r="BK133" s="48">
        <f t="shared" si="198"/>
        <v>361</v>
      </c>
      <c r="BL133" s="14">
        <v>16469</v>
      </c>
      <c r="BM133" s="48">
        <f t="shared" si="199"/>
        <v>256</v>
      </c>
      <c r="BN133" s="14">
        <v>5674</v>
      </c>
      <c r="BO133" s="48">
        <f t="shared" si="200"/>
        <v>112</v>
      </c>
      <c r="BP133" s="14">
        <v>1079</v>
      </c>
      <c r="BQ133" s="48">
        <f t="shared" si="201"/>
        <v>35</v>
      </c>
      <c r="BR133" s="17">
        <v>12</v>
      </c>
      <c r="BS133" s="24">
        <f t="shared" si="202"/>
        <v>0</v>
      </c>
      <c r="BT133" s="17">
        <v>59</v>
      </c>
      <c r="BU133" s="24">
        <f t="shared" si="203"/>
        <v>0</v>
      </c>
      <c r="BV133" s="17">
        <v>226</v>
      </c>
      <c r="BW133" s="24">
        <f t="shared" si="204"/>
        <v>5</v>
      </c>
      <c r="BX133" s="17">
        <v>497</v>
      </c>
      <c r="BY133" s="24">
        <f t="shared" si="205"/>
        <v>20</v>
      </c>
      <c r="BZ133" s="20">
        <v>277</v>
      </c>
      <c r="CA133" s="27">
        <f t="shared" si="206"/>
        <v>8</v>
      </c>
    </row>
    <row r="134" spans="1:79">
      <c r="A134" s="3">
        <v>44031</v>
      </c>
      <c r="B134" s="22">
        <v>44031</v>
      </c>
      <c r="C134" s="10">
        <v>53468</v>
      </c>
      <c r="D134">
        <f t="shared" si="164"/>
        <v>1207</v>
      </c>
      <c r="E134" s="10">
        <v>1096</v>
      </c>
      <c r="F134">
        <f t="shared" si="213"/>
        <v>25</v>
      </c>
      <c r="G134" s="10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12">
        <v>187041</v>
      </c>
      <c r="W134" s="1">
        <f t="shared" si="214"/>
        <v>3780</v>
      </c>
      <c r="X134" s="1">
        <f t="shared" si="175"/>
        <v>1333</v>
      </c>
      <c r="Y134" s="34">
        <f t="shared" si="176"/>
        <v>47066.180171112224</v>
      </c>
      <c r="Z134" s="14">
        <v>130598</v>
      </c>
      <c r="AA134" s="2">
        <f t="shared" si="219"/>
        <v>2563</v>
      </c>
      <c r="AB134" s="29">
        <f t="shared" si="177"/>
        <v>0.69823193845199716</v>
      </c>
      <c r="AC134" s="32">
        <f t="shared" si="178"/>
        <v>939</v>
      </c>
      <c r="AD134" s="1">
        <f t="shared" si="215"/>
        <v>56443</v>
      </c>
      <c r="AE134" s="1">
        <f t="shared" si="220"/>
        <v>1217</v>
      </c>
      <c r="AF134" s="29">
        <f t="shared" si="179"/>
        <v>0.30176806154800284</v>
      </c>
      <c r="AG134" s="32">
        <f t="shared" si="180"/>
        <v>394</v>
      </c>
      <c r="AH134" s="34">
        <f t="shared" si="181"/>
        <v>0.32195767195767194</v>
      </c>
      <c r="AI134" s="34">
        <f t="shared" si="182"/>
        <v>14203.069954705586</v>
      </c>
      <c r="AJ134" s="14">
        <v>21915</v>
      </c>
      <c r="AK134" s="2">
        <f t="shared" si="221"/>
        <v>180</v>
      </c>
      <c r="AL134" s="2">
        <f t="shared" si="183"/>
        <v>8.2815734989647449E-3</v>
      </c>
      <c r="AM134" s="34">
        <f t="shared" si="184"/>
        <v>5514.5948666331151</v>
      </c>
      <c r="AN134" s="34">
        <f t="shared" si="185"/>
        <v>0.40987132490461586</v>
      </c>
      <c r="AO134" s="14">
        <v>654</v>
      </c>
      <c r="AP134" s="2">
        <f t="shared" ref="AP134:AP150" si="222">AO134-AO133</f>
        <v>14</v>
      </c>
      <c r="AQ134" s="2">
        <f t="shared" si="216"/>
        <v>2.1875000000000089E-2</v>
      </c>
      <c r="AR134" s="34">
        <f t="shared" si="186"/>
        <v>164.5697030699547</v>
      </c>
      <c r="AS134" s="14">
        <v>1146</v>
      </c>
      <c r="AT134" s="2">
        <f t="shared" si="217"/>
        <v>-2</v>
      </c>
      <c r="AU134" s="2">
        <f t="shared" si="187"/>
        <v>-1.7421602787456303E-3</v>
      </c>
      <c r="AV134" s="34">
        <f t="shared" si="188"/>
        <v>288.37443381982888</v>
      </c>
      <c r="AW134" s="79">
        <f t="shared" si="189"/>
        <v>2.1433380713697912E-2</v>
      </c>
      <c r="AX134" s="14">
        <v>175</v>
      </c>
      <c r="AY134">
        <f t="shared" si="218"/>
        <v>2</v>
      </c>
      <c r="AZ134">
        <f t="shared" si="190"/>
        <v>1.1560693641618602E-2</v>
      </c>
      <c r="BA134" s="35">
        <f t="shared" si="191"/>
        <v>44.036235530951181</v>
      </c>
      <c r="BB134" s="51">
        <f t="shared" si="192"/>
        <v>3.2729857110795242E-3</v>
      </c>
      <c r="BC134" s="31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31">
        <f t="shared" si="193"/>
        <v>194</v>
      </c>
      <c r="BE134" s="51">
        <f t="shared" si="194"/>
        <v>8.1870357866307142E-3</v>
      </c>
      <c r="BF134" s="35">
        <f t="shared" si="195"/>
        <v>6011.5752390538501</v>
      </c>
      <c r="BG134" s="35">
        <f t="shared" si="196"/>
        <v>0.44680930650108475</v>
      </c>
      <c r="BH134" s="45">
        <v>6497</v>
      </c>
      <c r="BI134" s="48">
        <f t="shared" si="197"/>
        <v>155</v>
      </c>
      <c r="BJ134" s="14">
        <v>23219</v>
      </c>
      <c r="BK134" s="48">
        <f t="shared" si="198"/>
        <v>522</v>
      </c>
      <c r="BL134" s="14">
        <v>16844</v>
      </c>
      <c r="BM134" s="48">
        <f t="shared" si="199"/>
        <v>375</v>
      </c>
      <c r="BN134" s="14">
        <v>5808</v>
      </c>
      <c r="BO134" s="48">
        <f t="shared" si="200"/>
        <v>134</v>
      </c>
      <c r="BP134" s="14">
        <v>1100</v>
      </c>
      <c r="BQ134" s="48">
        <f t="shared" si="201"/>
        <v>21</v>
      </c>
      <c r="BR134" s="17">
        <v>12</v>
      </c>
      <c r="BS134" s="24">
        <f t="shared" si="202"/>
        <v>0</v>
      </c>
      <c r="BT134" s="17">
        <v>60</v>
      </c>
      <c r="BU134" s="24">
        <f t="shared" si="203"/>
        <v>1</v>
      </c>
      <c r="BV134" s="17">
        <v>233</v>
      </c>
      <c r="BW134" s="24">
        <f t="shared" si="204"/>
        <v>7</v>
      </c>
      <c r="BX134" s="17">
        <v>510</v>
      </c>
      <c r="BY134" s="24">
        <f t="shared" si="205"/>
        <v>13</v>
      </c>
      <c r="BZ134" s="20">
        <v>281</v>
      </c>
      <c r="CA134" s="27">
        <f t="shared" si="206"/>
        <v>4</v>
      </c>
    </row>
    <row r="135" spans="1:79">
      <c r="A135" s="3">
        <v>44032</v>
      </c>
      <c r="B135" s="22">
        <v>44032</v>
      </c>
      <c r="C135" s="10">
        <v>54426</v>
      </c>
      <c r="D135">
        <f t="shared" si="164"/>
        <v>958</v>
      </c>
      <c r="E135" s="10">
        <v>1127</v>
      </c>
      <c r="F135">
        <f t="shared" si="213"/>
        <v>31</v>
      </c>
      <c r="G135" s="10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12">
        <v>189941</v>
      </c>
      <c r="W135" s="1">
        <f t="shared" si="214"/>
        <v>2900</v>
      </c>
      <c r="X135" s="1">
        <f t="shared" si="175"/>
        <v>-880</v>
      </c>
      <c r="Y135" s="34">
        <f t="shared" si="176"/>
        <v>47795.92350276799</v>
      </c>
      <c r="Z135" s="14">
        <v>132560</v>
      </c>
      <c r="AA135" s="2">
        <f t="shared" si="219"/>
        <v>1962</v>
      </c>
      <c r="AB135" s="29">
        <f t="shared" si="177"/>
        <v>0.69790092713000351</v>
      </c>
      <c r="AC135" s="32">
        <f t="shared" si="178"/>
        <v>-601</v>
      </c>
      <c r="AD135" s="1">
        <f t="shared" si="215"/>
        <v>57381</v>
      </c>
      <c r="AE135" s="1">
        <f t="shared" si="220"/>
        <v>938</v>
      </c>
      <c r="AF135" s="29">
        <f t="shared" si="179"/>
        <v>0.30209907286999649</v>
      </c>
      <c r="AG135" s="32">
        <f t="shared" si="180"/>
        <v>-279</v>
      </c>
      <c r="AH135" s="34">
        <f t="shared" si="181"/>
        <v>0.32344827586206898</v>
      </c>
      <c r="AI135" s="34">
        <f t="shared" si="182"/>
        <v>14439.104177151485</v>
      </c>
      <c r="AJ135" s="14">
        <v>22126</v>
      </c>
      <c r="AK135" s="2">
        <f t="shared" si="221"/>
        <v>211</v>
      </c>
      <c r="AL135" s="2">
        <f t="shared" si="183"/>
        <v>9.6281086014144979E-3</v>
      </c>
      <c r="AM135" s="34">
        <f t="shared" si="184"/>
        <v>5567.6899849018619</v>
      </c>
      <c r="AN135" s="34">
        <f t="shared" si="185"/>
        <v>0.40653364200933378</v>
      </c>
      <c r="AO135" s="14">
        <v>680</v>
      </c>
      <c r="AP135" s="2">
        <f t="shared" si="222"/>
        <v>26</v>
      </c>
      <c r="AQ135" s="2">
        <f t="shared" si="216"/>
        <v>3.9755351681957096E-2</v>
      </c>
      <c r="AR135" s="34">
        <f t="shared" si="186"/>
        <v>171.11222949169601</v>
      </c>
      <c r="AS135" s="14">
        <v>1159</v>
      </c>
      <c r="AT135" s="2">
        <f t="shared" si="217"/>
        <v>13</v>
      </c>
      <c r="AU135" s="2">
        <f t="shared" si="187"/>
        <v>1.1343804537521818E-2</v>
      </c>
      <c r="AV135" s="34">
        <f t="shared" si="188"/>
        <v>291.64569703069952</v>
      </c>
      <c r="AW135" s="79">
        <f t="shared" si="189"/>
        <v>2.129496931613567E-2</v>
      </c>
      <c r="AX135" s="14">
        <v>170</v>
      </c>
      <c r="AY135">
        <f t="shared" si="218"/>
        <v>-5</v>
      </c>
      <c r="AZ135">
        <f t="shared" si="190"/>
        <v>-2.8571428571428581E-2</v>
      </c>
      <c r="BA135" s="35">
        <f t="shared" si="191"/>
        <v>42.778057372924003</v>
      </c>
      <c r="BB135" s="51">
        <f t="shared" si="192"/>
        <v>3.1235071473192958E-3</v>
      </c>
      <c r="BC135" s="31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31">
        <f t="shared" si="193"/>
        <v>245</v>
      </c>
      <c r="BE135" s="51">
        <f t="shared" si="194"/>
        <v>1.0255336961071615E-2</v>
      </c>
      <c r="BF135" s="35">
        <f t="shared" si="195"/>
        <v>6073.2259687971809</v>
      </c>
      <c r="BG135" s="35">
        <f t="shared" si="196"/>
        <v>0.44344614706206592</v>
      </c>
      <c r="BH135" s="45">
        <v>6617</v>
      </c>
      <c r="BI135" s="48">
        <f t="shared" si="197"/>
        <v>120</v>
      </c>
      <c r="BJ135" s="14">
        <v>23612</v>
      </c>
      <c r="BK135" s="48">
        <f t="shared" si="198"/>
        <v>393</v>
      </c>
      <c r="BL135" s="14">
        <v>17155</v>
      </c>
      <c r="BM135" s="48">
        <f t="shared" si="199"/>
        <v>311</v>
      </c>
      <c r="BN135" s="14">
        <v>5921</v>
      </c>
      <c r="BO135" s="48">
        <f t="shared" si="200"/>
        <v>113</v>
      </c>
      <c r="BP135" s="14">
        <v>1121</v>
      </c>
      <c r="BQ135" s="48">
        <f t="shared" si="201"/>
        <v>21</v>
      </c>
      <c r="BR135" s="17">
        <v>13</v>
      </c>
      <c r="BS135" s="24">
        <f t="shared" si="202"/>
        <v>1</v>
      </c>
      <c r="BT135" s="17">
        <v>61</v>
      </c>
      <c r="BU135" s="24">
        <f t="shared" si="203"/>
        <v>1</v>
      </c>
      <c r="BV135" s="17">
        <v>239</v>
      </c>
      <c r="BW135" s="24">
        <f t="shared" si="204"/>
        <v>6</v>
      </c>
      <c r="BX135" s="17">
        <v>526</v>
      </c>
      <c r="BY135" s="24">
        <f t="shared" si="205"/>
        <v>16</v>
      </c>
      <c r="BZ135" s="20">
        <v>288</v>
      </c>
      <c r="CA135" s="27">
        <f t="shared" si="206"/>
        <v>7</v>
      </c>
    </row>
    <row r="136" spans="1:79">
      <c r="A136" s="3">
        <v>44033</v>
      </c>
      <c r="B136" s="22">
        <v>44033</v>
      </c>
      <c r="C136" s="10">
        <v>55153</v>
      </c>
      <c r="D136">
        <f t="shared" ref="D136:D145" si="223">IFERROR(C136-C135,"")</f>
        <v>727</v>
      </c>
      <c r="E136" s="10">
        <v>1159</v>
      </c>
      <c r="F136">
        <f t="shared" si="213"/>
        <v>32</v>
      </c>
      <c r="G136" s="10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12">
        <v>192085</v>
      </c>
      <c r="W136" s="1">
        <f t="shared" si="214"/>
        <v>2144</v>
      </c>
      <c r="X136" s="1">
        <f t="shared" si="175"/>
        <v>-756</v>
      </c>
      <c r="Y136" s="34">
        <f t="shared" si="176"/>
        <v>48335.430296930041</v>
      </c>
      <c r="Z136" s="14">
        <v>134046</v>
      </c>
      <c r="AA136" s="2">
        <f t="shared" si="219"/>
        <v>1486</v>
      </c>
      <c r="AB136" s="29">
        <f t="shared" si="177"/>
        <v>0.69784730718171639</v>
      </c>
      <c r="AC136" s="32">
        <f t="shared" si="178"/>
        <v>-476</v>
      </c>
      <c r="AD136" s="1">
        <f t="shared" si="215"/>
        <v>58039</v>
      </c>
      <c r="AE136" s="1">
        <f t="shared" si="220"/>
        <v>658</v>
      </c>
      <c r="AF136" s="29">
        <f t="shared" si="179"/>
        <v>0.30215269281828355</v>
      </c>
      <c r="AG136" s="32">
        <f t="shared" si="180"/>
        <v>-280</v>
      </c>
      <c r="AH136" s="34">
        <f t="shared" si="181"/>
        <v>0.30690298507462688</v>
      </c>
      <c r="AI136" s="34">
        <f t="shared" si="182"/>
        <v>14604.680422747861</v>
      </c>
      <c r="AJ136" s="14">
        <v>21901</v>
      </c>
      <c r="AK136" s="2">
        <f t="shared" si="221"/>
        <v>-225</v>
      </c>
      <c r="AL136" s="2">
        <f t="shared" si="183"/>
        <v>-1.0169031908162318E-2</v>
      </c>
      <c r="AM136" s="34">
        <f t="shared" si="184"/>
        <v>5511.0719677906391</v>
      </c>
      <c r="AN136" s="34">
        <f t="shared" si="185"/>
        <v>0.3970953529273113</v>
      </c>
      <c r="AO136" s="14">
        <v>698</v>
      </c>
      <c r="AP136" s="2">
        <f t="shared" si="222"/>
        <v>18</v>
      </c>
      <c r="AQ136" s="2">
        <f t="shared" si="216"/>
        <v>2.6470588235294024E-2</v>
      </c>
      <c r="AR136" s="34">
        <f t="shared" si="186"/>
        <v>175.64167086059385</v>
      </c>
      <c r="AS136" s="14">
        <v>1156</v>
      </c>
      <c r="AT136" s="2">
        <f t="shared" si="217"/>
        <v>-3</v>
      </c>
      <c r="AU136" s="2">
        <f t="shared" si="187"/>
        <v>-2.5884383088869978E-3</v>
      </c>
      <c r="AV136" s="34">
        <f t="shared" si="188"/>
        <v>290.89079013588321</v>
      </c>
      <c r="AW136" s="79">
        <f t="shared" si="189"/>
        <v>2.0959875256105744E-2</v>
      </c>
      <c r="AX136" s="14">
        <v>164</v>
      </c>
      <c r="AY136">
        <f t="shared" si="218"/>
        <v>-6</v>
      </c>
      <c r="AZ136">
        <f t="shared" si="190"/>
        <v>-3.5294117647058809E-2</v>
      </c>
      <c r="BA136" s="35">
        <f t="shared" si="191"/>
        <v>41.268243583291394</v>
      </c>
      <c r="BB136" s="51">
        <f t="shared" si="192"/>
        <v>2.973546316610157E-3</v>
      </c>
      <c r="BC136" s="31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31">
        <f t="shared" si="193"/>
        <v>-216</v>
      </c>
      <c r="BE136" s="51">
        <f t="shared" si="194"/>
        <v>-8.9496581727781521E-3</v>
      </c>
      <c r="BF136" s="35">
        <f t="shared" si="195"/>
        <v>6018.8726723704076</v>
      </c>
      <c r="BG136" s="35">
        <f t="shared" si="196"/>
        <v>0.4336844777255997</v>
      </c>
      <c r="BH136" s="45">
        <v>6705</v>
      </c>
      <c r="BI136" s="48">
        <f t="shared" si="197"/>
        <v>88</v>
      </c>
      <c r="BJ136" s="14">
        <v>23924</v>
      </c>
      <c r="BK136" s="48">
        <f t="shared" si="198"/>
        <v>312</v>
      </c>
      <c r="BL136" s="14">
        <v>17366</v>
      </c>
      <c r="BM136" s="48">
        <f t="shared" si="199"/>
        <v>211</v>
      </c>
      <c r="BN136" s="14">
        <v>6014</v>
      </c>
      <c r="BO136" s="48">
        <f t="shared" si="200"/>
        <v>93</v>
      </c>
      <c r="BP136" s="14">
        <v>1144</v>
      </c>
      <c r="BQ136" s="48">
        <f t="shared" si="201"/>
        <v>23</v>
      </c>
      <c r="BR136" s="17">
        <v>14</v>
      </c>
      <c r="BS136" s="24">
        <f t="shared" si="202"/>
        <v>1</v>
      </c>
      <c r="BT136" s="17">
        <v>62</v>
      </c>
      <c r="BU136" s="24">
        <f t="shared" si="203"/>
        <v>1</v>
      </c>
      <c r="BV136" s="17">
        <v>248</v>
      </c>
      <c r="BW136" s="24">
        <f t="shared" si="204"/>
        <v>9</v>
      </c>
      <c r="BX136" s="17">
        <v>545</v>
      </c>
      <c r="BY136" s="24">
        <f t="shared" si="205"/>
        <v>19</v>
      </c>
      <c r="BZ136" s="20">
        <v>290</v>
      </c>
      <c r="CA136" s="27">
        <f t="shared" si="206"/>
        <v>2</v>
      </c>
    </row>
    <row r="137" spans="1:79">
      <c r="A137" s="3">
        <v>44034</v>
      </c>
      <c r="B137" s="22">
        <v>44034</v>
      </c>
      <c r="C137" s="10">
        <v>55906</v>
      </c>
      <c r="D137">
        <f t="shared" si="223"/>
        <v>753</v>
      </c>
      <c r="E137" s="10">
        <v>1180</v>
      </c>
      <c r="F137">
        <f t="shared" si="213"/>
        <v>21</v>
      </c>
      <c r="G137" s="10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12">
        <v>194599</v>
      </c>
      <c r="W137" s="1">
        <f t="shared" si="214"/>
        <v>2514</v>
      </c>
      <c r="X137" s="1">
        <f t="shared" si="175"/>
        <v>370</v>
      </c>
      <c r="Y137" s="34">
        <f t="shared" si="176"/>
        <v>48968.042274786108</v>
      </c>
      <c r="Z137" s="14">
        <v>135846</v>
      </c>
      <c r="AA137" s="2">
        <f t="shared" si="219"/>
        <v>1800</v>
      </c>
      <c r="AB137" s="29">
        <f t="shared" si="177"/>
        <v>0.69808169620604421</v>
      </c>
      <c r="AC137" s="32">
        <f t="shared" si="178"/>
        <v>314</v>
      </c>
      <c r="AD137" s="1">
        <f t="shared" si="215"/>
        <v>58753</v>
      </c>
      <c r="AE137" s="1">
        <f t="shared" si="220"/>
        <v>714</v>
      </c>
      <c r="AF137" s="29">
        <f t="shared" si="179"/>
        <v>0.30191830379395579</v>
      </c>
      <c r="AG137" s="32">
        <f t="shared" si="180"/>
        <v>56</v>
      </c>
      <c r="AH137" s="34">
        <f t="shared" si="181"/>
        <v>0.28400954653937949</v>
      </c>
      <c r="AI137" s="34">
        <f t="shared" si="182"/>
        <v>14784.348263714141</v>
      </c>
      <c r="AJ137" s="14">
        <v>21640</v>
      </c>
      <c r="AK137" s="2">
        <f t="shared" si="221"/>
        <v>-261</v>
      </c>
      <c r="AL137" s="2">
        <f t="shared" si="183"/>
        <v>-1.1917264051869769E-2</v>
      </c>
      <c r="AM137" s="34">
        <f t="shared" si="184"/>
        <v>5445.3950679416203</v>
      </c>
      <c r="AN137" s="34">
        <f t="shared" si="185"/>
        <v>0.38707831002039139</v>
      </c>
      <c r="AO137" s="14">
        <v>651</v>
      </c>
      <c r="AP137" s="2">
        <f t="shared" si="222"/>
        <v>-47</v>
      </c>
      <c r="AQ137" s="2">
        <f t="shared" si="216"/>
        <v>-6.7335243553008572E-2</v>
      </c>
      <c r="AR137" s="34">
        <f t="shared" si="186"/>
        <v>163.81479617513838</v>
      </c>
      <c r="AS137" s="14">
        <v>1155</v>
      </c>
      <c r="AT137" s="2">
        <f t="shared" si="217"/>
        <v>-1</v>
      </c>
      <c r="AU137" s="2">
        <f t="shared" si="187"/>
        <v>-8.6505190311414459E-4</v>
      </c>
      <c r="AV137" s="34">
        <f t="shared" si="188"/>
        <v>290.63915450427777</v>
      </c>
      <c r="AW137" s="79">
        <f t="shared" si="189"/>
        <v>2.0659678746467285E-2</v>
      </c>
      <c r="AX137" s="14">
        <v>158</v>
      </c>
      <c r="AY137">
        <f t="shared" si="218"/>
        <v>-6</v>
      </c>
      <c r="AZ137">
        <f t="shared" si="190"/>
        <v>-3.6585365853658569E-2</v>
      </c>
      <c r="BA137" s="35">
        <f t="shared" si="191"/>
        <v>39.758429793658777</v>
      </c>
      <c r="BB137" s="51">
        <f t="shared" si="192"/>
        <v>2.8261725038457412E-3</v>
      </c>
      <c r="BC137" s="31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31">
        <f t="shared" si="193"/>
        <v>-315</v>
      </c>
      <c r="BE137" s="51">
        <f t="shared" si="194"/>
        <v>-1.3169446883230851E-2</v>
      </c>
      <c r="BF137" s="35">
        <f t="shared" si="195"/>
        <v>5939.6074484146948</v>
      </c>
      <c r="BG137" s="35">
        <f t="shared" si="196"/>
        <v>0.42220870747325867</v>
      </c>
      <c r="BH137" s="45">
        <v>6775</v>
      </c>
      <c r="BI137" s="48">
        <f t="shared" si="197"/>
        <v>70</v>
      </c>
      <c r="BJ137" s="14">
        <v>24227</v>
      </c>
      <c r="BK137" s="48">
        <f t="shared" si="198"/>
        <v>303</v>
      </c>
      <c r="BL137" s="14">
        <v>17640</v>
      </c>
      <c r="BM137" s="48">
        <f t="shared" si="199"/>
        <v>274</v>
      </c>
      <c r="BN137" s="14">
        <v>6101</v>
      </c>
      <c r="BO137" s="48">
        <f t="shared" si="200"/>
        <v>87</v>
      </c>
      <c r="BP137" s="14">
        <v>1163</v>
      </c>
      <c r="BQ137" s="48">
        <f t="shared" si="201"/>
        <v>19</v>
      </c>
      <c r="BR137" s="17">
        <v>14</v>
      </c>
      <c r="BS137" s="24">
        <f t="shared" si="202"/>
        <v>0</v>
      </c>
      <c r="BT137" s="17">
        <v>63</v>
      </c>
      <c r="BU137" s="24">
        <f t="shared" si="203"/>
        <v>1</v>
      </c>
      <c r="BV137" s="17">
        <v>258</v>
      </c>
      <c r="BW137" s="24">
        <f t="shared" si="204"/>
        <v>10</v>
      </c>
      <c r="BX137" s="17">
        <v>552</v>
      </c>
      <c r="BY137" s="24">
        <f t="shared" si="205"/>
        <v>7</v>
      </c>
      <c r="BZ137" s="20">
        <v>293</v>
      </c>
      <c r="CA137" s="27">
        <f t="shared" si="206"/>
        <v>3</v>
      </c>
    </row>
    <row r="138" spans="1:79">
      <c r="A138" s="3">
        <v>44035</v>
      </c>
      <c r="B138" s="22">
        <v>44035</v>
      </c>
      <c r="C138" s="10">
        <v>56817</v>
      </c>
      <c r="D138">
        <f t="shared" si="223"/>
        <v>911</v>
      </c>
      <c r="E138" s="10">
        <v>1209</v>
      </c>
      <c r="F138">
        <f t="shared" si="213"/>
        <v>29</v>
      </c>
      <c r="G138" s="10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12">
        <v>197605</v>
      </c>
      <c r="W138" s="1">
        <f t="shared" si="214"/>
        <v>3006</v>
      </c>
      <c r="X138" s="1">
        <f t="shared" si="175"/>
        <v>492</v>
      </c>
      <c r="Y138" s="34">
        <f t="shared" si="176"/>
        <v>49724.458983392047</v>
      </c>
      <c r="Z138" s="14">
        <v>137956</v>
      </c>
      <c r="AA138" s="2">
        <f t="shared" si="219"/>
        <v>2110</v>
      </c>
      <c r="AB138" s="29">
        <f t="shared" si="177"/>
        <v>0.69814022924521135</v>
      </c>
      <c r="AC138" s="32">
        <f t="shared" si="178"/>
        <v>310</v>
      </c>
      <c r="AD138" s="1">
        <f t="shared" si="215"/>
        <v>59649</v>
      </c>
      <c r="AE138" s="1">
        <f t="shared" si="220"/>
        <v>896</v>
      </c>
      <c r="AF138" s="29">
        <f t="shared" si="179"/>
        <v>0.30185977075478859</v>
      </c>
      <c r="AG138" s="32">
        <f t="shared" si="180"/>
        <v>182</v>
      </c>
      <c r="AH138" s="34">
        <f t="shared" si="181"/>
        <v>0.29807052561543579</v>
      </c>
      <c r="AI138" s="34">
        <f t="shared" si="182"/>
        <v>15009.813789632612</v>
      </c>
      <c r="AJ138" s="14">
        <v>21783</v>
      </c>
      <c r="AK138" s="2">
        <f t="shared" si="221"/>
        <v>143</v>
      </c>
      <c r="AL138" s="2">
        <f t="shared" si="183"/>
        <v>6.6081330868761334E-3</v>
      </c>
      <c r="AM138" s="34">
        <f t="shared" si="184"/>
        <v>5481.3789632611979</v>
      </c>
      <c r="AN138" s="34">
        <f t="shared" si="185"/>
        <v>0.38338877448650932</v>
      </c>
      <c r="AO138" s="14">
        <v>670</v>
      </c>
      <c r="AP138" s="2">
        <f t="shared" si="222"/>
        <v>19</v>
      </c>
      <c r="AQ138" s="2">
        <f t="shared" si="216"/>
        <v>2.9185867895545226E-2</v>
      </c>
      <c r="AR138" s="34">
        <f t="shared" si="186"/>
        <v>168.59587317564166</v>
      </c>
      <c r="AS138" s="14">
        <v>1169</v>
      </c>
      <c r="AT138" s="2">
        <f t="shared" si="217"/>
        <v>14</v>
      </c>
      <c r="AU138" s="2">
        <f t="shared" si="187"/>
        <v>1.2121212121212199E-2</v>
      </c>
      <c r="AV138" s="34">
        <f t="shared" si="188"/>
        <v>294.16205334675391</v>
      </c>
      <c r="AW138" s="79">
        <f t="shared" si="189"/>
        <v>2.0574827956421494E-2</v>
      </c>
      <c r="AX138" s="14">
        <v>158</v>
      </c>
      <c r="AY138">
        <f t="shared" si="218"/>
        <v>0</v>
      </c>
      <c r="AZ138">
        <f t="shared" si="190"/>
        <v>0</v>
      </c>
      <c r="BA138" s="35">
        <f t="shared" si="191"/>
        <v>39.758429793658777</v>
      </c>
      <c r="BB138" s="51">
        <f t="shared" si="192"/>
        <v>2.7808578418431103E-3</v>
      </c>
      <c r="BC138" s="31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31">
        <f t="shared" si="193"/>
        <v>176</v>
      </c>
      <c r="BE138" s="51">
        <f t="shared" si="194"/>
        <v>7.4563633282493935E-3</v>
      </c>
      <c r="BF138" s="35">
        <f t="shared" si="195"/>
        <v>5983.8953195772519</v>
      </c>
      <c r="BG138" s="35">
        <f t="shared" si="196"/>
        <v>0.41853670556347572</v>
      </c>
      <c r="BH138" s="45">
        <v>6882</v>
      </c>
      <c r="BI138" s="48">
        <f t="shared" si="197"/>
        <v>107</v>
      </c>
      <c r="BJ138" s="14">
        <v>24632</v>
      </c>
      <c r="BK138" s="48">
        <f t="shared" si="198"/>
        <v>405</v>
      </c>
      <c r="BL138" s="14">
        <v>17908</v>
      </c>
      <c r="BM138" s="48">
        <f t="shared" si="199"/>
        <v>268</v>
      </c>
      <c r="BN138" s="14">
        <v>6211</v>
      </c>
      <c r="BO138" s="48">
        <f t="shared" si="200"/>
        <v>110</v>
      </c>
      <c r="BP138" s="14">
        <v>1184</v>
      </c>
      <c r="BQ138" s="48">
        <f t="shared" si="201"/>
        <v>21</v>
      </c>
      <c r="BR138" s="17">
        <v>14</v>
      </c>
      <c r="BS138" s="24">
        <f t="shared" si="202"/>
        <v>0</v>
      </c>
      <c r="BT138" s="17">
        <v>65</v>
      </c>
      <c r="BU138" s="24">
        <f t="shared" si="203"/>
        <v>2</v>
      </c>
      <c r="BV138" s="17">
        <v>268</v>
      </c>
      <c r="BW138" s="24">
        <f t="shared" si="204"/>
        <v>10</v>
      </c>
      <c r="BX138" s="17">
        <v>564</v>
      </c>
      <c r="BY138" s="24">
        <f t="shared" si="205"/>
        <v>12</v>
      </c>
      <c r="BZ138" s="20">
        <v>298</v>
      </c>
      <c r="CA138" s="27">
        <f t="shared" si="206"/>
        <v>5</v>
      </c>
    </row>
    <row r="139" spans="1:79">
      <c r="A139" s="3">
        <v>44036</v>
      </c>
      <c r="B139" s="22">
        <v>44036</v>
      </c>
      <c r="C139" s="10">
        <v>57993</v>
      </c>
      <c r="D139">
        <f t="shared" si="223"/>
        <v>1176</v>
      </c>
      <c r="E139" s="10">
        <v>1250</v>
      </c>
      <c r="F139">
        <f t="shared" si="213"/>
        <v>41</v>
      </c>
      <c r="G139" s="10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12">
        <v>200986</v>
      </c>
      <c r="W139" s="1">
        <f t="shared" si="214"/>
        <v>3381</v>
      </c>
      <c r="X139" s="1">
        <f t="shared" si="175"/>
        <v>375</v>
      </c>
      <c r="Y139" s="34">
        <f t="shared" si="176"/>
        <v>50575.239053850026</v>
      </c>
      <c r="Z139" s="14">
        <v>140252</v>
      </c>
      <c r="AA139" s="2">
        <f t="shared" si="219"/>
        <v>2296</v>
      </c>
      <c r="AB139" s="29">
        <f t="shared" si="177"/>
        <v>0.6978197486392087</v>
      </c>
      <c r="AC139" s="32">
        <f t="shared" si="178"/>
        <v>186</v>
      </c>
      <c r="AD139" s="1">
        <f t="shared" si="215"/>
        <v>60734</v>
      </c>
      <c r="AE139" s="1">
        <f t="shared" si="220"/>
        <v>1085</v>
      </c>
      <c r="AF139" s="29">
        <f t="shared" si="179"/>
        <v>0.3021802513607913</v>
      </c>
      <c r="AG139" s="32">
        <f t="shared" si="180"/>
        <v>189</v>
      </c>
      <c r="AH139" s="34">
        <f t="shared" si="181"/>
        <v>0.32091097308488614</v>
      </c>
      <c r="AI139" s="34">
        <f t="shared" si="182"/>
        <v>15282.838449924509</v>
      </c>
      <c r="AJ139" s="14">
        <v>21967</v>
      </c>
      <c r="AK139" s="2">
        <f t="shared" si="221"/>
        <v>184</v>
      </c>
      <c r="AL139" s="2">
        <f t="shared" si="183"/>
        <v>8.44695404673379E-3</v>
      </c>
      <c r="AM139" s="34">
        <f t="shared" si="184"/>
        <v>5527.6799194765972</v>
      </c>
      <c r="AN139" s="34">
        <f t="shared" si="185"/>
        <v>0.37878709499422342</v>
      </c>
      <c r="AO139" s="14">
        <v>674</v>
      </c>
      <c r="AP139" s="2">
        <f t="shared" si="222"/>
        <v>4</v>
      </c>
      <c r="AQ139" s="2">
        <f t="shared" si="216"/>
        <v>5.9701492537314049E-3</v>
      </c>
      <c r="AR139" s="34">
        <f t="shared" si="186"/>
        <v>169.60241570206341</v>
      </c>
      <c r="AS139" s="14">
        <v>1243</v>
      </c>
      <c r="AT139" s="2">
        <f t="shared" si="217"/>
        <v>74</v>
      </c>
      <c r="AU139" s="2">
        <f t="shared" si="187"/>
        <v>6.3301967493584188E-2</v>
      </c>
      <c r="AV139" s="34">
        <f t="shared" si="188"/>
        <v>312.78309008555613</v>
      </c>
      <c r="AW139" s="79">
        <f t="shared" si="189"/>
        <v>2.1433621299122307E-2</v>
      </c>
      <c r="AX139" s="14">
        <v>155</v>
      </c>
      <c r="AY139">
        <f t="shared" si="218"/>
        <v>-3</v>
      </c>
      <c r="AZ139">
        <f t="shared" si="190"/>
        <v>-1.8987341772151889E-2</v>
      </c>
      <c r="BA139" s="35">
        <f t="shared" si="191"/>
        <v>39.003522898842476</v>
      </c>
      <c r="BB139" s="51">
        <f t="shared" si="192"/>
        <v>2.6727363647336749E-3</v>
      </c>
      <c r="BC139" s="31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31">
        <f t="shared" si="193"/>
        <v>259</v>
      </c>
      <c r="BE139" s="51">
        <f t="shared" si="194"/>
        <v>1.0891505466778861E-2</v>
      </c>
      <c r="BF139" s="35">
        <f t="shared" si="195"/>
        <v>6049.0689481630598</v>
      </c>
      <c r="BG139" s="35">
        <f t="shared" si="196"/>
        <v>0.4145155449795665</v>
      </c>
      <c r="BH139" s="45">
        <v>7000</v>
      </c>
      <c r="BI139" s="48">
        <f t="shared" si="197"/>
        <v>118</v>
      </c>
      <c r="BJ139" s="14">
        <v>25154</v>
      </c>
      <c r="BK139" s="48">
        <f t="shared" si="198"/>
        <v>522</v>
      </c>
      <c r="BL139" s="14">
        <v>18314</v>
      </c>
      <c r="BM139" s="48">
        <f t="shared" si="199"/>
        <v>406</v>
      </c>
      <c r="BN139" s="14">
        <v>6313</v>
      </c>
      <c r="BO139" s="48">
        <f t="shared" si="200"/>
        <v>102</v>
      </c>
      <c r="BP139" s="14">
        <v>1212</v>
      </c>
      <c r="BQ139" s="48">
        <f t="shared" si="201"/>
        <v>28</v>
      </c>
      <c r="BR139" s="17">
        <v>14</v>
      </c>
      <c r="BS139" s="24">
        <f t="shared" si="202"/>
        <v>0</v>
      </c>
      <c r="BT139" s="17">
        <v>68</v>
      </c>
      <c r="BU139" s="24">
        <f t="shared" si="203"/>
        <v>3</v>
      </c>
      <c r="BV139" s="17">
        <v>275</v>
      </c>
      <c r="BW139" s="24">
        <f t="shared" si="204"/>
        <v>7</v>
      </c>
      <c r="BX139" s="17">
        <v>589</v>
      </c>
      <c r="BY139" s="24">
        <f t="shared" si="205"/>
        <v>25</v>
      </c>
      <c r="BZ139" s="20">
        <v>304</v>
      </c>
      <c r="CA139" s="27">
        <f t="shared" si="206"/>
        <v>6</v>
      </c>
    </row>
    <row r="140" spans="1:79">
      <c r="A140" s="3">
        <v>44037</v>
      </c>
      <c r="B140" s="22">
        <v>44037</v>
      </c>
      <c r="C140" s="10">
        <v>58864</v>
      </c>
      <c r="D140">
        <f t="shared" si="223"/>
        <v>871</v>
      </c>
      <c r="E140" s="10">
        <v>1275</v>
      </c>
      <c r="F140">
        <f t="shared" si="213"/>
        <v>25</v>
      </c>
      <c r="G140" s="10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12">
        <v>203600</v>
      </c>
      <c r="W140" s="1">
        <f t="shared" si="214"/>
        <v>2614</v>
      </c>
      <c r="X140" s="1">
        <f t="shared" si="175"/>
        <v>-767</v>
      </c>
      <c r="Y140" s="34">
        <f t="shared" si="176"/>
        <v>51233.014594866632</v>
      </c>
      <c r="Z140" s="14">
        <v>142071</v>
      </c>
      <c r="AA140" s="2">
        <f t="shared" si="219"/>
        <v>1819</v>
      </c>
      <c r="AB140" s="29">
        <f t="shared" si="177"/>
        <v>0.69779469548133599</v>
      </c>
      <c r="AC140" s="32">
        <f t="shared" si="178"/>
        <v>-477</v>
      </c>
      <c r="AD140" s="1">
        <f t="shared" si="215"/>
        <v>61529</v>
      </c>
      <c r="AE140" s="1">
        <f t="shared" si="220"/>
        <v>795</v>
      </c>
      <c r="AF140" s="29">
        <f t="shared" si="179"/>
        <v>0.30220530451866406</v>
      </c>
      <c r="AG140" s="32">
        <f t="shared" si="180"/>
        <v>-290</v>
      </c>
      <c r="AH140" s="34">
        <f t="shared" si="181"/>
        <v>0.30413159908186688</v>
      </c>
      <c r="AI140" s="34">
        <f t="shared" si="182"/>
        <v>15482.88877705083</v>
      </c>
      <c r="AJ140" s="14">
        <v>22110</v>
      </c>
      <c r="AK140" s="2">
        <f t="shared" si="221"/>
        <v>143</v>
      </c>
      <c r="AL140" s="2">
        <f t="shared" si="183"/>
        <v>6.5097646469705062E-3</v>
      </c>
      <c r="AM140" s="34">
        <f t="shared" si="184"/>
        <v>5563.6638147961748</v>
      </c>
      <c r="AN140" s="34">
        <f t="shared" si="185"/>
        <v>0.37561157923348737</v>
      </c>
      <c r="AO140" s="14">
        <v>652</v>
      </c>
      <c r="AP140" s="2">
        <f t="shared" si="222"/>
        <v>-22</v>
      </c>
      <c r="AQ140" s="2">
        <f t="shared" si="216"/>
        <v>-3.2640949554896159E-2</v>
      </c>
      <c r="AR140" s="34">
        <f t="shared" si="186"/>
        <v>164.06643180674382</v>
      </c>
      <c r="AS140" s="14">
        <v>1247</v>
      </c>
      <c r="AT140" s="2">
        <f t="shared" si="217"/>
        <v>4</v>
      </c>
      <c r="AU140" s="2">
        <f t="shared" si="187"/>
        <v>3.2180209171359664E-3</v>
      </c>
      <c r="AV140" s="34">
        <f t="shared" si="188"/>
        <v>313.78963261197782</v>
      </c>
      <c r="AW140" s="79">
        <f t="shared" si="189"/>
        <v>2.1184425115520523E-2</v>
      </c>
      <c r="AX140" s="14">
        <v>152</v>
      </c>
      <c r="AY140">
        <f t="shared" si="218"/>
        <v>-3</v>
      </c>
      <c r="AZ140">
        <f t="shared" si="190"/>
        <v>-1.9354838709677469E-2</v>
      </c>
      <c r="BA140" s="35">
        <f t="shared" si="191"/>
        <v>38.248616004026168</v>
      </c>
      <c r="BB140" s="51">
        <f t="shared" si="192"/>
        <v>2.5822234302799673E-3</v>
      </c>
      <c r="BC140" s="31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31">
        <f t="shared" si="193"/>
        <v>122</v>
      </c>
      <c r="BE140" s="51">
        <f t="shared" si="194"/>
        <v>5.075086318066413E-3</v>
      </c>
      <c r="BF140" s="35">
        <f t="shared" si="195"/>
        <v>6079.7684952189229</v>
      </c>
      <c r="BG140" s="35">
        <f t="shared" si="196"/>
        <v>0.41045460723022559</v>
      </c>
      <c r="BH140" s="45">
        <v>7111</v>
      </c>
      <c r="BI140" s="48">
        <f t="shared" si="197"/>
        <v>111</v>
      </c>
      <c r="BJ140" s="14">
        <v>25478</v>
      </c>
      <c r="BK140" s="48">
        <f t="shared" si="198"/>
        <v>324</v>
      </c>
      <c r="BL140" s="14">
        <v>18618</v>
      </c>
      <c r="BM140" s="48">
        <f t="shared" si="199"/>
        <v>304</v>
      </c>
      <c r="BN140" s="14">
        <v>6422</v>
      </c>
      <c r="BO140" s="48">
        <f t="shared" si="200"/>
        <v>109</v>
      </c>
      <c r="BP140" s="14">
        <v>1235</v>
      </c>
      <c r="BQ140" s="48">
        <f t="shared" si="201"/>
        <v>23</v>
      </c>
      <c r="BR140" s="17">
        <v>14</v>
      </c>
      <c r="BS140" s="24">
        <f t="shared" si="202"/>
        <v>0</v>
      </c>
      <c r="BT140" s="17">
        <v>70</v>
      </c>
      <c r="BU140" s="24">
        <f t="shared" si="203"/>
        <v>2</v>
      </c>
      <c r="BV140" s="17">
        <v>282</v>
      </c>
      <c r="BW140" s="24">
        <f t="shared" si="204"/>
        <v>7</v>
      </c>
      <c r="BX140" s="17">
        <v>598</v>
      </c>
      <c r="BY140" s="24">
        <f t="shared" si="205"/>
        <v>9</v>
      </c>
      <c r="BZ140" s="20">
        <v>311</v>
      </c>
      <c r="CA140" s="27">
        <f t="shared" si="206"/>
        <v>7</v>
      </c>
    </row>
    <row r="141" spans="1:79">
      <c r="A141" s="3">
        <v>44038</v>
      </c>
      <c r="B141" s="22">
        <v>44038</v>
      </c>
      <c r="C141" s="10">
        <v>60296</v>
      </c>
      <c r="D141">
        <f t="shared" si="223"/>
        <v>1432</v>
      </c>
      <c r="E141" s="10">
        <v>1294</v>
      </c>
      <c r="F141">
        <f t="shared" si="213"/>
        <v>19</v>
      </c>
      <c r="G141" s="10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12">
        <v>207908</v>
      </c>
      <c r="W141" s="1">
        <f t="shared" si="214"/>
        <v>4308</v>
      </c>
      <c r="X141" s="1">
        <f t="shared" si="175"/>
        <v>1694</v>
      </c>
      <c r="Y141" s="34">
        <f t="shared" si="176"/>
        <v>52317.060895822848</v>
      </c>
      <c r="Z141" s="14">
        <v>144913</v>
      </c>
      <c r="AA141" s="2">
        <f t="shared" si="219"/>
        <v>2842</v>
      </c>
      <c r="AB141" s="29">
        <f t="shared" si="177"/>
        <v>0.69700540623737417</v>
      </c>
      <c r="AC141" s="32">
        <f t="shared" si="178"/>
        <v>1023</v>
      </c>
      <c r="AD141" s="1">
        <f t="shared" si="215"/>
        <v>62995</v>
      </c>
      <c r="AE141" s="1">
        <f t="shared" si="220"/>
        <v>1466</v>
      </c>
      <c r="AF141" s="29">
        <f t="shared" si="179"/>
        <v>0.30299459376262577</v>
      </c>
      <c r="AG141" s="32">
        <f t="shared" si="180"/>
        <v>671</v>
      </c>
      <c r="AH141" s="34">
        <f t="shared" si="181"/>
        <v>0.34029712163416898</v>
      </c>
      <c r="AI141" s="34">
        <f t="shared" si="182"/>
        <v>15851.786612984397</v>
      </c>
      <c r="AJ141" s="14">
        <v>22803</v>
      </c>
      <c r="AK141" s="2">
        <f t="shared" si="221"/>
        <v>693</v>
      </c>
      <c r="AL141" s="2">
        <f t="shared" si="183"/>
        <v>3.1343283582089487E-2</v>
      </c>
      <c r="AM141" s="34">
        <f t="shared" si="184"/>
        <v>5738.0473074987412</v>
      </c>
      <c r="AN141" s="34">
        <f t="shared" si="185"/>
        <v>0.37818429083189598</v>
      </c>
      <c r="AO141" s="14">
        <v>680</v>
      </c>
      <c r="AP141" s="2">
        <f t="shared" si="222"/>
        <v>28</v>
      </c>
      <c r="AQ141" s="2">
        <f t="shared" si="216"/>
        <v>4.2944785276073594E-2</v>
      </c>
      <c r="AR141" s="34">
        <f t="shared" si="186"/>
        <v>171.11222949169601</v>
      </c>
      <c r="AS141" s="14">
        <v>1237</v>
      </c>
      <c r="AT141" s="2">
        <f t="shared" si="217"/>
        <v>-10</v>
      </c>
      <c r="AU141" s="2">
        <f t="shared" si="187"/>
        <v>-8.0192461908580315E-3</v>
      </c>
      <c r="AV141" s="34">
        <f t="shared" si="188"/>
        <v>311.27327629592349</v>
      </c>
      <c r="AW141" s="79">
        <f t="shared" si="189"/>
        <v>2.0515457078413162E-2</v>
      </c>
      <c r="AX141" s="14">
        <v>151</v>
      </c>
      <c r="AY141">
        <f t="shared" si="218"/>
        <v>-1</v>
      </c>
      <c r="AZ141">
        <f t="shared" si="190"/>
        <v>-6.5789473684210176E-3</v>
      </c>
      <c r="BA141" s="35">
        <f t="shared" si="191"/>
        <v>37.99698037242073</v>
      </c>
      <c r="BB141" s="51">
        <f t="shared" si="192"/>
        <v>2.504312060501526E-3</v>
      </c>
      <c r="BC141" s="31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31">
        <f t="shared" si="193"/>
        <v>710</v>
      </c>
      <c r="BE141" s="51">
        <f t="shared" si="194"/>
        <v>2.9386200902280502E-2</v>
      </c>
      <c r="BF141" s="35">
        <f t="shared" si="195"/>
        <v>6258.4297936587818</v>
      </c>
      <c r="BG141" s="35">
        <f t="shared" si="196"/>
        <v>0.41248175666710896</v>
      </c>
      <c r="BH141" s="45">
        <v>7274</v>
      </c>
      <c r="BI141" s="48">
        <f t="shared" si="197"/>
        <v>163</v>
      </c>
      <c r="BJ141" s="14">
        <v>26079</v>
      </c>
      <c r="BK141" s="48">
        <f t="shared" si="198"/>
        <v>601</v>
      </c>
      <c r="BL141" s="14">
        <v>19062</v>
      </c>
      <c r="BM141" s="48">
        <f t="shared" si="199"/>
        <v>444</v>
      </c>
      <c r="BN141" s="14">
        <v>6611</v>
      </c>
      <c r="BO141" s="48">
        <f t="shared" si="200"/>
        <v>189</v>
      </c>
      <c r="BP141" s="14">
        <v>1270</v>
      </c>
      <c r="BQ141" s="48">
        <f t="shared" si="201"/>
        <v>35</v>
      </c>
      <c r="BR141" s="17">
        <v>14</v>
      </c>
      <c r="BS141" s="24">
        <f t="shared" si="202"/>
        <v>0</v>
      </c>
      <c r="BT141" s="17">
        <v>72</v>
      </c>
      <c r="BU141" s="24">
        <f t="shared" si="203"/>
        <v>2</v>
      </c>
      <c r="BV141" s="17">
        <v>285</v>
      </c>
      <c r="BW141" s="24">
        <f t="shared" si="204"/>
        <v>3</v>
      </c>
      <c r="BX141" s="17">
        <v>607</v>
      </c>
      <c r="BY141" s="24">
        <f t="shared" si="205"/>
        <v>9</v>
      </c>
      <c r="BZ141" s="20">
        <v>316</v>
      </c>
      <c r="CA141" s="27">
        <f t="shared" si="206"/>
        <v>5</v>
      </c>
    </row>
    <row r="142" spans="1:79">
      <c r="A142" s="3">
        <v>44039</v>
      </c>
      <c r="B142" s="22">
        <v>44039</v>
      </c>
      <c r="C142" s="10">
        <v>61442</v>
      </c>
      <c r="D142">
        <f t="shared" si="223"/>
        <v>1146</v>
      </c>
      <c r="E142" s="10">
        <v>1322</v>
      </c>
      <c r="F142">
        <f t="shared" si="213"/>
        <v>28</v>
      </c>
      <c r="G142" s="10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12">
        <v>211373</v>
      </c>
      <c r="W142" s="1">
        <f t="shared" si="214"/>
        <v>3465</v>
      </c>
      <c r="X142" s="1">
        <f t="shared" si="175"/>
        <v>-843</v>
      </c>
      <c r="Y142" s="34">
        <f t="shared" si="176"/>
        <v>53188.978359335677</v>
      </c>
      <c r="Z142" s="14">
        <v>147217</v>
      </c>
      <c r="AA142" s="2">
        <f t="shared" si="219"/>
        <v>2304</v>
      </c>
      <c r="AB142" s="29">
        <f t="shared" si="177"/>
        <v>0.69647968283555606</v>
      </c>
      <c r="AC142" s="32">
        <f t="shared" si="178"/>
        <v>-538</v>
      </c>
      <c r="AD142" s="1">
        <f t="shared" si="215"/>
        <v>64156</v>
      </c>
      <c r="AE142" s="1">
        <f t="shared" si="220"/>
        <v>1161</v>
      </c>
      <c r="AF142" s="29">
        <f t="shared" si="179"/>
        <v>0.30352031716444389</v>
      </c>
      <c r="AG142" s="32">
        <f t="shared" si="180"/>
        <v>-305</v>
      </c>
      <c r="AH142" s="34">
        <f t="shared" si="181"/>
        <v>0.33506493506493507</v>
      </c>
      <c r="AI142" s="34">
        <f t="shared" si="182"/>
        <v>16143.935581278309</v>
      </c>
      <c r="AJ142" s="14">
        <v>22898</v>
      </c>
      <c r="AK142" s="2">
        <f t="shared" si="221"/>
        <v>95</v>
      </c>
      <c r="AL142" s="2">
        <f t="shared" si="183"/>
        <v>4.1661184931807149E-3</v>
      </c>
      <c r="AM142" s="34">
        <f t="shared" si="184"/>
        <v>5761.9526925012578</v>
      </c>
      <c r="AN142" s="34">
        <f t="shared" si="185"/>
        <v>0.37267667068129295</v>
      </c>
      <c r="AO142" s="14">
        <v>726</v>
      </c>
      <c r="AP142" s="2">
        <f t="shared" si="222"/>
        <v>46</v>
      </c>
      <c r="AQ142" s="2">
        <f t="shared" si="216"/>
        <v>6.7647058823529393E-2</v>
      </c>
      <c r="AR142" s="34">
        <f t="shared" si="186"/>
        <v>182.68746854554604</v>
      </c>
      <c r="AS142" s="14">
        <v>1255</v>
      </c>
      <c r="AT142" s="2">
        <f t="shared" si="217"/>
        <v>18</v>
      </c>
      <c r="AU142" s="2">
        <f t="shared" si="187"/>
        <v>1.4551333872271588E-2</v>
      </c>
      <c r="AV142" s="34">
        <f t="shared" si="188"/>
        <v>315.80271766482133</v>
      </c>
      <c r="AW142" s="79">
        <f t="shared" si="189"/>
        <v>2.0425767390384427E-2</v>
      </c>
      <c r="AX142" s="14">
        <v>155</v>
      </c>
      <c r="AY142">
        <f t="shared" si="218"/>
        <v>4</v>
      </c>
      <c r="AZ142">
        <f t="shared" si="190"/>
        <v>2.6490066225165476E-2</v>
      </c>
      <c r="BA142" s="35">
        <f t="shared" si="191"/>
        <v>39.003522898842476</v>
      </c>
      <c r="BB142" s="51">
        <f t="shared" si="192"/>
        <v>2.5227043390514633E-3</v>
      </c>
      <c r="BC142" s="31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31">
        <f t="shared" si="193"/>
        <v>163</v>
      </c>
      <c r="BE142" s="51">
        <f t="shared" si="194"/>
        <v>6.5538176993285013E-3</v>
      </c>
      <c r="BF142" s="35">
        <f t="shared" si="195"/>
        <v>6299.4464016104675</v>
      </c>
      <c r="BG142" s="35">
        <f t="shared" si="196"/>
        <v>0.40744116402460856</v>
      </c>
      <c r="BH142" s="45">
        <v>7442</v>
      </c>
      <c r="BI142" s="48">
        <f t="shared" si="197"/>
        <v>168</v>
      </c>
      <c r="BJ142" s="14">
        <v>26556</v>
      </c>
      <c r="BK142" s="48">
        <f t="shared" si="198"/>
        <v>477</v>
      </c>
      <c r="BL142" s="14">
        <v>19410</v>
      </c>
      <c r="BM142" s="48">
        <f t="shared" si="199"/>
        <v>348</v>
      </c>
      <c r="BN142" s="14">
        <v>6745</v>
      </c>
      <c r="BO142" s="48">
        <f t="shared" si="200"/>
        <v>134</v>
      </c>
      <c r="BP142" s="14">
        <v>1289</v>
      </c>
      <c r="BQ142" s="48">
        <f t="shared" si="201"/>
        <v>19</v>
      </c>
      <c r="BR142" s="17">
        <v>14</v>
      </c>
      <c r="BS142" s="24">
        <f t="shared" si="202"/>
        <v>0</v>
      </c>
      <c r="BT142" s="17">
        <v>74</v>
      </c>
      <c r="BU142" s="24">
        <f t="shared" si="203"/>
        <v>2</v>
      </c>
      <c r="BV142" s="17">
        <v>289</v>
      </c>
      <c r="BW142" s="24">
        <f t="shared" si="204"/>
        <v>4</v>
      </c>
      <c r="BX142" s="17">
        <v>623</v>
      </c>
      <c r="BY142" s="24">
        <f t="shared" si="205"/>
        <v>16</v>
      </c>
      <c r="BZ142" s="20">
        <v>322</v>
      </c>
      <c r="CA142" s="27">
        <f t="shared" si="206"/>
        <v>6</v>
      </c>
    </row>
    <row r="143" spans="1:79">
      <c r="A143" s="3">
        <v>44040</v>
      </c>
      <c r="B143" s="22">
        <v>44040</v>
      </c>
      <c r="C143" s="10">
        <v>62223</v>
      </c>
      <c r="D143">
        <f t="shared" si="223"/>
        <v>781</v>
      </c>
      <c r="E143" s="10">
        <v>1349</v>
      </c>
      <c r="F143">
        <f t="shared" si="213"/>
        <v>27</v>
      </c>
      <c r="G143" s="10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12">
        <v>213597</v>
      </c>
      <c r="W143" s="1">
        <f t="shared" si="214"/>
        <v>2224</v>
      </c>
      <c r="X143" s="1">
        <f t="shared" si="175"/>
        <v>-1241</v>
      </c>
      <c r="Y143" s="34">
        <f t="shared" si="176"/>
        <v>53748.616004026168</v>
      </c>
      <c r="Z143" s="14">
        <v>148715</v>
      </c>
      <c r="AA143" s="2">
        <f t="shared" si="219"/>
        <v>1498</v>
      </c>
      <c r="AB143" s="29">
        <f t="shared" si="177"/>
        <v>0.69624105207470144</v>
      </c>
      <c r="AC143" s="32">
        <f t="shared" si="178"/>
        <v>-806</v>
      </c>
      <c r="AD143" s="1">
        <f t="shared" si="215"/>
        <v>64882</v>
      </c>
      <c r="AE143" s="1">
        <f t="shared" si="220"/>
        <v>726</v>
      </c>
      <c r="AF143" s="29">
        <f t="shared" si="179"/>
        <v>0.30375894792529856</v>
      </c>
      <c r="AG143" s="32">
        <f t="shared" si="180"/>
        <v>-435</v>
      </c>
      <c r="AH143" s="34">
        <f t="shared" si="181"/>
        <v>0.32643884892086333</v>
      </c>
      <c r="AI143" s="34">
        <f t="shared" si="182"/>
        <v>16326.623049823855</v>
      </c>
      <c r="AJ143" s="14">
        <v>22577</v>
      </c>
      <c r="AK143" s="2">
        <f t="shared" si="221"/>
        <v>-321</v>
      </c>
      <c r="AL143" s="2">
        <f t="shared" si="183"/>
        <v>-1.4018691588784993E-2</v>
      </c>
      <c r="AM143" s="34">
        <f t="shared" si="184"/>
        <v>5681.177654755913</v>
      </c>
      <c r="AN143" s="34">
        <f t="shared" si="185"/>
        <v>0.36284010735580091</v>
      </c>
      <c r="AO143" s="14">
        <v>694</v>
      </c>
      <c r="AP143" s="2">
        <f t="shared" si="222"/>
        <v>-32</v>
      </c>
      <c r="AQ143" s="2">
        <f t="shared" si="216"/>
        <v>-4.4077134986225897E-2</v>
      </c>
      <c r="AR143" s="34">
        <f t="shared" si="186"/>
        <v>174.63512833417212</v>
      </c>
      <c r="AS143" s="14">
        <v>1274</v>
      </c>
      <c r="AT143" s="2">
        <f t="shared" si="217"/>
        <v>19</v>
      </c>
      <c r="AU143" s="2">
        <f t="shared" si="187"/>
        <v>1.5139442231075773E-2</v>
      </c>
      <c r="AV143" s="34">
        <f t="shared" si="188"/>
        <v>320.5837946653246</v>
      </c>
      <c r="AW143" s="79">
        <f t="shared" si="189"/>
        <v>2.0474744065699178E-2</v>
      </c>
      <c r="AX143" s="14">
        <v>148</v>
      </c>
      <c r="AY143">
        <f t="shared" si="218"/>
        <v>-7</v>
      </c>
      <c r="AZ143">
        <f t="shared" si="190"/>
        <v>-4.5161290322580649E-2</v>
      </c>
      <c r="BA143" s="35">
        <f t="shared" si="191"/>
        <v>37.242073477604428</v>
      </c>
      <c r="BB143" s="51">
        <f t="shared" si="192"/>
        <v>2.3785416968002187E-3</v>
      </c>
      <c r="BC143" s="31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31">
        <f t="shared" si="193"/>
        <v>-341</v>
      </c>
      <c r="BE143" s="51">
        <f t="shared" si="194"/>
        <v>-1.3621474794279775E-2</v>
      </c>
      <c r="BF143" s="35">
        <f t="shared" si="195"/>
        <v>6213.6386512330146</v>
      </c>
      <c r="BG143" s="35">
        <f t="shared" si="196"/>
        <v>0.39684682512897163</v>
      </c>
      <c r="BH143" s="45">
        <v>7556</v>
      </c>
      <c r="BI143" s="48">
        <f t="shared" si="197"/>
        <v>114</v>
      </c>
      <c r="BJ143" s="14">
        <v>26853</v>
      </c>
      <c r="BK143" s="48">
        <f t="shared" si="198"/>
        <v>297</v>
      </c>
      <c r="BL143" s="14">
        <v>19656</v>
      </c>
      <c r="BM143" s="48">
        <f t="shared" si="199"/>
        <v>246</v>
      </c>
      <c r="BN143" s="14">
        <v>6841</v>
      </c>
      <c r="BO143" s="48">
        <f t="shared" si="200"/>
        <v>96</v>
      </c>
      <c r="BP143" s="14">
        <v>1317</v>
      </c>
      <c r="BQ143" s="48">
        <f t="shared" si="201"/>
        <v>28</v>
      </c>
      <c r="BR143" s="17">
        <v>14</v>
      </c>
      <c r="BS143" s="24">
        <f t="shared" si="202"/>
        <v>0</v>
      </c>
      <c r="BT143" s="17">
        <v>78</v>
      </c>
      <c r="BU143" s="24">
        <f t="shared" si="203"/>
        <v>4</v>
      </c>
      <c r="BV143" s="17">
        <v>298</v>
      </c>
      <c r="BW143" s="24">
        <f t="shared" si="204"/>
        <v>9</v>
      </c>
      <c r="BX143" s="17">
        <v>633</v>
      </c>
      <c r="BY143" s="24">
        <f t="shared" si="205"/>
        <v>10</v>
      </c>
      <c r="BZ143" s="20">
        <v>326</v>
      </c>
      <c r="CA143" s="27">
        <f t="shared" si="206"/>
        <v>4</v>
      </c>
    </row>
    <row r="144" spans="1:79">
      <c r="A144" s="3">
        <v>44041</v>
      </c>
      <c r="B144" s="22">
        <v>44041</v>
      </c>
      <c r="C144" s="10">
        <v>63269</v>
      </c>
      <c r="D144">
        <f t="shared" si="223"/>
        <v>1046</v>
      </c>
      <c r="E144" s="10">
        <v>1374</v>
      </c>
      <c r="F144">
        <f t="shared" si="213"/>
        <v>25</v>
      </c>
      <c r="G144" s="10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12">
        <v>216730</v>
      </c>
      <c r="W144" s="1">
        <f t="shared" si="214"/>
        <v>3133</v>
      </c>
      <c r="X144" s="1">
        <f t="shared" si="175"/>
        <v>909</v>
      </c>
      <c r="Y144" s="34">
        <f t="shared" si="176"/>
        <v>54536.990437845998</v>
      </c>
      <c r="Z144" s="14">
        <v>150836</v>
      </c>
      <c r="AA144" s="2">
        <f t="shared" si="219"/>
        <v>2121</v>
      </c>
      <c r="AB144" s="29">
        <f t="shared" si="177"/>
        <v>0.69596271858995062</v>
      </c>
      <c r="AC144" s="32">
        <f t="shared" si="178"/>
        <v>623</v>
      </c>
      <c r="AD144" s="1">
        <f t="shared" si="215"/>
        <v>65894</v>
      </c>
      <c r="AE144" s="1">
        <f t="shared" si="220"/>
        <v>1012</v>
      </c>
      <c r="AF144" s="29">
        <f t="shared" si="179"/>
        <v>0.30403728141004938</v>
      </c>
      <c r="AG144" s="32">
        <f t="shared" si="180"/>
        <v>286</v>
      </c>
      <c r="AH144" s="34">
        <f t="shared" si="181"/>
        <v>0.3230130864985637</v>
      </c>
      <c r="AI144" s="34">
        <f t="shared" si="182"/>
        <v>16581.278309008554</v>
      </c>
      <c r="AJ144" s="14">
        <v>22430</v>
      </c>
      <c r="AK144" s="2">
        <f t="shared" si="221"/>
        <v>-147</v>
      </c>
      <c r="AL144" s="2">
        <f t="shared" si="183"/>
        <v>-6.5110510696726465E-3</v>
      </c>
      <c r="AM144" s="34">
        <f t="shared" si="184"/>
        <v>5644.1872169099142</v>
      </c>
      <c r="AN144" s="34">
        <f t="shared" si="185"/>
        <v>0.35451801040003794</v>
      </c>
      <c r="AO144" s="14">
        <v>689</v>
      </c>
      <c r="AP144" s="2">
        <f t="shared" si="222"/>
        <v>-5</v>
      </c>
      <c r="AQ144" s="2">
        <f t="shared" si="216"/>
        <v>-7.2046109510086609E-3</v>
      </c>
      <c r="AR144" s="34">
        <f t="shared" si="186"/>
        <v>173.37695017614493</v>
      </c>
      <c r="AS144" s="14">
        <v>1302</v>
      </c>
      <c r="AT144" s="2">
        <f t="shared" si="217"/>
        <v>28</v>
      </c>
      <c r="AU144" s="2">
        <f t="shared" si="187"/>
        <v>2.19780219780219E-2</v>
      </c>
      <c r="AV144" s="34">
        <f t="shared" si="188"/>
        <v>327.62959235027677</v>
      </c>
      <c r="AW144" s="79">
        <f t="shared" si="189"/>
        <v>2.0578798463702603E-2</v>
      </c>
      <c r="AX144" s="14">
        <v>158</v>
      </c>
      <c r="AY144">
        <f t="shared" si="218"/>
        <v>10</v>
      </c>
      <c r="AZ144">
        <f t="shared" si="190"/>
        <v>6.7567567567567544E-2</v>
      </c>
      <c r="BA144" s="35">
        <f t="shared" si="191"/>
        <v>39.758429793658777</v>
      </c>
      <c r="BB144" s="51">
        <f t="shared" si="192"/>
        <v>2.4972735462864908E-3</v>
      </c>
      <c r="BC144" s="31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31">
        <f t="shared" si="193"/>
        <v>-114</v>
      </c>
      <c r="BE144" s="51">
        <f t="shared" si="194"/>
        <v>-4.6166929899161824E-3</v>
      </c>
      <c r="BF144" s="35">
        <f t="shared" si="195"/>
        <v>6184.9521892299945</v>
      </c>
      <c r="BG144" s="35">
        <f t="shared" si="196"/>
        <v>0.38848409173528903</v>
      </c>
      <c r="BH144" s="45">
        <v>7692</v>
      </c>
      <c r="BI144" s="48">
        <f t="shared" si="197"/>
        <v>136</v>
      </c>
      <c r="BJ144" s="14">
        <v>27294</v>
      </c>
      <c r="BK144" s="48">
        <f t="shared" si="198"/>
        <v>441</v>
      </c>
      <c r="BL144" s="14">
        <v>19976</v>
      </c>
      <c r="BM144" s="48">
        <f t="shared" si="199"/>
        <v>320</v>
      </c>
      <c r="BN144" s="14">
        <v>6963</v>
      </c>
      <c r="BO144" s="48">
        <f t="shared" si="200"/>
        <v>122</v>
      </c>
      <c r="BP144" s="14">
        <v>1344</v>
      </c>
      <c r="BQ144" s="48">
        <f t="shared" si="201"/>
        <v>27</v>
      </c>
      <c r="BR144" s="17">
        <v>14</v>
      </c>
      <c r="BS144" s="24">
        <f t="shared" si="202"/>
        <v>0</v>
      </c>
      <c r="BT144" s="17">
        <v>79</v>
      </c>
      <c r="BU144" s="24">
        <f t="shared" si="203"/>
        <v>1</v>
      </c>
      <c r="BV144" s="17">
        <v>305</v>
      </c>
      <c r="BW144" s="24">
        <f t="shared" si="204"/>
        <v>7</v>
      </c>
      <c r="BX144" s="17">
        <v>645</v>
      </c>
      <c r="BY144" s="24">
        <f t="shared" si="205"/>
        <v>12</v>
      </c>
      <c r="BZ144" s="20">
        <v>331</v>
      </c>
      <c r="CA144" s="27">
        <f t="shared" si="206"/>
        <v>5</v>
      </c>
    </row>
    <row r="145" spans="1:79">
      <c r="A145" s="3">
        <v>44042</v>
      </c>
      <c r="B145" s="22">
        <v>44042</v>
      </c>
      <c r="C145" s="10">
        <v>64191</v>
      </c>
      <c r="D145">
        <f t="shared" si="223"/>
        <v>922</v>
      </c>
      <c r="E145" s="10">
        <v>1397</v>
      </c>
      <c r="F145">
        <f t="shared" si="213"/>
        <v>23</v>
      </c>
      <c r="G145" s="10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12">
        <v>219942</v>
      </c>
      <c r="W145" s="1">
        <f t="shared" si="214"/>
        <v>3212</v>
      </c>
      <c r="X145" s="1">
        <f t="shared" si="175"/>
        <v>79</v>
      </c>
      <c r="Y145" s="34">
        <f t="shared" si="176"/>
        <v>55345.244086562656</v>
      </c>
      <c r="Z145" s="14">
        <v>153132</v>
      </c>
      <c r="AA145" s="2">
        <f t="shared" si="219"/>
        <v>2296</v>
      </c>
      <c r="AB145" s="29">
        <f t="shared" si="177"/>
        <v>0.69623809913522661</v>
      </c>
      <c r="AC145" s="32">
        <f t="shared" si="178"/>
        <v>175</v>
      </c>
      <c r="AD145" s="1">
        <f t="shared" si="215"/>
        <v>66810</v>
      </c>
      <c r="AE145" s="1">
        <f t="shared" si="220"/>
        <v>916</v>
      </c>
      <c r="AF145" s="29">
        <f t="shared" si="179"/>
        <v>0.30376190086477345</v>
      </c>
      <c r="AG145" s="32">
        <f t="shared" si="180"/>
        <v>-96</v>
      </c>
      <c r="AH145" s="34">
        <f t="shared" si="181"/>
        <v>0.2851805728518057</v>
      </c>
      <c r="AI145" s="34">
        <f t="shared" si="182"/>
        <v>16811.776547559133</v>
      </c>
      <c r="AJ145" s="14">
        <v>22457</v>
      </c>
      <c r="AK145" s="2">
        <f t="shared" si="221"/>
        <v>27</v>
      </c>
      <c r="AL145" s="2">
        <f t="shared" si="183"/>
        <v>1.2037449843957937E-3</v>
      </c>
      <c r="AM145" s="34">
        <f t="shared" si="184"/>
        <v>5650.9813789632608</v>
      </c>
      <c r="AN145" s="34">
        <f t="shared" si="185"/>
        <v>0.34984655169727841</v>
      </c>
      <c r="AO145" s="14">
        <v>666</v>
      </c>
      <c r="AP145" s="2">
        <f t="shared" si="222"/>
        <v>-23</v>
      </c>
      <c r="AQ145" s="2">
        <f t="shared" si="216"/>
        <v>-3.338171262699563E-2</v>
      </c>
      <c r="AR145" s="34">
        <f t="shared" si="186"/>
        <v>167.58933064921993</v>
      </c>
      <c r="AS145" s="14">
        <v>1292</v>
      </c>
      <c r="AT145" s="2">
        <f t="shared" si="217"/>
        <v>-10</v>
      </c>
      <c r="AU145" s="2">
        <f t="shared" si="187"/>
        <v>-7.6804915514593342E-3</v>
      </c>
      <c r="AV145" s="34">
        <f t="shared" si="188"/>
        <v>325.11323603422244</v>
      </c>
      <c r="AW145" s="79">
        <f t="shared" si="189"/>
        <v>2.0127432194544406E-2</v>
      </c>
      <c r="AX145" s="14">
        <v>161</v>
      </c>
      <c r="AY145">
        <f t="shared" si="218"/>
        <v>3</v>
      </c>
      <c r="AZ145">
        <f t="shared" si="190"/>
        <v>1.8987341772152E-2</v>
      </c>
      <c r="BA145" s="35">
        <f t="shared" si="191"/>
        <v>40.513336688475086</v>
      </c>
      <c r="BB145" s="51">
        <f t="shared" si="192"/>
        <v>2.5081397703727937E-3</v>
      </c>
      <c r="BC145" s="31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31">
        <f t="shared" si="193"/>
        <v>-3</v>
      </c>
      <c r="BE145" s="51">
        <f t="shared" si="194"/>
        <v>-1.2205541315757351E-4</v>
      </c>
      <c r="BF145" s="35">
        <f t="shared" si="195"/>
        <v>6184.197282335178</v>
      </c>
      <c r="BG145" s="35">
        <f t="shared" si="196"/>
        <v>0.38285740991727812</v>
      </c>
      <c r="BH145" s="45">
        <v>7814</v>
      </c>
      <c r="BI145" s="48">
        <f t="shared" si="197"/>
        <v>122</v>
      </c>
      <c r="BJ145" s="14">
        <v>27668</v>
      </c>
      <c r="BK145" s="48">
        <f t="shared" si="198"/>
        <v>374</v>
      </c>
      <c r="BL145" s="14">
        <v>20246</v>
      </c>
      <c r="BM145" s="48">
        <f t="shared" si="199"/>
        <v>270</v>
      </c>
      <c r="BN145" s="14">
        <v>7087</v>
      </c>
      <c r="BO145" s="48">
        <f t="shared" si="200"/>
        <v>124</v>
      </c>
      <c r="BP145" s="14">
        <v>1376</v>
      </c>
      <c r="BQ145" s="48">
        <f t="shared" si="201"/>
        <v>32</v>
      </c>
      <c r="BR145" s="17">
        <v>14</v>
      </c>
      <c r="BS145" s="24">
        <f t="shared" si="202"/>
        <v>0</v>
      </c>
      <c r="BT145" s="17">
        <v>79</v>
      </c>
      <c r="BU145" s="24">
        <f t="shared" si="203"/>
        <v>0</v>
      </c>
      <c r="BV145" s="17">
        <v>310</v>
      </c>
      <c r="BW145" s="24">
        <f t="shared" si="204"/>
        <v>5</v>
      </c>
      <c r="BX145" s="17">
        <v>656</v>
      </c>
      <c r="BY145" s="24">
        <f t="shared" si="205"/>
        <v>11</v>
      </c>
      <c r="BZ145" s="20">
        <v>338</v>
      </c>
      <c r="CA145" s="27">
        <f t="shared" si="206"/>
        <v>7</v>
      </c>
    </row>
    <row r="146" spans="1:79">
      <c r="A146" s="3">
        <v>44043</v>
      </c>
      <c r="B146" s="22">
        <v>44043</v>
      </c>
      <c r="C146" s="10">
        <v>65256</v>
      </c>
      <c r="D146">
        <f t="shared" ref="D146:D157" si="225">IFERROR(C146-C145,"")</f>
        <v>1065</v>
      </c>
      <c r="E146" s="10">
        <v>1421</v>
      </c>
      <c r="F146">
        <f t="shared" si="213"/>
        <v>24</v>
      </c>
      <c r="G146" s="10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12">
        <v>222990</v>
      </c>
      <c r="W146" s="1">
        <f t="shared" si="214"/>
        <v>3048</v>
      </c>
      <c r="X146" s="1">
        <f t="shared" si="175"/>
        <v>-164</v>
      </c>
      <c r="Y146" s="34">
        <f t="shared" si="176"/>
        <v>56112.229491696024</v>
      </c>
      <c r="Z146" s="14">
        <v>155165</v>
      </c>
      <c r="AA146" s="2">
        <f t="shared" si="219"/>
        <v>2033</v>
      </c>
      <c r="AB146" s="29">
        <f t="shared" si="177"/>
        <v>0.69583837840261897</v>
      </c>
      <c r="AC146" s="32">
        <f t="shared" si="178"/>
        <v>-263</v>
      </c>
      <c r="AD146" s="1">
        <f t="shared" si="215"/>
        <v>67825</v>
      </c>
      <c r="AE146" s="1">
        <f t="shared" si="220"/>
        <v>1015</v>
      </c>
      <c r="AF146" s="29">
        <f t="shared" si="179"/>
        <v>0.30416162159738103</v>
      </c>
      <c r="AG146" s="32">
        <f t="shared" si="180"/>
        <v>99</v>
      </c>
      <c r="AH146" s="34">
        <f t="shared" si="181"/>
        <v>0.33300524934383202</v>
      </c>
      <c r="AI146" s="34">
        <f t="shared" si="182"/>
        <v>17067.18671363865</v>
      </c>
      <c r="AJ146" s="14">
        <v>22528</v>
      </c>
      <c r="AK146" s="2">
        <f t="shared" si="221"/>
        <v>71</v>
      </c>
      <c r="AL146" s="2">
        <f t="shared" si="183"/>
        <v>3.1615977200871725E-3</v>
      </c>
      <c r="AM146" s="34">
        <f t="shared" si="184"/>
        <v>5668.8475088072464</v>
      </c>
      <c r="AN146" s="34">
        <f t="shared" si="185"/>
        <v>0.34522496015692045</v>
      </c>
      <c r="AO146" s="14">
        <v>673</v>
      </c>
      <c r="AP146" s="2">
        <f t="shared" si="222"/>
        <v>7</v>
      </c>
      <c r="AQ146" s="2">
        <f t="shared" si="216"/>
        <v>1.0510510510510551E-2</v>
      </c>
      <c r="AR146" s="34">
        <f t="shared" si="186"/>
        <v>169.35078007045797</v>
      </c>
      <c r="AS146" s="14">
        <v>1302</v>
      </c>
      <c r="AT146" s="2">
        <f t="shared" si="217"/>
        <v>10</v>
      </c>
      <c r="AU146" s="2">
        <f t="shared" si="187"/>
        <v>7.7399380804954454E-3</v>
      </c>
      <c r="AV146" s="34">
        <f t="shared" si="188"/>
        <v>327.62959235027677</v>
      </c>
      <c r="AW146" s="79">
        <f t="shared" si="189"/>
        <v>1.9952188304523721E-2</v>
      </c>
      <c r="AX146" s="14">
        <v>166</v>
      </c>
      <c r="AY146">
        <f t="shared" si="218"/>
        <v>5</v>
      </c>
      <c r="AZ146">
        <f t="shared" si="190"/>
        <v>3.105590062111796E-2</v>
      </c>
      <c r="BA146" s="35">
        <f t="shared" si="191"/>
        <v>41.771514846502264</v>
      </c>
      <c r="BB146" s="51">
        <f t="shared" si="192"/>
        <v>2.5438273875199213E-3</v>
      </c>
      <c r="BC146" s="31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31">
        <f t="shared" si="193"/>
        <v>93</v>
      </c>
      <c r="BE146" s="51">
        <f t="shared" si="194"/>
        <v>3.7841796875E-3</v>
      </c>
      <c r="BF146" s="35">
        <f t="shared" si="195"/>
        <v>6207.5993960744836</v>
      </c>
      <c r="BG146" s="35">
        <f t="shared" si="196"/>
        <v>0.37803420375137919</v>
      </c>
      <c r="BH146" s="45">
        <v>7962</v>
      </c>
      <c r="BI146" s="48">
        <f t="shared" si="197"/>
        <v>148</v>
      </c>
      <c r="BJ146" s="14">
        <v>28069</v>
      </c>
      <c r="BK146" s="48">
        <f t="shared" si="198"/>
        <v>401</v>
      </c>
      <c r="BL146" s="14">
        <v>20591</v>
      </c>
      <c r="BM146" s="48">
        <f t="shared" si="199"/>
        <v>345</v>
      </c>
      <c r="BN146" s="14">
        <v>7231</v>
      </c>
      <c r="BO146" s="48">
        <f t="shared" si="200"/>
        <v>144</v>
      </c>
      <c r="BP146" s="14">
        <v>1403</v>
      </c>
      <c r="BQ146" s="48">
        <f t="shared" si="201"/>
        <v>27</v>
      </c>
      <c r="BR146" s="17">
        <v>14</v>
      </c>
      <c r="BS146" s="24">
        <f t="shared" si="202"/>
        <v>0</v>
      </c>
      <c r="BT146" s="17">
        <v>80</v>
      </c>
      <c r="BU146" s="24">
        <f t="shared" si="203"/>
        <v>1</v>
      </c>
      <c r="BV146" s="17">
        <v>319</v>
      </c>
      <c r="BW146" s="24">
        <f t="shared" si="204"/>
        <v>9</v>
      </c>
      <c r="BX146" s="17">
        <v>666</v>
      </c>
      <c r="BY146" s="24">
        <f t="shared" si="205"/>
        <v>10</v>
      </c>
      <c r="BZ146" s="20">
        <v>342</v>
      </c>
      <c r="CA146" s="27">
        <f t="shared" si="206"/>
        <v>4</v>
      </c>
    </row>
    <row r="147" spans="1:79">
      <c r="A147" s="3">
        <v>44044</v>
      </c>
      <c r="B147" s="22">
        <v>44044</v>
      </c>
      <c r="C147" s="10">
        <v>66383</v>
      </c>
      <c r="D147">
        <f t="shared" si="225"/>
        <v>1127</v>
      </c>
      <c r="E147" s="10">
        <v>1449</v>
      </c>
      <c r="F147">
        <f t="shared" si="213"/>
        <v>28</v>
      </c>
      <c r="G147" s="10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12">
        <v>226596</v>
      </c>
      <c r="W147" s="1">
        <f t="shared" si="214"/>
        <v>3606</v>
      </c>
      <c r="X147" s="1">
        <f t="shared" si="175"/>
        <v>558</v>
      </c>
      <c r="Y147" s="34">
        <f t="shared" si="176"/>
        <v>57019.627579265223</v>
      </c>
      <c r="Z147" s="14">
        <v>157706</v>
      </c>
      <c r="AA147" s="2">
        <f t="shared" si="219"/>
        <v>2541</v>
      </c>
      <c r="AB147" s="29">
        <f t="shared" si="177"/>
        <v>0.69597874631502765</v>
      </c>
      <c r="AC147" s="32">
        <f t="shared" si="178"/>
        <v>508</v>
      </c>
      <c r="AD147" s="1">
        <f t="shared" si="215"/>
        <v>68890</v>
      </c>
      <c r="AE147" s="1">
        <f t="shared" si="220"/>
        <v>1065</v>
      </c>
      <c r="AF147" s="29">
        <f t="shared" si="179"/>
        <v>0.30402125368497235</v>
      </c>
      <c r="AG147" s="32">
        <f t="shared" si="180"/>
        <v>50</v>
      </c>
      <c r="AH147" s="34">
        <f t="shared" si="181"/>
        <v>0.29534109816971715</v>
      </c>
      <c r="AI147" s="34">
        <f t="shared" si="182"/>
        <v>17335.17866129844</v>
      </c>
      <c r="AJ147" s="14">
        <v>22743</v>
      </c>
      <c r="AK147" s="2">
        <f t="shared" si="221"/>
        <v>215</v>
      </c>
      <c r="AL147" s="2">
        <f t="shared" si="183"/>
        <v>9.5436789772727071E-3</v>
      </c>
      <c r="AM147" s="34">
        <f t="shared" si="184"/>
        <v>5722.9491696024152</v>
      </c>
      <c r="AN147" s="34">
        <f t="shared" si="185"/>
        <v>0.34260277480680296</v>
      </c>
      <c r="AO147" s="14">
        <v>641</v>
      </c>
      <c r="AP147" s="2">
        <f t="shared" si="222"/>
        <v>-32</v>
      </c>
      <c r="AQ147" s="2">
        <f t="shared" si="216"/>
        <v>-4.7548291233283857E-2</v>
      </c>
      <c r="AR147" s="34">
        <f t="shared" si="186"/>
        <v>161.29843985908403</v>
      </c>
      <c r="AS147" s="14">
        <v>1303</v>
      </c>
      <c r="AT147" s="2">
        <f t="shared" si="217"/>
        <v>1</v>
      </c>
      <c r="AU147" s="2">
        <f t="shared" si="187"/>
        <v>7.680491551458335E-4</v>
      </c>
      <c r="AV147" s="34">
        <f t="shared" si="188"/>
        <v>327.8812279818822</v>
      </c>
      <c r="AW147" s="79">
        <f t="shared" si="189"/>
        <v>1.9628519349833541E-2</v>
      </c>
      <c r="AX147" s="14">
        <v>166</v>
      </c>
      <c r="AY147">
        <f t="shared" si="218"/>
        <v>0</v>
      </c>
      <c r="AZ147">
        <f t="shared" si="190"/>
        <v>0</v>
      </c>
      <c r="BA147" s="35">
        <f t="shared" si="191"/>
        <v>41.771514846502264</v>
      </c>
      <c r="BB147" s="51">
        <f t="shared" si="192"/>
        <v>2.5006402241537743E-3</v>
      </c>
      <c r="BC147" s="31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31">
        <f t="shared" si="193"/>
        <v>184</v>
      </c>
      <c r="BE147" s="51">
        <f t="shared" si="194"/>
        <v>7.4587539016579552E-3</v>
      </c>
      <c r="BF147" s="35">
        <f t="shared" si="195"/>
        <v>6253.9003522898838</v>
      </c>
      <c r="BG147" s="35">
        <f t="shared" si="196"/>
        <v>0.37438802102948043</v>
      </c>
      <c r="BH147" s="45">
        <v>8038</v>
      </c>
      <c r="BI147" s="48">
        <f t="shared" si="197"/>
        <v>76</v>
      </c>
      <c r="BJ147" s="14">
        <v>28830</v>
      </c>
      <c r="BK147" s="48">
        <f t="shared" si="198"/>
        <v>761</v>
      </c>
      <c r="BL147" s="14">
        <v>20781</v>
      </c>
      <c r="BM147" s="48">
        <f t="shared" si="199"/>
        <v>190</v>
      </c>
      <c r="BN147" s="14">
        <v>7317</v>
      </c>
      <c r="BO147" s="48">
        <f t="shared" si="200"/>
        <v>86</v>
      </c>
      <c r="BP147" s="14">
        <v>1417</v>
      </c>
      <c r="BQ147" s="48">
        <f t="shared" si="201"/>
        <v>14</v>
      </c>
      <c r="BR147" s="17">
        <v>14</v>
      </c>
      <c r="BS147" s="24">
        <f t="shared" si="202"/>
        <v>0</v>
      </c>
      <c r="BT147" s="17">
        <v>81</v>
      </c>
      <c r="BU147" s="24">
        <f t="shared" si="203"/>
        <v>1</v>
      </c>
      <c r="BV147" s="17">
        <v>330</v>
      </c>
      <c r="BW147" s="24">
        <f t="shared" si="204"/>
        <v>11</v>
      </c>
      <c r="BX147" s="17">
        <v>676</v>
      </c>
      <c r="BY147" s="24">
        <f t="shared" si="205"/>
        <v>10</v>
      </c>
      <c r="BZ147" s="20">
        <v>348</v>
      </c>
      <c r="CA147" s="27">
        <f t="shared" si="206"/>
        <v>6</v>
      </c>
    </row>
    <row r="148" spans="1:79">
      <c r="A148" s="3">
        <v>44045</v>
      </c>
      <c r="B148" s="22">
        <v>44045</v>
      </c>
      <c r="C148" s="10">
        <v>67453</v>
      </c>
      <c r="D148">
        <f t="shared" si="225"/>
        <v>1070</v>
      </c>
      <c r="E148" s="10">
        <v>1471</v>
      </c>
      <c r="F148">
        <f t="shared" si="213"/>
        <v>22</v>
      </c>
      <c r="G148" s="10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12">
        <v>229831</v>
      </c>
      <c r="W148" s="1">
        <f t="shared" si="214"/>
        <v>3235</v>
      </c>
      <c r="X148" s="1">
        <f t="shared" si="175"/>
        <v>-371</v>
      </c>
      <c r="Y148" s="34">
        <f t="shared" si="176"/>
        <v>57833.668847508801</v>
      </c>
      <c r="Z148" s="14">
        <v>159856</v>
      </c>
      <c r="AA148" s="2">
        <f t="shared" si="219"/>
        <v>2150</v>
      </c>
      <c r="AB148" s="29">
        <f t="shared" si="177"/>
        <v>0.69553715556213047</v>
      </c>
      <c r="AC148" s="32">
        <f t="shared" si="178"/>
        <v>-391</v>
      </c>
      <c r="AD148" s="1">
        <f t="shared" si="215"/>
        <v>69975</v>
      </c>
      <c r="AE148" s="1">
        <f t="shared" si="220"/>
        <v>1085</v>
      </c>
      <c r="AF148" s="29">
        <f t="shared" si="179"/>
        <v>0.30446284443786958</v>
      </c>
      <c r="AG148" s="32">
        <f t="shared" si="180"/>
        <v>20</v>
      </c>
      <c r="AH148" s="34">
        <f t="shared" si="181"/>
        <v>0.33539412673879443</v>
      </c>
      <c r="AI148" s="34">
        <f t="shared" si="182"/>
        <v>17608.203321590336</v>
      </c>
      <c r="AJ148" s="14">
        <v>22806</v>
      </c>
      <c r="AK148" s="2">
        <f t="shared" si="221"/>
        <v>63</v>
      </c>
      <c r="AL148" s="2">
        <f t="shared" si="183"/>
        <v>2.7700831024930483E-3</v>
      </c>
      <c r="AM148" s="34">
        <f t="shared" si="184"/>
        <v>5738.8022143935577</v>
      </c>
      <c r="AN148" s="34">
        <f t="shared" si="185"/>
        <v>0.3381020858968467</v>
      </c>
      <c r="AO148" s="14">
        <v>674</v>
      </c>
      <c r="AP148" s="2">
        <f t="shared" si="222"/>
        <v>33</v>
      </c>
      <c r="AQ148" s="2">
        <f t="shared" si="216"/>
        <v>5.1482059282371262E-2</v>
      </c>
      <c r="AR148" s="34">
        <f t="shared" si="186"/>
        <v>169.60241570206341</v>
      </c>
      <c r="AS148" s="14">
        <v>1300</v>
      </c>
      <c r="AT148" s="2">
        <f t="shared" si="217"/>
        <v>-3</v>
      </c>
      <c r="AU148" s="2">
        <f t="shared" si="187"/>
        <v>-2.3023791250958991E-3</v>
      </c>
      <c r="AV148" s="34">
        <f t="shared" si="188"/>
        <v>327.12632108706589</v>
      </c>
      <c r="AW148" s="79">
        <f t="shared" si="189"/>
        <v>1.9272678754095444E-2</v>
      </c>
      <c r="AX148" s="14">
        <v>164</v>
      </c>
      <c r="AY148">
        <f t="shared" si="218"/>
        <v>-2</v>
      </c>
      <c r="AZ148">
        <f t="shared" si="190"/>
        <v>-1.2048192771084376E-2</v>
      </c>
      <c r="BA148" s="35">
        <f t="shared" si="191"/>
        <v>41.268243583291394</v>
      </c>
      <c r="BB148" s="51">
        <f t="shared" si="192"/>
        <v>2.4313225505166562E-3</v>
      </c>
      <c r="BC148" s="31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31">
        <f t="shared" si="193"/>
        <v>91</v>
      </c>
      <c r="BE148" s="51">
        <f t="shared" si="194"/>
        <v>3.6615297951958503E-3</v>
      </c>
      <c r="BF148" s="35">
        <f t="shared" si="195"/>
        <v>6276.7991947659784</v>
      </c>
      <c r="BG148" s="35">
        <f t="shared" si="196"/>
        <v>0.36979822987858213</v>
      </c>
      <c r="BH148" s="45">
        <v>8278</v>
      </c>
      <c r="BI148" s="48">
        <f t="shared" si="197"/>
        <v>240</v>
      </c>
      <c r="BJ148" s="14">
        <v>18937</v>
      </c>
      <c r="BK148" s="48">
        <f t="shared" si="198"/>
        <v>-9893</v>
      </c>
      <c r="BL148" s="14">
        <v>21267</v>
      </c>
      <c r="BM148" s="48">
        <f t="shared" si="199"/>
        <v>486</v>
      </c>
      <c r="BN148" s="14">
        <v>7508</v>
      </c>
      <c r="BO148" s="48">
        <f t="shared" si="200"/>
        <v>191</v>
      </c>
      <c r="BP148" s="14">
        <v>1463</v>
      </c>
      <c r="BQ148" s="48">
        <f t="shared" si="201"/>
        <v>46</v>
      </c>
      <c r="BR148" s="17">
        <v>14</v>
      </c>
      <c r="BS148" s="24">
        <f t="shared" si="202"/>
        <v>0</v>
      </c>
      <c r="BT148" s="17">
        <v>82</v>
      </c>
      <c r="BU148" s="24">
        <f t="shared" si="203"/>
        <v>1</v>
      </c>
      <c r="BV148" s="17">
        <v>334</v>
      </c>
      <c r="BW148" s="24">
        <f t="shared" si="204"/>
        <v>4</v>
      </c>
      <c r="BX148" s="17">
        <v>688</v>
      </c>
      <c r="BY148" s="24">
        <f t="shared" si="205"/>
        <v>12</v>
      </c>
      <c r="BZ148" s="20">
        <v>353</v>
      </c>
      <c r="CA148" s="27">
        <f t="shared" si="206"/>
        <v>5</v>
      </c>
    </row>
    <row r="149" spans="1:79">
      <c r="A149" s="3">
        <v>44046</v>
      </c>
      <c r="B149" s="22">
        <v>44046</v>
      </c>
      <c r="C149" s="10">
        <v>68456</v>
      </c>
      <c r="D149">
        <f t="shared" si="225"/>
        <v>1003</v>
      </c>
      <c r="E149" s="10">
        <v>1497</v>
      </c>
      <c r="F149">
        <f t="shared" si="213"/>
        <v>26</v>
      </c>
      <c r="G149" s="10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12">
        <v>232514</v>
      </c>
      <c r="W149" s="1">
        <f t="shared" si="214"/>
        <v>2683</v>
      </c>
      <c r="X149" s="1">
        <f t="shared" si="175"/>
        <v>-552</v>
      </c>
      <c r="Y149" s="34">
        <f t="shared" si="176"/>
        <v>58508.80724710619</v>
      </c>
      <c r="Z149" s="14">
        <v>161502</v>
      </c>
      <c r="AA149" s="2">
        <f t="shared" si="219"/>
        <v>1646</v>
      </c>
      <c r="AB149" s="29">
        <f t="shared" si="177"/>
        <v>0.69459043326423353</v>
      </c>
      <c r="AC149" s="32">
        <f t="shared" si="178"/>
        <v>-504</v>
      </c>
      <c r="AD149" s="1">
        <f t="shared" si="215"/>
        <v>71012</v>
      </c>
      <c r="AE149" s="1">
        <f t="shared" si="220"/>
        <v>1037</v>
      </c>
      <c r="AF149" s="29">
        <f t="shared" si="179"/>
        <v>0.30540956673576647</v>
      </c>
      <c r="AG149" s="32">
        <f t="shared" si="180"/>
        <v>-48</v>
      </c>
      <c r="AH149" s="34">
        <f t="shared" si="181"/>
        <v>0.38650764070070814</v>
      </c>
      <c r="AI149" s="34">
        <f t="shared" si="182"/>
        <v>17869.149471565172</v>
      </c>
      <c r="AJ149" s="14">
        <v>22703</v>
      </c>
      <c r="AK149" s="2">
        <f t="shared" si="221"/>
        <v>-103</v>
      </c>
      <c r="AL149" s="2">
        <f t="shared" si="183"/>
        <v>-4.516355345084655E-3</v>
      </c>
      <c r="AM149" s="34">
        <f t="shared" si="184"/>
        <v>5712.8837443381981</v>
      </c>
      <c r="AN149" s="34">
        <f t="shared" si="185"/>
        <v>0.3316436835339488</v>
      </c>
      <c r="AO149" s="14">
        <v>681</v>
      </c>
      <c r="AP149" s="2">
        <f t="shared" si="222"/>
        <v>7</v>
      </c>
      <c r="AQ149" s="2">
        <f t="shared" si="216"/>
        <v>1.0385756676557945E-2</v>
      </c>
      <c r="AR149" s="34">
        <f t="shared" si="186"/>
        <v>171.36386512330145</v>
      </c>
      <c r="AS149" s="14">
        <v>1317</v>
      </c>
      <c r="AT149" s="2">
        <f t="shared" si="217"/>
        <v>17</v>
      </c>
      <c r="AU149" s="2">
        <f t="shared" si="187"/>
        <v>1.3076923076922986E-2</v>
      </c>
      <c r="AV149" s="34">
        <f t="shared" si="188"/>
        <v>331.40412682435829</v>
      </c>
      <c r="AW149" s="79">
        <f t="shared" si="189"/>
        <v>1.9238635035643332E-2</v>
      </c>
      <c r="AX149" s="14">
        <v>165</v>
      </c>
      <c r="AY149">
        <f t="shared" si="218"/>
        <v>1</v>
      </c>
      <c r="AZ149">
        <f t="shared" si="190"/>
        <v>6.0975609756097615E-3</v>
      </c>
      <c r="BA149" s="35">
        <f t="shared" si="191"/>
        <v>41.519879214896825</v>
      </c>
      <c r="BB149" s="51">
        <f t="shared" si="192"/>
        <v>2.4103073507070233E-3</v>
      </c>
      <c r="BC149" s="31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31">
        <f t="shared" si="193"/>
        <v>-78</v>
      </c>
      <c r="BE149" s="51">
        <f t="shared" si="194"/>
        <v>-3.1270044900577609E-3</v>
      </c>
      <c r="BF149" s="35">
        <f t="shared" si="195"/>
        <v>6257.1716155007543</v>
      </c>
      <c r="BG149" s="35">
        <f t="shared" si="196"/>
        <v>0.36324062171321725</v>
      </c>
      <c r="BH149" s="45">
        <v>8441</v>
      </c>
      <c r="BI149" s="48">
        <f t="shared" si="197"/>
        <v>163</v>
      </c>
      <c r="BJ149" s="14">
        <v>29345</v>
      </c>
      <c r="BK149" s="48">
        <f t="shared" si="198"/>
        <v>10408</v>
      </c>
      <c r="BL149" s="14">
        <v>21561</v>
      </c>
      <c r="BM149" s="48">
        <f t="shared" si="199"/>
        <v>294</v>
      </c>
      <c r="BN149" s="14">
        <v>7628</v>
      </c>
      <c r="BO149" s="48">
        <f t="shared" si="200"/>
        <v>120</v>
      </c>
      <c r="BP149" s="14">
        <v>1481</v>
      </c>
      <c r="BQ149" s="48">
        <f t="shared" si="201"/>
        <v>18</v>
      </c>
      <c r="BR149" s="17">
        <v>14</v>
      </c>
      <c r="BS149" s="24">
        <f t="shared" si="202"/>
        <v>0</v>
      </c>
      <c r="BT149" s="17">
        <v>83</v>
      </c>
      <c r="BU149" s="24">
        <f t="shared" si="203"/>
        <v>1</v>
      </c>
      <c r="BV149" s="17">
        <v>339</v>
      </c>
      <c r="BW149" s="24">
        <f t="shared" si="204"/>
        <v>5</v>
      </c>
      <c r="BX149" s="17">
        <v>703</v>
      </c>
      <c r="BY149" s="24">
        <f t="shared" si="205"/>
        <v>15</v>
      </c>
      <c r="BZ149" s="20">
        <v>358</v>
      </c>
      <c r="CA149" s="27">
        <f t="shared" si="206"/>
        <v>5</v>
      </c>
    </row>
    <row r="150" spans="1:79">
      <c r="A150" s="3">
        <v>44047</v>
      </c>
      <c r="B150" s="22">
        <v>44047</v>
      </c>
      <c r="C150" s="10">
        <v>69424</v>
      </c>
      <c r="D150">
        <f t="shared" si="225"/>
        <v>968</v>
      </c>
      <c r="E150" s="10">
        <v>1522</v>
      </c>
      <c r="F150">
        <f t="shared" si="213"/>
        <v>25</v>
      </c>
      <c r="G150" s="10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10">
        <v>234954</v>
      </c>
      <c r="W150">
        <f t="shared" si="214"/>
        <v>2440</v>
      </c>
      <c r="X150">
        <f t="shared" si="175"/>
        <v>-243</v>
      </c>
      <c r="Y150" s="35">
        <f t="shared" si="176"/>
        <v>59122.798188223453</v>
      </c>
      <c r="Z150" s="10">
        <v>163093</v>
      </c>
      <c r="AA150" s="2">
        <f t="shared" si="219"/>
        <v>1591</v>
      </c>
      <c r="AB150" s="29">
        <f t="shared" si="177"/>
        <v>0.69414864186181124</v>
      </c>
      <c r="AC150" s="32">
        <f t="shared" si="178"/>
        <v>-55</v>
      </c>
      <c r="AD150">
        <f t="shared" si="215"/>
        <v>71861</v>
      </c>
      <c r="AE150" s="1">
        <f t="shared" si="220"/>
        <v>849</v>
      </c>
      <c r="AF150" s="29">
        <f t="shared" si="179"/>
        <v>0.30585135813818876</v>
      </c>
      <c r="AG150" s="32">
        <f t="shared" si="180"/>
        <v>-188</v>
      </c>
      <c r="AH150" s="34">
        <f t="shared" si="181"/>
        <v>0.34795081967213115</v>
      </c>
      <c r="AI150" s="34">
        <f t="shared" si="182"/>
        <v>18082.788122798189</v>
      </c>
      <c r="AJ150" s="10">
        <v>22458</v>
      </c>
      <c r="AK150" s="2">
        <f t="shared" si="221"/>
        <v>-245</v>
      </c>
      <c r="AL150" s="2">
        <f t="shared" si="183"/>
        <v>-1.0791525349072795E-2</v>
      </c>
      <c r="AM150" s="34">
        <f t="shared" si="184"/>
        <v>5651.2330145948663</v>
      </c>
      <c r="AN150" s="34">
        <f t="shared" si="185"/>
        <v>0.32349043558423601</v>
      </c>
      <c r="AO150" s="10">
        <v>633</v>
      </c>
      <c r="AP150" s="2">
        <f t="shared" si="222"/>
        <v>-48</v>
      </c>
      <c r="AQ150" s="2">
        <f t="shared" si="216"/>
        <v>-7.0484581497797349E-2</v>
      </c>
      <c r="AR150" s="34">
        <f t="shared" si="186"/>
        <v>159.28535480624055</v>
      </c>
      <c r="AS150" s="10">
        <v>1320</v>
      </c>
      <c r="AT150" s="2">
        <f t="shared" si="217"/>
        <v>3</v>
      </c>
      <c r="AU150" s="2">
        <f t="shared" si="187"/>
        <v>2.277904328018332E-3</v>
      </c>
      <c r="AV150" s="34">
        <f t="shared" si="188"/>
        <v>332.1590337191746</v>
      </c>
      <c r="AW150" s="79">
        <f t="shared" si="189"/>
        <v>1.9013597603134362E-2</v>
      </c>
      <c r="AX150" s="10">
        <v>161</v>
      </c>
      <c r="AY150">
        <f t="shared" si="218"/>
        <v>-4</v>
      </c>
      <c r="AZ150">
        <f t="shared" si="190"/>
        <v>-2.4242424242424288E-2</v>
      </c>
      <c r="BA150" s="35">
        <f t="shared" si="191"/>
        <v>40.513336688475086</v>
      </c>
      <c r="BB150" s="51">
        <f t="shared" si="192"/>
        <v>2.319082737958055E-3</v>
      </c>
      <c r="BC150" s="31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31">
        <f t="shared" si="193"/>
        <v>-294</v>
      </c>
      <c r="BE150" s="51">
        <f t="shared" si="194"/>
        <v>-1.1823373280784977E-2</v>
      </c>
      <c r="BF150" s="35">
        <f t="shared" si="195"/>
        <v>6183.1907398087569</v>
      </c>
      <c r="BG150" s="35">
        <f t="shared" si="196"/>
        <v>0.35394100023046787</v>
      </c>
      <c r="BH150" s="45">
        <v>8582</v>
      </c>
      <c r="BI150" s="48">
        <f t="shared" si="197"/>
        <v>141</v>
      </c>
      <c r="BJ150" s="14">
        <v>29706</v>
      </c>
      <c r="BK150" s="48">
        <f t="shared" si="198"/>
        <v>361</v>
      </c>
      <c r="BL150" s="14">
        <v>21855</v>
      </c>
      <c r="BM150" s="48">
        <f t="shared" si="199"/>
        <v>294</v>
      </c>
      <c r="BN150" s="14">
        <v>7762</v>
      </c>
      <c r="BO150" s="48">
        <f t="shared" si="200"/>
        <v>134</v>
      </c>
      <c r="BP150" s="14">
        <v>1519</v>
      </c>
      <c r="BQ150" s="48">
        <f t="shared" si="201"/>
        <v>38</v>
      </c>
      <c r="BR150" s="17">
        <v>15</v>
      </c>
      <c r="BS150" s="24">
        <f t="shared" si="202"/>
        <v>1</v>
      </c>
      <c r="BT150" s="17">
        <v>85</v>
      </c>
      <c r="BU150" s="24">
        <f t="shared" si="203"/>
        <v>2</v>
      </c>
      <c r="BV150" s="17">
        <v>344</v>
      </c>
      <c r="BW150" s="24">
        <f t="shared" si="204"/>
        <v>5</v>
      </c>
      <c r="BX150" s="17">
        <v>713</v>
      </c>
      <c r="BY150" s="24">
        <f t="shared" si="205"/>
        <v>10</v>
      </c>
      <c r="BZ150" s="20">
        <v>365</v>
      </c>
      <c r="CA150" s="27">
        <f t="shared" si="206"/>
        <v>7</v>
      </c>
    </row>
    <row r="151" spans="1:79">
      <c r="A151" s="3">
        <v>44048</v>
      </c>
      <c r="B151" s="22">
        <v>44048</v>
      </c>
      <c r="C151" s="10">
        <v>70231</v>
      </c>
      <c r="D151">
        <f t="shared" si="225"/>
        <v>807</v>
      </c>
      <c r="E151" s="10">
        <v>1553</v>
      </c>
      <c r="F151">
        <f t="shared" si="213"/>
        <v>31</v>
      </c>
      <c r="G151" s="10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10">
        <v>237489</v>
      </c>
      <c r="W151">
        <f t="shared" si="214"/>
        <v>2535</v>
      </c>
      <c r="X151">
        <f t="shared" si="175"/>
        <v>95</v>
      </c>
      <c r="Y151" s="35">
        <f t="shared" si="176"/>
        <v>59760.694514343231</v>
      </c>
      <c r="Z151" s="10">
        <v>164843</v>
      </c>
      <c r="AA151" s="2">
        <f t="shared" si="219"/>
        <v>1750</v>
      </c>
      <c r="AB151" s="29">
        <f t="shared" si="177"/>
        <v>0.69410793763079548</v>
      </c>
      <c r="AC151" s="32">
        <f t="shared" si="178"/>
        <v>159</v>
      </c>
      <c r="AD151">
        <f t="shared" si="215"/>
        <v>72646</v>
      </c>
      <c r="AE151" s="1">
        <f t="shared" si="220"/>
        <v>785</v>
      </c>
      <c r="AF151" s="29">
        <f t="shared" si="179"/>
        <v>0.30589206236920446</v>
      </c>
      <c r="AG151" s="32">
        <f t="shared" si="180"/>
        <v>-64</v>
      </c>
      <c r="AH151" s="34">
        <f t="shared" si="181"/>
        <v>0.30966469428007892</v>
      </c>
      <c r="AI151" s="34">
        <f t="shared" si="182"/>
        <v>18280.322093608454</v>
      </c>
      <c r="AJ151" s="10">
        <v>21784</v>
      </c>
      <c r="AK151" s="2">
        <f t="shared" si="221"/>
        <v>-674</v>
      </c>
      <c r="AL151" s="2">
        <f t="shared" si="183"/>
        <v>-3.0011577166265901E-2</v>
      </c>
      <c r="AM151" s="34">
        <f t="shared" si="184"/>
        <v>5481.6305988928034</v>
      </c>
      <c r="AN151" s="34">
        <f t="shared" si="185"/>
        <v>0.3101764178211901</v>
      </c>
      <c r="AO151" s="10">
        <v>598</v>
      </c>
      <c r="AP151">
        <f t="shared" ref="AP151:AP155" si="226">AO151-AO150</f>
        <v>-35</v>
      </c>
      <c r="AQ151" s="2">
        <f t="shared" si="216"/>
        <v>-5.5292259083728257E-2</v>
      </c>
      <c r="AR151" s="34">
        <f t="shared" si="186"/>
        <v>150.47810770005032</v>
      </c>
      <c r="AS151" s="10">
        <v>1340</v>
      </c>
      <c r="AT151" s="2">
        <f t="shared" si="217"/>
        <v>20</v>
      </c>
      <c r="AU151" s="2">
        <f t="shared" si="187"/>
        <v>1.5151515151515138E-2</v>
      </c>
      <c r="AV151" s="34">
        <f t="shared" si="188"/>
        <v>337.19174635128331</v>
      </c>
      <c r="AW151" s="79">
        <f t="shared" si="189"/>
        <v>1.9079893494325869E-2</v>
      </c>
      <c r="AX151" s="10">
        <v>164</v>
      </c>
      <c r="AY151">
        <f t="shared" si="218"/>
        <v>3</v>
      </c>
      <c r="AZ151">
        <f t="shared" si="190"/>
        <v>1.8633540372670732E-2</v>
      </c>
      <c r="BA151" s="35">
        <f t="shared" si="191"/>
        <v>41.268243583291394</v>
      </c>
      <c r="BB151" s="51">
        <f t="shared" si="192"/>
        <v>2.3351511440816734E-3</v>
      </c>
      <c r="BC151" s="31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31">
        <f t="shared" si="193"/>
        <v>-686</v>
      </c>
      <c r="BE151" s="51">
        <f t="shared" si="194"/>
        <v>-2.7917955396386085E-2</v>
      </c>
      <c r="BF151" s="35">
        <f t="shared" si="195"/>
        <v>6010.5686965274281</v>
      </c>
      <c r="BG151" s="35">
        <f t="shared" si="196"/>
        <v>0.34010622089960274</v>
      </c>
      <c r="BH151" s="45">
        <v>8665</v>
      </c>
      <c r="BI151" s="48">
        <f t="shared" si="197"/>
        <v>83</v>
      </c>
      <c r="BJ151" s="14">
        <v>30036</v>
      </c>
      <c r="BK151" s="48">
        <f t="shared" si="198"/>
        <v>330</v>
      </c>
      <c r="BL151" s="14">
        <v>22135</v>
      </c>
      <c r="BM151" s="48">
        <f t="shared" si="199"/>
        <v>280</v>
      </c>
      <c r="BN151" s="14">
        <v>7862</v>
      </c>
      <c r="BO151" s="48">
        <f t="shared" si="200"/>
        <v>100</v>
      </c>
      <c r="BP151" s="14">
        <v>1533</v>
      </c>
      <c r="BQ151" s="48">
        <f t="shared" si="201"/>
        <v>14</v>
      </c>
      <c r="BR151" s="17">
        <v>15</v>
      </c>
      <c r="BS151" s="24">
        <f t="shared" si="202"/>
        <v>0</v>
      </c>
      <c r="BT151" s="17">
        <v>86</v>
      </c>
      <c r="BU151" s="24">
        <f t="shared" si="203"/>
        <v>1</v>
      </c>
      <c r="BV151" s="17">
        <v>353</v>
      </c>
      <c r="BW151" s="24">
        <f t="shared" si="204"/>
        <v>9</v>
      </c>
      <c r="BX151" s="17">
        <v>728</v>
      </c>
      <c r="BY151" s="24">
        <f t="shared" si="205"/>
        <v>15</v>
      </c>
      <c r="BZ151" s="20">
        <v>371</v>
      </c>
      <c r="CA151" s="27">
        <f t="shared" si="206"/>
        <v>6</v>
      </c>
    </row>
    <row r="152" spans="1:79">
      <c r="A152" s="3">
        <v>44049</v>
      </c>
      <c r="B152" s="22">
        <v>44049</v>
      </c>
      <c r="C152" s="10">
        <v>71418</v>
      </c>
      <c r="D152">
        <f t="shared" si="225"/>
        <v>1187</v>
      </c>
      <c r="E152" s="10">
        <v>1574</v>
      </c>
      <c r="F152">
        <f t="shared" si="213"/>
        <v>21</v>
      </c>
      <c r="G152" s="10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10">
        <v>240995</v>
      </c>
      <c r="W152">
        <f t="shared" si="214"/>
        <v>3506</v>
      </c>
      <c r="X152">
        <f t="shared" si="175"/>
        <v>971</v>
      </c>
      <c r="Y152" s="35">
        <f t="shared" si="176"/>
        <v>60642.929038751885</v>
      </c>
      <c r="Z152" s="10">
        <v>167264</v>
      </c>
      <c r="AA152" s="2">
        <f t="shared" si="219"/>
        <v>2421</v>
      </c>
      <c r="AB152" s="29">
        <f t="shared" si="177"/>
        <v>0.69405589327579409</v>
      </c>
      <c r="AC152" s="32">
        <f t="shared" si="178"/>
        <v>671</v>
      </c>
      <c r="AD152">
        <f t="shared" si="215"/>
        <v>73731</v>
      </c>
      <c r="AE152" s="1">
        <f t="shared" si="220"/>
        <v>1085</v>
      </c>
      <c r="AF152" s="29">
        <f t="shared" si="179"/>
        <v>0.30594410672420591</v>
      </c>
      <c r="AG152" s="32">
        <f t="shared" si="180"/>
        <v>300</v>
      </c>
      <c r="AH152" s="34">
        <f t="shared" si="181"/>
        <v>0.309469480889903</v>
      </c>
      <c r="AI152" s="34">
        <f t="shared" si="182"/>
        <v>18553.34675390035</v>
      </c>
      <c r="AJ152" s="10">
        <v>22071</v>
      </c>
      <c r="AK152" s="2">
        <f t="shared" si="221"/>
        <v>287</v>
      </c>
      <c r="AL152" s="2">
        <f t="shared" si="183"/>
        <v>1.3174807197943394E-2</v>
      </c>
      <c r="AM152" s="34">
        <f t="shared" si="184"/>
        <v>5553.8500251635633</v>
      </c>
      <c r="AN152" s="34">
        <f t="shared" si="185"/>
        <v>0.30903973788120642</v>
      </c>
      <c r="AO152" s="10">
        <v>626</v>
      </c>
      <c r="AP152">
        <f t="shared" si="226"/>
        <v>28</v>
      </c>
      <c r="AQ152" s="2">
        <f t="shared" si="216"/>
        <v>4.6822742474916357E-2</v>
      </c>
      <c r="AR152" s="34">
        <f t="shared" si="186"/>
        <v>157.52390538500251</v>
      </c>
      <c r="AS152" s="10">
        <v>1332</v>
      </c>
      <c r="AT152" s="2">
        <f t="shared" si="217"/>
        <v>-8</v>
      </c>
      <c r="AU152" s="2">
        <f t="shared" si="187"/>
        <v>-5.9701492537312939E-3</v>
      </c>
      <c r="AV152" s="34">
        <f t="shared" si="188"/>
        <v>335.17866129843986</v>
      </c>
      <c r="AW152" s="79">
        <f t="shared" si="189"/>
        <v>1.8650760312526254E-2</v>
      </c>
      <c r="AX152" s="10">
        <v>157</v>
      </c>
      <c r="AY152">
        <f t="shared" si="218"/>
        <v>-7</v>
      </c>
      <c r="AZ152">
        <f t="shared" si="190"/>
        <v>-4.2682926829268331E-2</v>
      </c>
      <c r="BA152" s="35">
        <f t="shared" si="191"/>
        <v>39.506794162053346</v>
      </c>
      <c r="BB152" s="51">
        <f t="shared" si="192"/>
        <v>2.1983253521521183E-3</v>
      </c>
      <c r="BC152" s="31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31">
        <f t="shared" si="193"/>
        <v>300</v>
      </c>
      <c r="BE152" s="51">
        <f t="shared" si="194"/>
        <v>1.2559658377292227E-2</v>
      </c>
      <c r="BF152" s="35">
        <f t="shared" si="195"/>
        <v>6086.0593860090585</v>
      </c>
      <c r="BG152" s="35">
        <f t="shared" si="196"/>
        <v>0.33865412080987989</v>
      </c>
      <c r="BH152" s="45">
        <v>8826</v>
      </c>
      <c r="BI152" s="48">
        <f t="shared" si="197"/>
        <v>161</v>
      </c>
      <c r="BJ152" s="14">
        <v>30553</v>
      </c>
      <c r="BK152" s="48">
        <f t="shared" si="198"/>
        <v>517</v>
      </c>
      <c r="BL152" s="14">
        <v>22453</v>
      </c>
      <c r="BM152" s="48">
        <f t="shared" si="199"/>
        <v>318</v>
      </c>
      <c r="BN152" s="14">
        <v>8012</v>
      </c>
      <c r="BO152" s="48">
        <f t="shared" si="200"/>
        <v>150</v>
      </c>
      <c r="BP152" s="14">
        <v>1574</v>
      </c>
      <c r="BQ152" s="48">
        <f t="shared" si="201"/>
        <v>41</v>
      </c>
      <c r="BR152" s="17">
        <v>16</v>
      </c>
      <c r="BS152" s="24">
        <f t="shared" si="202"/>
        <v>1</v>
      </c>
      <c r="BT152" s="17">
        <v>86</v>
      </c>
      <c r="BU152" s="24">
        <f t="shared" si="203"/>
        <v>0</v>
      </c>
      <c r="BV152" s="17">
        <v>359</v>
      </c>
      <c r="BW152" s="24">
        <f t="shared" si="204"/>
        <v>6</v>
      </c>
      <c r="BX152" s="17">
        <v>736</v>
      </c>
      <c r="BY152" s="24">
        <f t="shared" si="205"/>
        <v>8</v>
      </c>
      <c r="BZ152" s="20">
        <v>377</v>
      </c>
      <c r="CA152" s="27">
        <f t="shared" si="206"/>
        <v>6</v>
      </c>
    </row>
    <row r="153" spans="1:79">
      <c r="A153" s="3">
        <v>44050</v>
      </c>
      <c r="B153" s="22">
        <v>44050</v>
      </c>
      <c r="C153" s="10">
        <v>72560</v>
      </c>
      <c r="D153">
        <f t="shared" si="225"/>
        <v>1142</v>
      </c>
      <c r="E153" s="10">
        <v>1591</v>
      </c>
      <c r="F153">
        <f>E153-E152</f>
        <v>17</v>
      </c>
      <c r="G153" s="10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10">
        <v>244280</v>
      </c>
      <c r="W153">
        <f t="shared" si="214"/>
        <v>3285</v>
      </c>
      <c r="X153">
        <f t="shared" si="175"/>
        <v>-221</v>
      </c>
      <c r="Y153" s="35">
        <f t="shared" si="176"/>
        <v>61469.552088575736</v>
      </c>
      <c r="Z153" s="10">
        <v>169495</v>
      </c>
      <c r="AA153" s="2">
        <f t="shared" si="219"/>
        <v>2231</v>
      </c>
      <c r="AB153" s="29">
        <f t="shared" si="177"/>
        <v>0.69385541182249877</v>
      </c>
      <c r="AC153" s="32">
        <f t="shared" si="178"/>
        <v>-190</v>
      </c>
      <c r="AD153">
        <f t="shared" si="215"/>
        <v>74785</v>
      </c>
      <c r="AE153" s="1">
        <f t="shared" si="220"/>
        <v>1054</v>
      </c>
      <c r="AF153" s="29">
        <f t="shared" si="179"/>
        <v>0.30614458817750123</v>
      </c>
      <c r="AG153" s="32">
        <f t="shared" si="180"/>
        <v>-31</v>
      </c>
      <c r="AH153" s="34">
        <f t="shared" si="181"/>
        <v>0.32085235920852362</v>
      </c>
      <c r="AI153" s="34">
        <f t="shared" si="182"/>
        <v>18818.570709612479</v>
      </c>
      <c r="AJ153" s="10">
        <v>22069</v>
      </c>
      <c r="AK153" s="2">
        <f t="shared" si="221"/>
        <v>-2</v>
      </c>
      <c r="AL153" s="2">
        <f t="shared" si="183"/>
        <v>-9.0616646277963397E-5</v>
      </c>
      <c r="AM153" s="34">
        <f t="shared" si="184"/>
        <v>5553.3467539003523</v>
      </c>
      <c r="AN153" s="34">
        <f t="shared" si="185"/>
        <v>0.30414829106945973</v>
      </c>
      <c r="AO153" s="10">
        <v>586</v>
      </c>
      <c r="AP153">
        <f t="shared" si="226"/>
        <v>-40</v>
      </c>
      <c r="AQ153" s="2">
        <f t="shared" si="216"/>
        <v>-6.3897763578274813E-2</v>
      </c>
      <c r="AR153" s="34">
        <f t="shared" si="186"/>
        <v>147.45848012078508</v>
      </c>
      <c r="AS153" s="10">
        <v>1483</v>
      </c>
      <c r="AT153" s="2">
        <f t="shared" si="217"/>
        <v>151</v>
      </c>
      <c r="AU153" s="2">
        <f t="shared" si="187"/>
        <v>0.11336336336336328</v>
      </c>
      <c r="AV153" s="34">
        <f t="shared" si="188"/>
        <v>373.17564167086056</v>
      </c>
      <c r="AW153" s="79">
        <f t="shared" si="189"/>
        <v>2.0438257993384785E-2</v>
      </c>
      <c r="AX153" s="10">
        <v>156</v>
      </c>
      <c r="AY153">
        <f t="shared" si="218"/>
        <v>-1</v>
      </c>
      <c r="AZ153">
        <f t="shared" si="190"/>
        <v>-6.3694267515923553E-3</v>
      </c>
      <c r="BA153" s="35">
        <f t="shared" si="191"/>
        <v>39.255158530447908</v>
      </c>
      <c r="BB153" s="51">
        <f t="shared" si="192"/>
        <v>2.1499448732083793E-3</v>
      </c>
      <c r="BC153" s="31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31">
        <f t="shared" si="193"/>
        <v>108</v>
      </c>
      <c r="BE153" s="51">
        <f t="shared" si="194"/>
        <v>4.4653932026792464E-3</v>
      </c>
      <c r="BF153" s="35">
        <f t="shared" si="195"/>
        <v>6113.2360342224456</v>
      </c>
      <c r="BG153" s="35">
        <f t="shared" si="196"/>
        <v>0.33481256890848954</v>
      </c>
      <c r="BH153" s="45">
        <v>9022</v>
      </c>
      <c r="BI153" s="48">
        <f t="shared" si="197"/>
        <v>196</v>
      </c>
      <c r="BJ153" s="14">
        <v>31005</v>
      </c>
      <c r="BK153" s="48">
        <f t="shared" si="198"/>
        <v>452</v>
      </c>
      <c r="BL153" s="14">
        <v>22765</v>
      </c>
      <c r="BM153" s="48">
        <f t="shared" si="199"/>
        <v>312</v>
      </c>
      <c r="BN153" s="14">
        <v>8158</v>
      </c>
      <c r="BO153" s="48">
        <f t="shared" si="200"/>
        <v>146</v>
      </c>
      <c r="BP153" s="14">
        <v>1610</v>
      </c>
      <c r="BQ153" s="48">
        <f t="shared" si="201"/>
        <v>36</v>
      </c>
      <c r="BR153" s="17">
        <v>16</v>
      </c>
      <c r="BS153" s="24">
        <f t="shared" si="202"/>
        <v>0</v>
      </c>
      <c r="BT153" s="17">
        <v>86</v>
      </c>
      <c r="BU153" s="24">
        <f t="shared" si="203"/>
        <v>0</v>
      </c>
      <c r="BV153" s="17">
        <v>364</v>
      </c>
      <c r="BW153" s="24">
        <f t="shared" si="204"/>
        <v>5</v>
      </c>
      <c r="BX153" s="17">
        <v>746</v>
      </c>
      <c r="BY153" s="24">
        <f t="shared" si="205"/>
        <v>10</v>
      </c>
      <c r="BZ153" s="20">
        <v>379</v>
      </c>
      <c r="CA153" s="27">
        <f t="shared" si="206"/>
        <v>2</v>
      </c>
    </row>
    <row r="154" spans="1:79">
      <c r="A154" s="3">
        <v>44051</v>
      </c>
      <c r="B154" s="22">
        <v>44051</v>
      </c>
      <c r="C154" s="10">
        <v>73651</v>
      </c>
      <c r="D154">
        <f t="shared" si="225"/>
        <v>1091</v>
      </c>
      <c r="E154" s="10">
        <v>1609</v>
      </c>
      <c r="F154">
        <f>E154-E153</f>
        <v>18</v>
      </c>
      <c r="G154" s="10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10">
        <v>247212</v>
      </c>
      <c r="W154">
        <f t="shared" si="214"/>
        <v>2932</v>
      </c>
      <c r="X154">
        <f t="shared" si="175"/>
        <v>-353</v>
      </c>
      <c r="Y154" s="35">
        <f t="shared" si="176"/>
        <v>62207.347760442877</v>
      </c>
      <c r="Z154" s="10">
        <v>171578</v>
      </c>
      <c r="AA154" s="2">
        <f t="shared" si="219"/>
        <v>2083</v>
      </c>
      <c r="AB154" s="29">
        <f t="shared" si="177"/>
        <v>0.69405206866980562</v>
      </c>
      <c r="AC154" s="32">
        <f t="shared" si="178"/>
        <v>-148</v>
      </c>
      <c r="AD154">
        <f t="shared" si="215"/>
        <v>75634</v>
      </c>
      <c r="AE154" s="1">
        <f t="shared" si="220"/>
        <v>849</v>
      </c>
      <c r="AF154" s="29">
        <f t="shared" si="179"/>
        <v>0.30594793133019432</v>
      </c>
      <c r="AG154" s="32">
        <f t="shared" si="180"/>
        <v>-205</v>
      </c>
      <c r="AH154" s="34">
        <f t="shared" si="181"/>
        <v>0.28956343792633016</v>
      </c>
      <c r="AI154" s="34">
        <f t="shared" si="182"/>
        <v>19032.209360845496</v>
      </c>
      <c r="AJ154" s="10">
        <v>22307</v>
      </c>
      <c r="AK154" s="2">
        <f t="shared" si="221"/>
        <v>238</v>
      </c>
      <c r="AL154" s="2">
        <f t="shared" si="183"/>
        <v>1.0784358149440454E-2</v>
      </c>
      <c r="AM154" s="34">
        <f t="shared" si="184"/>
        <v>5613.2360342224456</v>
      </c>
      <c r="AN154" s="34">
        <f t="shared" si="185"/>
        <v>0.30287436694681674</v>
      </c>
      <c r="AO154" s="10">
        <v>611</v>
      </c>
      <c r="AP154">
        <f t="shared" si="226"/>
        <v>25</v>
      </c>
      <c r="AQ154" s="2">
        <f t="shared" si="216"/>
        <v>4.2662116040955711E-2</v>
      </c>
      <c r="AR154" s="34">
        <f t="shared" si="186"/>
        <v>153.74937091092099</v>
      </c>
      <c r="AS154" s="10">
        <v>1483</v>
      </c>
      <c r="AT154" s="2">
        <f t="shared" si="217"/>
        <v>0</v>
      </c>
      <c r="AU154" s="2">
        <f t="shared" si="187"/>
        <v>0</v>
      </c>
      <c r="AV154" s="34">
        <f t="shared" si="188"/>
        <v>373.17564167086056</v>
      </c>
      <c r="AW154" s="79">
        <f t="shared" si="189"/>
        <v>2.0135503930700193E-2</v>
      </c>
      <c r="AX154" s="10">
        <v>157</v>
      </c>
      <c r="AY154">
        <f t="shared" si="218"/>
        <v>1</v>
      </c>
      <c r="AZ154">
        <f t="shared" si="190"/>
        <v>6.4102564102563875E-3</v>
      </c>
      <c r="BA154" s="35">
        <f t="shared" si="191"/>
        <v>39.506794162053346</v>
      </c>
      <c r="BB154" s="51">
        <f t="shared" si="192"/>
        <v>2.1316750621172826E-3</v>
      </c>
      <c r="BC154" s="31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31">
        <f t="shared" si="193"/>
        <v>264</v>
      </c>
      <c r="BE154" s="51">
        <f t="shared" si="194"/>
        <v>1.086688071128683E-2</v>
      </c>
      <c r="BF154" s="35">
        <f t="shared" si="195"/>
        <v>6179.6678409662809</v>
      </c>
      <c r="BG154" s="35">
        <f t="shared" si="196"/>
        <v>0.33343742786927538</v>
      </c>
      <c r="BH154" s="45">
        <v>9183</v>
      </c>
      <c r="BI154" s="48">
        <f t="shared" si="197"/>
        <v>161</v>
      </c>
      <c r="BJ154" s="14">
        <v>31428</v>
      </c>
      <c r="BK154" s="48">
        <f t="shared" si="198"/>
        <v>423</v>
      </c>
      <c r="BL154" s="14">
        <v>23080</v>
      </c>
      <c r="BM154" s="48">
        <f t="shared" si="199"/>
        <v>315</v>
      </c>
      <c r="BN154" s="14">
        <v>8325</v>
      </c>
      <c r="BO154" s="48">
        <f t="shared" si="200"/>
        <v>167</v>
      </c>
      <c r="BP154" s="14">
        <v>1635</v>
      </c>
      <c r="BQ154" s="48">
        <f t="shared" si="201"/>
        <v>25</v>
      </c>
      <c r="BR154" s="17">
        <v>16</v>
      </c>
      <c r="BS154" s="24">
        <f t="shared" si="202"/>
        <v>0</v>
      </c>
      <c r="BT154" s="17">
        <v>86</v>
      </c>
      <c r="BU154" s="24">
        <f t="shared" si="203"/>
        <v>0</v>
      </c>
      <c r="BV154" s="17">
        <v>368</v>
      </c>
      <c r="BW154" s="24">
        <f t="shared" si="204"/>
        <v>4</v>
      </c>
      <c r="BX154" s="17">
        <v>757</v>
      </c>
      <c r="BY154" s="24">
        <f t="shared" si="205"/>
        <v>11</v>
      </c>
      <c r="BZ154" s="20">
        <v>382</v>
      </c>
      <c r="CA154" s="27">
        <f t="shared" si="206"/>
        <v>3</v>
      </c>
    </row>
    <row r="155" spans="1:79">
      <c r="A155" s="3">
        <v>44052</v>
      </c>
      <c r="B155" s="22">
        <v>44052</v>
      </c>
      <c r="C155" s="10">
        <v>74492</v>
      </c>
      <c r="D155">
        <f t="shared" si="225"/>
        <v>841</v>
      </c>
      <c r="E155" s="10">
        <v>1639</v>
      </c>
      <c r="F155">
        <f t="shared" si="213"/>
        <v>30</v>
      </c>
      <c r="G155" s="10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10">
        <v>249980</v>
      </c>
      <c r="W155">
        <f>V155-V154</f>
        <v>2768</v>
      </c>
      <c r="X155">
        <f>IFERROR(W155-W154,0)</f>
        <v>-164</v>
      </c>
      <c r="Y155" s="35">
        <f t="shared" si="176"/>
        <v>62903.875188726721</v>
      </c>
      <c r="Z155" s="10">
        <v>173589</v>
      </c>
      <c r="AA155" s="2">
        <f t="shared" si="219"/>
        <v>2011</v>
      </c>
      <c r="AB155" s="29">
        <f>IFERROR(Z155/V155,0)</f>
        <v>0.69441155292423395</v>
      </c>
      <c r="AC155" s="32">
        <f>IFERROR(AA155-AA154,0)</f>
        <v>-72</v>
      </c>
      <c r="AD155">
        <f t="shared" si="215"/>
        <v>76391</v>
      </c>
      <c r="AE155" s="1">
        <f t="shared" si="220"/>
        <v>757</v>
      </c>
      <c r="AF155" s="29">
        <f t="shared" si="179"/>
        <v>0.30558844707576605</v>
      </c>
      <c r="AG155" s="32">
        <f t="shared" si="180"/>
        <v>-92</v>
      </c>
      <c r="AH155" s="34">
        <f t="shared" si="181"/>
        <v>0.27348265895953755</v>
      </c>
      <c r="AI155" s="34">
        <f t="shared" si="182"/>
        <v>19222.697533970808</v>
      </c>
      <c r="AJ155" s="10">
        <v>21837</v>
      </c>
      <c r="AK155" s="2">
        <f t="shared" si="221"/>
        <v>-470</v>
      </c>
      <c r="AL155" s="2">
        <f t="shared" si="183"/>
        <v>-2.1069619401981488E-2</v>
      </c>
      <c r="AM155" s="34">
        <f t="shared" si="184"/>
        <v>5494.967287367891</v>
      </c>
      <c r="AN155" s="34">
        <f t="shared" si="185"/>
        <v>0.29314557267894537</v>
      </c>
      <c r="AO155" s="10">
        <v>627</v>
      </c>
      <c r="AP155">
        <f t="shared" si="226"/>
        <v>16</v>
      </c>
      <c r="AQ155" s="2">
        <f t="shared" si="216"/>
        <v>2.6186579378068675E-2</v>
      </c>
      <c r="AR155" s="34">
        <f t="shared" si="186"/>
        <v>157.77554101660795</v>
      </c>
      <c r="AS155" s="10">
        <v>1484</v>
      </c>
      <c r="AT155" s="2">
        <f t="shared" si="217"/>
        <v>1</v>
      </c>
      <c r="AU155" s="2">
        <f t="shared" si="187"/>
        <v>6.743088334457692E-4</v>
      </c>
      <c r="AV155" s="34">
        <f t="shared" si="188"/>
        <v>373.427277302466</v>
      </c>
      <c r="AW155" s="79">
        <f t="shared" si="189"/>
        <v>1.9921602319712184E-2</v>
      </c>
      <c r="AX155" s="10">
        <v>157</v>
      </c>
      <c r="AY155">
        <f t="shared" si="218"/>
        <v>0</v>
      </c>
      <c r="AZ155">
        <f t="shared" si="190"/>
        <v>0</v>
      </c>
      <c r="BA155" s="35">
        <f t="shared" si="191"/>
        <v>39.506794162053346</v>
      </c>
      <c r="BB155" s="51">
        <f t="shared" si="192"/>
        <v>2.1076088707512215E-3</v>
      </c>
      <c r="BC155" s="31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31">
        <f t="shared" si="193"/>
        <v>-453</v>
      </c>
      <c r="BE155" s="51">
        <f t="shared" si="194"/>
        <v>-1.844612753481556E-2</v>
      </c>
      <c r="BF155" s="35">
        <f t="shared" si="195"/>
        <v>6065.6768998490179</v>
      </c>
      <c r="BG155" s="35">
        <f t="shared" si="196"/>
        <v>0.32359179509209041</v>
      </c>
      <c r="BH155" s="45">
        <v>9338</v>
      </c>
      <c r="BI155" s="48">
        <f t="shared" si="197"/>
        <v>155</v>
      </c>
      <c r="BJ155" s="14">
        <v>31750</v>
      </c>
      <c r="BK155" s="48">
        <f t="shared" si="198"/>
        <v>322</v>
      </c>
      <c r="BL155" s="14">
        <v>23321</v>
      </c>
      <c r="BM155" s="48">
        <f t="shared" si="199"/>
        <v>241</v>
      </c>
      <c r="BN155" s="14">
        <v>8420</v>
      </c>
      <c r="BO155" s="48">
        <f t="shared" si="200"/>
        <v>95</v>
      </c>
      <c r="BP155" s="14">
        <v>1663</v>
      </c>
      <c r="BQ155" s="48">
        <f t="shared" si="201"/>
        <v>28</v>
      </c>
      <c r="BR155" s="17">
        <v>17</v>
      </c>
      <c r="BS155" s="24">
        <f t="shared" si="202"/>
        <v>1</v>
      </c>
      <c r="BT155" s="17">
        <v>87</v>
      </c>
      <c r="BU155" s="24">
        <f t="shared" si="203"/>
        <v>1</v>
      </c>
      <c r="BV155" s="17">
        <v>374</v>
      </c>
      <c r="BW155" s="24">
        <f t="shared" si="204"/>
        <v>6</v>
      </c>
      <c r="BX155" s="17">
        <v>768</v>
      </c>
      <c r="BY155" s="24">
        <f t="shared" si="205"/>
        <v>11</v>
      </c>
      <c r="BZ155" s="20">
        <v>393</v>
      </c>
      <c r="CA155" s="27">
        <f t="shared" si="206"/>
        <v>11</v>
      </c>
    </row>
    <row r="156" spans="1:79">
      <c r="A156" s="3">
        <v>44053</v>
      </c>
      <c r="B156" s="22">
        <v>44053</v>
      </c>
      <c r="C156" s="10">
        <v>75394</v>
      </c>
      <c r="D156">
        <f t="shared" si="225"/>
        <v>902</v>
      </c>
      <c r="E156" s="10">
        <v>1664</v>
      </c>
      <c r="F156">
        <f>E156-E155</f>
        <v>25</v>
      </c>
      <c r="G156" s="10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10">
        <v>252381</v>
      </c>
      <c r="W156">
        <f t="shared" ref="W156:W157" si="233">V156-V155</f>
        <v>2401</v>
      </c>
      <c r="X156" s="22">
        <f t="shared" ref="X156:X157" si="234">IFERROR(W156-W155,0)</f>
        <v>-367</v>
      </c>
      <c r="Y156" s="35">
        <f t="shared" si="176"/>
        <v>63508.052340211369</v>
      </c>
      <c r="Z156" s="10">
        <v>175184</v>
      </c>
      <c r="AA156" s="2">
        <f t="shared" ref="AA156:AA157" si="235">Z156-Z155</f>
        <v>1595</v>
      </c>
      <c r="AB156" s="29">
        <f t="shared" ref="AB156:AB157" si="236">IFERROR(Z156/V156,0)</f>
        <v>0.6941251520518581</v>
      </c>
      <c r="AC156" s="32">
        <f t="shared" ref="AC156:AC157" si="237">IFERROR(AA156-AA155,0)</f>
        <v>-416</v>
      </c>
      <c r="AD156">
        <f t="shared" ref="AD156:AD157" si="238">V156-Z156</f>
        <v>77197</v>
      </c>
      <c r="AE156" s="1">
        <f t="shared" ref="AE156:AE157" si="239">AD156-AD155</f>
        <v>806</v>
      </c>
      <c r="AF156" s="29">
        <f t="shared" ref="AF156:AF157" si="240">IFERROR(AD156/V156,0)</f>
        <v>0.3058748479481419</v>
      </c>
      <c r="AG156" s="32">
        <f t="shared" ref="AG156:AG157" si="241">IFERROR(AE156-AE155,0)</f>
        <v>49</v>
      </c>
      <c r="AH156" s="34">
        <f t="shared" si="181"/>
        <v>0.33569346105789255</v>
      </c>
      <c r="AI156" s="34">
        <f t="shared" si="182"/>
        <v>19425.515853044792</v>
      </c>
      <c r="AJ156" s="10">
        <v>21906</v>
      </c>
      <c r="AK156" s="2">
        <f t="shared" ref="AK156:AK157" si="242">AJ156-AJ155</f>
        <v>69</v>
      </c>
      <c r="AL156" s="2">
        <f t="shared" si="183"/>
        <v>3.1597746943261562E-3</v>
      </c>
      <c r="AM156" s="34">
        <f t="shared" si="184"/>
        <v>5512.3301459486656</v>
      </c>
      <c r="AN156" s="34">
        <f t="shared" si="185"/>
        <v>0.29055362495689313</v>
      </c>
      <c r="AO156" s="10">
        <v>622</v>
      </c>
      <c r="AP156">
        <f t="shared" ref="AP156:AP171" si="243">AO156-AO155</f>
        <v>-5</v>
      </c>
      <c r="AQ156" s="2">
        <f t="shared" si="216"/>
        <v>-7.9744816586921896E-3</v>
      </c>
      <c r="AR156" s="34">
        <f t="shared" si="186"/>
        <v>156.51736285858075</v>
      </c>
      <c r="AS156" s="10">
        <v>1485</v>
      </c>
      <c r="AT156" s="2">
        <f t="shared" ref="AT156:AT157" si="244">AS156-AS155</f>
        <v>1</v>
      </c>
      <c r="AU156" s="2">
        <f t="shared" si="187"/>
        <v>6.738544474393926E-4</v>
      </c>
      <c r="AV156" s="34">
        <f t="shared" si="188"/>
        <v>373.67891293407143</v>
      </c>
      <c r="AW156" s="79">
        <f t="shared" si="189"/>
        <v>1.9696527575138605E-2</v>
      </c>
      <c r="AX156" s="10">
        <v>162</v>
      </c>
      <c r="AY156">
        <f t="shared" ref="AY156:AY157" si="245">AX156-AX155</f>
        <v>5</v>
      </c>
      <c r="AZ156" s="22">
        <f t="shared" si="190"/>
        <v>3.1847133757961776E-2</v>
      </c>
      <c r="BA156" s="35">
        <f t="shared" si="191"/>
        <v>40.764972320080524</v>
      </c>
      <c r="BB156" s="51">
        <f t="shared" si="192"/>
        <v>2.1487120991060295E-3</v>
      </c>
      <c r="BC156" s="31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31">
        <f t="shared" ref="BD156:BD157" si="246">IFERROR(BC156-BC155,0)</f>
        <v>70</v>
      </c>
      <c r="BE156" s="51">
        <f t="shared" si="194"/>
        <v>2.9039618336443862E-3</v>
      </c>
      <c r="BF156" s="35">
        <f t="shared" si="195"/>
        <v>6083.2913940613989</v>
      </c>
      <c r="BG156" s="35">
        <f t="shared" si="196"/>
        <v>0.32064885799931031</v>
      </c>
      <c r="BH156" s="45">
        <v>9508</v>
      </c>
      <c r="BI156" s="48">
        <f t="shared" ref="BI156:BI157" si="247">IFERROR((BH156-BH155), 0)</f>
        <v>170</v>
      </c>
      <c r="BJ156" s="14">
        <v>32075</v>
      </c>
      <c r="BK156" s="48">
        <f t="shared" ref="BK156:BK157" si="248">IFERROR((BJ156-BJ155),0)</f>
        <v>325</v>
      </c>
      <c r="BL156" s="14">
        <v>23584</v>
      </c>
      <c r="BM156" s="48">
        <f t="shared" ref="BM156:BM157" si="249">IFERROR((BL156-BL155),0)</f>
        <v>263</v>
      </c>
      <c r="BN156" s="14">
        <v>8510</v>
      </c>
      <c r="BO156" s="48">
        <f t="shared" ref="BO156:BO157" si="250">IFERROR((BN156-BN155),0)</f>
        <v>90</v>
      </c>
      <c r="BP156" s="14">
        <v>1672</v>
      </c>
      <c r="BQ156" s="48">
        <f t="shared" ref="BQ156:BQ157" si="251">IFERROR((BP156-BP155),0)</f>
        <v>9</v>
      </c>
      <c r="BR156" s="16">
        <v>17</v>
      </c>
      <c r="BS156" s="24">
        <f t="shared" ref="BS156:BS157" si="252">IFERROR((BR156-BR155),0)</f>
        <v>0</v>
      </c>
      <c r="BT156" s="16">
        <v>90</v>
      </c>
      <c r="BU156" s="24">
        <f t="shared" ref="BU156:BU157" si="253">IFERROR((BT156-BT155),0)</f>
        <v>3</v>
      </c>
      <c r="BV156" s="16">
        <v>381</v>
      </c>
      <c r="BW156" s="24">
        <f t="shared" ref="BW156:BW157" si="254">IFERROR((BV156-BV155),0)</f>
        <v>7</v>
      </c>
      <c r="BX156" s="16">
        <v>778</v>
      </c>
      <c r="BY156" s="24">
        <f t="shared" ref="BY156:BY157" si="255">IFERROR((BX156-BX155),0)</f>
        <v>10</v>
      </c>
      <c r="BZ156" s="21">
        <v>398</v>
      </c>
      <c r="CA156" s="27">
        <f t="shared" ref="CA156:CA157" si="256">IFERROR((BZ156-BZ155),0)</f>
        <v>5</v>
      </c>
    </row>
    <row r="157" spans="1:79">
      <c r="A157" s="3">
        <v>44054</v>
      </c>
      <c r="B157" s="22">
        <v>44054</v>
      </c>
      <c r="C157" s="10">
        <v>76464</v>
      </c>
      <c r="D157">
        <f t="shared" si="225"/>
        <v>1070</v>
      </c>
      <c r="E157" s="10">
        <v>1680</v>
      </c>
      <c r="F157">
        <f t="shared" si="213"/>
        <v>16</v>
      </c>
      <c r="G157" s="10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10">
        <v>255418</v>
      </c>
      <c r="W157">
        <f t="shared" si="233"/>
        <v>3037</v>
      </c>
      <c r="X157" s="22">
        <f t="shared" si="234"/>
        <v>636</v>
      </c>
      <c r="Y157" s="35">
        <f t="shared" si="176"/>
        <v>64272.269753397079</v>
      </c>
      <c r="Z157" s="10">
        <v>177243</v>
      </c>
      <c r="AA157" s="2">
        <f t="shared" si="235"/>
        <v>2059</v>
      </c>
      <c r="AB157" s="29">
        <f t="shared" si="236"/>
        <v>0.69393308224165873</v>
      </c>
      <c r="AC157" s="32">
        <f t="shared" si="237"/>
        <v>464</v>
      </c>
      <c r="AD157">
        <f t="shared" si="238"/>
        <v>78175</v>
      </c>
      <c r="AE157" s="1">
        <f t="shared" si="239"/>
        <v>978</v>
      </c>
      <c r="AF157" s="29">
        <f t="shared" si="240"/>
        <v>0.30606691775834122</v>
      </c>
      <c r="AG157" s="32">
        <f t="shared" si="241"/>
        <v>172</v>
      </c>
      <c r="AH157" s="34">
        <f t="shared" ref="AH157:AH172" si="259">IFERROR(AE157/W157,0)</f>
        <v>0.32202831741850513</v>
      </c>
      <c r="AI157" s="34">
        <f t="shared" si="182"/>
        <v>19671.615500754906</v>
      </c>
      <c r="AJ157" s="10">
        <v>21872</v>
      </c>
      <c r="AK157" s="2">
        <f t="shared" si="242"/>
        <v>-34</v>
      </c>
      <c r="AL157" s="2">
        <f t="shared" si="183"/>
        <v>-1.5520861864329882E-3</v>
      </c>
      <c r="AM157" s="34">
        <f t="shared" si="184"/>
        <v>5503.7745344740815</v>
      </c>
      <c r="AN157" s="34">
        <f t="shared" si="185"/>
        <v>0.28604310525214482</v>
      </c>
      <c r="AO157" s="10">
        <v>578</v>
      </c>
      <c r="AP157">
        <f t="shared" si="243"/>
        <v>-44</v>
      </c>
      <c r="AQ157" s="2">
        <f t="shared" si="216"/>
        <v>-7.0739549839228255E-2</v>
      </c>
      <c r="AR157" s="34">
        <f t="shared" si="186"/>
        <v>145.4453950679416</v>
      </c>
      <c r="AS157" s="10">
        <v>1509</v>
      </c>
      <c r="AT157" s="2">
        <f t="shared" si="244"/>
        <v>24</v>
      </c>
      <c r="AU157" s="2">
        <f t="shared" si="187"/>
        <v>1.6161616161616266E-2</v>
      </c>
      <c r="AV157" s="34">
        <f t="shared" si="188"/>
        <v>379.7181680926019</v>
      </c>
      <c r="AW157" s="79">
        <f t="shared" si="189"/>
        <v>1.9734777150031389E-2</v>
      </c>
      <c r="AX157" s="10">
        <v>160</v>
      </c>
      <c r="AY157">
        <f t="shared" si="245"/>
        <v>-2</v>
      </c>
      <c r="AZ157" s="22">
        <f t="shared" si="190"/>
        <v>-1.2345679012345734E-2</v>
      </c>
      <c r="BA157" s="35">
        <f t="shared" si="191"/>
        <v>40.261701056869647</v>
      </c>
      <c r="BB157" s="51">
        <f t="shared" si="192"/>
        <v>2.0924879681941829E-3</v>
      </c>
      <c r="BC157" s="31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31">
        <f t="shared" si="246"/>
        <v>-56</v>
      </c>
      <c r="BE157" s="51">
        <f t="shared" si="194"/>
        <v>-2.3164426059979482E-3</v>
      </c>
      <c r="BF157" s="35">
        <f t="shared" si="195"/>
        <v>6069.1997986914948</v>
      </c>
      <c r="BG157" s="35">
        <f t="shared" si="196"/>
        <v>0.31542948315547187</v>
      </c>
      <c r="BH157" s="45">
        <v>9719</v>
      </c>
      <c r="BI157" s="48">
        <f t="shared" si="247"/>
        <v>211</v>
      </c>
      <c r="BJ157" s="14">
        <v>32541</v>
      </c>
      <c r="BK157" s="48">
        <f t="shared" si="248"/>
        <v>466</v>
      </c>
      <c r="BL157" s="14">
        <v>23846</v>
      </c>
      <c r="BM157" s="48">
        <f t="shared" si="249"/>
        <v>262</v>
      </c>
      <c r="BN157" s="14">
        <v>8606</v>
      </c>
      <c r="BO157" s="48">
        <f t="shared" si="250"/>
        <v>96</v>
      </c>
      <c r="BP157" s="14">
        <v>1752</v>
      </c>
      <c r="BQ157" s="48">
        <f t="shared" si="251"/>
        <v>80</v>
      </c>
      <c r="BR157" s="16">
        <v>17</v>
      </c>
      <c r="BS157" s="24">
        <f t="shared" si="252"/>
        <v>0</v>
      </c>
      <c r="BT157" s="16">
        <v>90</v>
      </c>
      <c r="BU157" s="24">
        <f t="shared" si="253"/>
        <v>0</v>
      </c>
      <c r="BV157" s="16">
        <v>382</v>
      </c>
      <c r="BW157" s="24">
        <f t="shared" si="254"/>
        <v>1</v>
      </c>
      <c r="BX157" s="16">
        <v>787</v>
      </c>
      <c r="BY157" s="24">
        <f t="shared" si="255"/>
        <v>9</v>
      </c>
      <c r="BZ157" s="21">
        <v>404</v>
      </c>
      <c r="CA157" s="27">
        <f t="shared" si="256"/>
        <v>6</v>
      </c>
    </row>
    <row r="158" spans="1:79">
      <c r="A158" s="3">
        <v>44055</v>
      </c>
      <c r="B158" s="22">
        <v>44055</v>
      </c>
      <c r="C158" s="10">
        <v>77377</v>
      </c>
      <c r="D158">
        <f t="shared" ref="D158:D169" si="260">IFERROR(C158-C157,"")</f>
        <v>913</v>
      </c>
      <c r="E158" s="10">
        <v>1703</v>
      </c>
      <c r="F158">
        <f t="shared" ref="F158:F160" si="261">E158-E157</f>
        <v>23</v>
      </c>
      <c r="G158" s="10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10">
        <v>258224</v>
      </c>
      <c r="W158">
        <f t="shared" ref="W158:W172" si="271">V158-V157</f>
        <v>2806</v>
      </c>
      <c r="X158" s="22">
        <f t="shared" ref="X158:X172" si="272">IFERROR(W158-W157,0)</f>
        <v>-231</v>
      </c>
      <c r="Y158" s="35">
        <f t="shared" si="176"/>
        <v>64978.359335681933</v>
      </c>
      <c r="Z158" s="10">
        <v>179072</v>
      </c>
      <c r="AA158" s="22">
        <f t="shared" ref="AA158:AA172" si="273">Z158-Z157</f>
        <v>1829</v>
      </c>
      <c r="AB158" s="28">
        <f t="shared" ref="AB158:AB172" si="274">IFERROR(Z158/V158,0)</f>
        <v>0.69347543218291097</v>
      </c>
      <c r="AC158" s="31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28">
        <f t="shared" ref="AF158:AF172" si="278">IFERROR(AD158/V158,0)</f>
        <v>0.30652456781708903</v>
      </c>
      <c r="AG158" s="31">
        <f t="shared" ref="AG158:AG172" si="279">IFERROR(AE158-AE157,0)</f>
        <v>-1</v>
      </c>
      <c r="AH158" s="35">
        <f t="shared" si="259"/>
        <v>0.34818246614397719</v>
      </c>
      <c r="AI158" s="35">
        <f t="shared" si="182"/>
        <v>19917.463512833416</v>
      </c>
      <c r="AJ158" s="10">
        <v>21814</v>
      </c>
      <c r="AK158" s="22">
        <f t="shared" ref="AK158:AK172" si="280">AJ158-AJ157</f>
        <v>-58</v>
      </c>
      <c r="AL158" s="22">
        <f t="shared" ref="AL158:AL172" si="281">IFERROR(AJ158/AJ157,0)-1</f>
        <v>-2.6517922457937049E-3</v>
      </c>
      <c r="AM158" s="35">
        <f t="shared" si="184"/>
        <v>5489.1796678409664</v>
      </c>
      <c r="AN158" s="35">
        <f t="shared" si="185"/>
        <v>0.2819183995244065</v>
      </c>
      <c r="AO158" s="10">
        <v>589</v>
      </c>
      <c r="AP158">
        <f t="shared" si="243"/>
        <v>11</v>
      </c>
      <c r="AQ158">
        <f>IFERROR(AO158/AO157,0)-1</f>
        <v>1.9031141868512069E-2</v>
      </c>
      <c r="AR158" s="35">
        <f t="shared" si="186"/>
        <v>148.2133870156014</v>
      </c>
      <c r="AS158" s="10">
        <v>1512</v>
      </c>
      <c r="AT158" s="22">
        <f t="shared" ref="AT158:AT172" si="282">AS158-AS157</f>
        <v>3</v>
      </c>
      <c r="AU158" s="22">
        <f t="shared" ref="AU158:AU172" si="283">IFERROR(AS158/AS157,0)-1</f>
        <v>1.9880715705764551E-3</v>
      </c>
      <c r="AV158" s="35">
        <f t="shared" si="188"/>
        <v>380.47307498741822</v>
      </c>
      <c r="AW158" s="51">
        <f t="shared" si="189"/>
        <v>1.9540690386032025E-2</v>
      </c>
      <c r="AX158" s="10">
        <v>162</v>
      </c>
      <c r="AY158">
        <f t="shared" ref="AY158:AY172" si="284">AX158-AX157</f>
        <v>2</v>
      </c>
      <c r="AZ158" s="22">
        <f t="shared" ref="AZ158:AZ172" si="285">IFERROR(AX158/AX157,0)-1</f>
        <v>1.2499999999999956E-2</v>
      </c>
      <c r="BA158" s="35">
        <f t="shared" si="191"/>
        <v>40.764972320080524</v>
      </c>
      <c r="BB158" s="51">
        <f t="shared" si="192"/>
        <v>2.0936453985034311E-3</v>
      </c>
      <c r="BC158" s="31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31">
        <f t="shared" ref="BD158:BD172" si="286">IFERROR(BC158-BC157,0)</f>
        <v>-42</v>
      </c>
      <c r="BE158" s="51">
        <f t="shared" ref="BE158:BE172" si="287">IFERROR(BC158/BC157,0)-1</f>
        <v>-1.7413657282639994E-3</v>
      </c>
      <c r="BF158" s="35">
        <f t="shared" si="195"/>
        <v>6058.6311021640659</v>
      </c>
      <c r="BG158" s="35">
        <f t="shared" si="196"/>
        <v>0.3111648164183155</v>
      </c>
      <c r="BH158" s="45">
        <v>9898</v>
      </c>
      <c r="BI158" s="48">
        <f t="shared" ref="BI158:BI172" si="288">IFERROR((BH158-BH157), 0)</f>
        <v>179</v>
      </c>
      <c r="BJ158" s="14">
        <v>32828</v>
      </c>
      <c r="BK158" s="48">
        <f t="shared" ref="BK158:BK172" si="289">IFERROR((BJ158-BJ157),0)</f>
        <v>287</v>
      </c>
      <c r="BL158" s="14">
        <v>24148</v>
      </c>
      <c r="BM158" s="48">
        <f t="shared" ref="BM158:BM172" si="290">IFERROR((BL158-BL157),0)</f>
        <v>302</v>
      </c>
      <c r="BN158" s="14">
        <v>8728</v>
      </c>
      <c r="BO158" s="48">
        <f t="shared" ref="BO158:BO172" si="291">IFERROR((BN158-BN157),0)</f>
        <v>122</v>
      </c>
      <c r="BP158" s="14">
        <v>1775</v>
      </c>
      <c r="BQ158" s="48">
        <f t="shared" ref="BQ158:BQ172" si="292">IFERROR((BP158-BP157),0)</f>
        <v>23</v>
      </c>
      <c r="BR158" s="17">
        <v>17</v>
      </c>
      <c r="BS158" s="53">
        <f t="shared" ref="BS158:BS172" si="293">IFERROR((BR158-BR157),0)</f>
        <v>0</v>
      </c>
      <c r="BT158" s="17">
        <v>90</v>
      </c>
      <c r="BU158" s="53">
        <f t="shared" ref="BU158:BU172" si="294">IFERROR((BT158-BT157),0)</f>
        <v>0</v>
      </c>
      <c r="BV158" s="17">
        <v>387</v>
      </c>
      <c r="BW158" s="53">
        <f t="shared" ref="BW158:BW172" si="295">IFERROR((BV158-BV157),0)</f>
        <v>5</v>
      </c>
      <c r="BX158" s="17">
        <v>798</v>
      </c>
      <c r="BY158" s="53">
        <f t="shared" ref="BY158:BY172" si="296">IFERROR((BX158-BX157),0)</f>
        <v>11</v>
      </c>
      <c r="BZ158" s="20">
        <v>411</v>
      </c>
      <c r="CA158" s="27">
        <f t="shared" ref="CA158:CA172" si="297">IFERROR((BZ158-BZ157),0)</f>
        <v>7</v>
      </c>
    </row>
    <row r="159" spans="1:79">
      <c r="A159" s="3">
        <v>44056</v>
      </c>
      <c r="B159" s="22">
        <v>44056</v>
      </c>
      <c r="C159" s="10">
        <v>78446</v>
      </c>
      <c r="D159">
        <f t="shared" si="260"/>
        <v>1069</v>
      </c>
      <c r="E159" s="10">
        <v>1722</v>
      </c>
      <c r="F159">
        <f>E159-E158</f>
        <v>19</v>
      </c>
      <c r="G159" s="10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 s="22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10">
        <v>261350</v>
      </c>
      <c r="W159">
        <f t="shared" si="271"/>
        <v>3126</v>
      </c>
      <c r="X159" s="22">
        <f t="shared" si="272"/>
        <v>320</v>
      </c>
      <c r="Y159" s="35">
        <f t="shared" si="176"/>
        <v>65764.972320080517</v>
      </c>
      <c r="Z159" s="10">
        <v>181137</v>
      </c>
      <c r="AA159" s="22">
        <f t="shared" si="273"/>
        <v>2065</v>
      </c>
      <c r="AB159" s="28">
        <f t="shared" si="274"/>
        <v>0.69308207384733111</v>
      </c>
      <c r="AC159" s="31">
        <f t="shared" si="275"/>
        <v>236</v>
      </c>
      <c r="AD159">
        <f t="shared" si="276"/>
        <v>80213</v>
      </c>
      <c r="AE159">
        <f t="shared" si="277"/>
        <v>1061</v>
      </c>
      <c r="AF159" s="28">
        <f t="shared" si="278"/>
        <v>0.30691792615266883</v>
      </c>
      <c r="AG159" s="31">
        <f t="shared" si="279"/>
        <v>84</v>
      </c>
      <c r="AH159" s="35">
        <f t="shared" si="259"/>
        <v>0.33941138835572615</v>
      </c>
      <c r="AI159" s="35">
        <f t="shared" si="182"/>
        <v>20184.448917966783</v>
      </c>
      <c r="AJ159" s="10">
        <v>21250</v>
      </c>
      <c r="AK159" s="22">
        <f t="shared" si="280"/>
        <v>-564</v>
      </c>
      <c r="AL159" s="22">
        <f t="shared" si="281"/>
        <v>-2.5854955533143875E-2</v>
      </c>
      <c r="AM159" s="35">
        <f t="shared" si="184"/>
        <v>5347.2571716155007</v>
      </c>
      <c r="AN159" s="35">
        <f t="shared" si="185"/>
        <v>0.27088697957830865</v>
      </c>
      <c r="AO159" s="10">
        <v>591</v>
      </c>
      <c r="AP159" s="2">
        <f t="shared" si="243"/>
        <v>2</v>
      </c>
      <c r="AQ159" s="2">
        <f t="shared" si="216"/>
        <v>3.3955857385399302E-3</v>
      </c>
      <c r="AR159" s="35">
        <f t="shared" si="186"/>
        <v>148.71665827881228</v>
      </c>
      <c r="AS159" s="10">
        <v>1515</v>
      </c>
      <c r="AT159" s="22">
        <f t="shared" si="282"/>
        <v>3</v>
      </c>
      <c r="AU159" s="22">
        <f t="shared" si="283"/>
        <v>1.9841269841269771E-3</v>
      </c>
      <c r="AV159" s="35">
        <f t="shared" si="188"/>
        <v>381.22798188223453</v>
      </c>
      <c r="AW159" s="51">
        <f t="shared" si="189"/>
        <v>1.9312648191112357E-2</v>
      </c>
      <c r="AX159" s="10">
        <v>158</v>
      </c>
      <c r="AY159">
        <f t="shared" si="284"/>
        <v>-4</v>
      </c>
      <c r="AZ159" s="22">
        <f t="shared" si="285"/>
        <v>-2.4691358024691357E-2</v>
      </c>
      <c r="BA159" s="35">
        <f t="shared" si="191"/>
        <v>39.758429793658777</v>
      </c>
      <c r="BB159" s="51">
        <f t="shared" si="192"/>
        <v>2.0141243658057771E-3</v>
      </c>
      <c r="BC159" s="31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31">
        <f t="shared" si="286"/>
        <v>-563</v>
      </c>
      <c r="BE159" s="51">
        <f t="shared" si="287"/>
        <v>-2.3383311874403012E-2</v>
      </c>
      <c r="BF159" s="35">
        <f t="shared" si="195"/>
        <v>5916.9602415702057</v>
      </c>
      <c r="BG159" s="35">
        <f t="shared" si="196"/>
        <v>0.29974759707314585</v>
      </c>
      <c r="BH159" s="45">
        <v>10092</v>
      </c>
      <c r="BI159" s="54">
        <f t="shared" si="288"/>
        <v>194</v>
      </c>
      <c r="BJ159" s="55">
        <v>33244</v>
      </c>
      <c r="BK159" s="54">
        <f t="shared" si="289"/>
        <v>416</v>
      </c>
      <c r="BL159" s="55">
        <v>24463</v>
      </c>
      <c r="BM159" s="54">
        <f t="shared" si="290"/>
        <v>315</v>
      </c>
      <c r="BN159" s="55">
        <v>8846</v>
      </c>
      <c r="BO159" s="54">
        <f t="shared" si="291"/>
        <v>118</v>
      </c>
      <c r="BP159" s="55">
        <v>1801</v>
      </c>
      <c r="BQ159" s="54">
        <f t="shared" si="292"/>
        <v>26</v>
      </c>
      <c r="BR159" s="57">
        <v>17</v>
      </c>
      <c r="BS159" s="53">
        <f t="shared" si="293"/>
        <v>0</v>
      </c>
      <c r="BT159" s="57">
        <v>90</v>
      </c>
      <c r="BU159" s="53">
        <f t="shared" si="294"/>
        <v>0</v>
      </c>
      <c r="BV159" s="57">
        <v>391</v>
      </c>
      <c r="BW159" s="53">
        <f t="shared" si="295"/>
        <v>4</v>
      </c>
      <c r="BX159" s="57">
        <v>808</v>
      </c>
      <c r="BY159" s="53">
        <f t="shared" si="296"/>
        <v>10</v>
      </c>
      <c r="BZ159" s="21">
        <v>416</v>
      </c>
      <c r="CA159" s="27">
        <f t="shared" si="297"/>
        <v>5</v>
      </c>
    </row>
    <row r="160" spans="1:79">
      <c r="A160" s="3">
        <v>44057</v>
      </c>
      <c r="B160" s="22">
        <v>44057</v>
      </c>
      <c r="C160" s="10">
        <v>79402</v>
      </c>
      <c r="D160">
        <f t="shared" si="260"/>
        <v>956</v>
      </c>
      <c r="E160" s="10">
        <v>1734</v>
      </c>
      <c r="F160">
        <f t="shared" si="261"/>
        <v>12</v>
      </c>
      <c r="G160" s="10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 s="22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10">
        <v>264046</v>
      </c>
      <c r="W160">
        <f t="shared" si="271"/>
        <v>2696</v>
      </c>
      <c r="X160" s="22">
        <f t="shared" si="272"/>
        <v>-430</v>
      </c>
      <c r="Y160" s="35">
        <f t="shared" si="176"/>
        <v>66443.381982888779</v>
      </c>
      <c r="Z160" s="10">
        <v>182873</v>
      </c>
      <c r="AA160" s="22">
        <f t="shared" si="273"/>
        <v>1736</v>
      </c>
      <c r="AB160" s="29">
        <f t="shared" si="274"/>
        <v>0.69258008074350685</v>
      </c>
      <c r="AC160" s="32">
        <f t="shared" si="275"/>
        <v>-329</v>
      </c>
      <c r="AD160">
        <f t="shared" si="276"/>
        <v>81173</v>
      </c>
      <c r="AE160" s="1">
        <f t="shared" si="277"/>
        <v>960</v>
      </c>
      <c r="AF160" s="29">
        <f t="shared" si="278"/>
        <v>0.3074199192564932</v>
      </c>
      <c r="AG160" s="32">
        <f t="shared" si="279"/>
        <v>-101</v>
      </c>
      <c r="AH160" s="34">
        <f t="shared" si="259"/>
        <v>0.35608308605341249</v>
      </c>
      <c r="AI160" s="34">
        <f t="shared" si="182"/>
        <v>20426.019124308001</v>
      </c>
      <c r="AJ160" s="10">
        <v>22516</v>
      </c>
      <c r="AK160" s="22">
        <f t="shared" si="280"/>
        <v>1266</v>
      </c>
      <c r="AL160" s="2">
        <f t="shared" si="281"/>
        <v>5.9576470588235342E-2</v>
      </c>
      <c r="AM160" s="34">
        <f t="shared" si="184"/>
        <v>5665.8278812279814</v>
      </c>
      <c r="AN160" s="34">
        <f t="shared" si="185"/>
        <v>0.28356968338329008</v>
      </c>
      <c r="AO160" s="10">
        <v>606</v>
      </c>
      <c r="AP160">
        <f t="shared" si="243"/>
        <v>15</v>
      </c>
      <c r="AQ160" s="2">
        <f t="shared" ref="AQ160:AQ172" si="298">IFERROR(AO160/AO159,0)-1</f>
        <v>2.5380710659898442E-2</v>
      </c>
      <c r="AR160" s="34">
        <f t="shared" si="186"/>
        <v>152.4911927528938</v>
      </c>
      <c r="AS160" s="10">
        <v>1507</v>
      </c>
      <c r="AT160" s="22">
        <f t="shared" si="282"/>
        <v>-8</v>
      </c>
      <c r="AU160" s="22">
        <f t="shared" si="283"/>
        <v>-5.2805280528053222E-3</v>
      </c>
      <c r="AV160" s="34">
        <f t="shared" si="188"/>
        <v>379.21489682939102</v>
      </c>
      <c r="AW160" s="79">
        <f t="shared" si="189"/>
        <v>1.8979370796705374E-2</v>
      </c>
      <c r="AX160" s="10">
        <v>153</v>
      </c>
      <c r="AY160">
        <f t="shared" si="284"/>
        <v>-5</v>
      </c>
      <c r="AZ160" s="22">
        <f t="shared" si="285"/>
        <v>-3.1645569620253111E-2</v>
      </c>
      <c r="BA160" s="35">
        <f t="shared" si="191"/>
        <v>38.500251635631606</v>
      </c>
      <c r="BB160" s="51">
        <f t="shared" si="192"/>
        <v>1.9269036044432129E-3</v>
      </c>
      <c r="BC160" s="31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31">
        <f t="shared" si="286"/>
        <v>1268</v>
      </c>
      <c r="BE160" s="51">
        <f t="shared" si="287"/>
        <v>5.3925321085310784E-2</v>
      </c>
      <c r="BF160" s="35">
        <f t="shared" si="195"/>
        <v>6236.0342224458982</v>
      </c>
      <c r="BG160" s="35">
        <f t="shared" si="196"/>
        <v>0.31210800735497846</v>
      </c>
      <c r="BH160" s="45">
        <v>10260</v>
      </c>
      <c r="BI160" s="48">
        <f t="shared" si="288"/>
        <v>168</v>
      </c>
      <c r="BJ160" s="14">
        <v>33665</v>
      </c>
      <c r="BK160" s="48">
        <f t="shared" si="289"/>
        <v>421</v>
      </c>
      <c r="BL160" s="14">
        <v>24713</v>
      </c>
      <c r="BM160" s="48">
        <f t="shared" si="290"/>
        <v>250</v>
      </c>
      <c r="BN160" s="14">
        <v>8938</v>
      </c>
      <c r="BO160" s="48">
        <f t="shared" si="291"/>
        <v>92</v>
      </c>
      <c r="BP160" s="14">
        <v>1826</v>
      </c>
      <c r="BQ160" s="48">
        <f t="shared" si="292"/>
        <v>25</v>
      </c>
      <c r="BR160" s="57">
        <v>17</v>
      </c>
      <c r="BS160" s="53">
        <f t="shared" si="293"/>
        <v>0</v>
      </c>
      <c r="BT160" s="57">
        <v>92</v>
      </c>
      <c r="BU160" s="53">
        <f t="shared" si="294"/>
        <v>2</v>
      </c>
      <c r="BV160" s="57">
        <v>394</v>
      </c>
      <c r="BW160" s="53">
        <f t="shared" si="295"/>
        <v>3</v>
      </c>
      <c r="BX160" s="57">
        <v>812</v>
      </c>
      <c r="BY160" s="53">
        <f t="shared" si="296"/>
        <v>4</v>
      </c>
      <c r="BZ160" s="21">
        <v>419</v>
      </c>
      <c r="CA160" s="27">
        <f t="shared" si="297"/>
        <v>3</v>
      </c>
    </row>
    <row r="161" spans="1:79">
      <c r="A161" s="3">
        <v>44058</v>
      </c>
      <c r="B161" s="22">
        <v>44058</v>
      </c>
      <c r="C161" s="10">
        <v>80665</v>
      </c>
      <c r="D161">
        <f t="shared" si="260"/>
        <v>1263</v>
      </c>
      <c r="E161" s="10">
        <v>1746</v>
      </c>
      <c r="F161">
        <f t="shared" ref="F161:F192" si="299">E161-E160</f>
        <v>12</v>
      </c>
      <c r="G161" s="10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 s="22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10">
        <v>268180</v>
      </c>
      <c r="W161">
        <f t="shared" si="271"/>
        <v>4134</v>
      </c>
      <c r="X161" s="22">
        <f t="shared" si="272"/>
        <v>1438</v>
      </c>
      <c r="Y161" s="35">
        <f t="shared" si="176"/>
        <v>67483.643683945644</v>
      </c>
      <c r="Z161" s="10">
        <v>185277</v>
      </c>
      <c r="AA161" s="2">
        <f t="shared" si="273"/>
        <v>2404</v>
      </c>
      <c r="AB161" s="29">
        <f t="shared" si="274"/>
        <v>0.69086807368185543</v>
      </c>
      <c r="AC161" s="32">
        <f t="shared" si="275"/>
        <v>668</v>
      </c>
      <c r="AD161">
        <f t="shared" si="276"/>
        <v>82903</v>
      </c>
      <c r="AE161" s="1">
        <f t="shared" si="277"/>
        <v>1730</v>
      </c>
      <c r="AF161" s="29">
        <f t="shared" si="278"/>
        <v>0.30913192631814451</v>
      </c>
      <c r="AG161" s="32">
        <f t="shared" si="279"/>
        <v>770</v>
      </c>
      <c r="AH161" s="34">
        <f t="shared" si="259"/>
        <v>0.41848089017900336</v>
      </c>
      <c r="AI161" s="34">
        <f t="shared" si="182"/>
        <v>20861.348766985404</v>
      </c>
      <c r="AJ161" s="10">
        <v>22805</v>
      </c>
      <c r="AK161" s="2">
        <f t="shared" si="280"/>
        <v>289</v>
      </c>
      <c r="AL161" s="2">
        <f t="shared" si="281"/>
        <v>1.2835317107834365E-2</v>
      </c>
      <c r="AM161" s="34">
        <f t="shared" si="184"/>
        <v>5738.5505787619522</v>
      </c>
      <c r="AN161" s="34">
        <f t="shared" si="185"/>
        <v>0.28271245273662676</v>
      </c>
      <c r="AO161" s="10">
        <v>600</v>
      </c>
      <c r="AP161">
        <f t="shared" si="243"/>
        <v>-6</v>
      </c>
      <c r="AQ161" s="2">
        <f t="shared" si="298"/>
        <v>-9.9009900990099098E-3</v>
      </c>
      <c r="AR161" s="34">
        <f t="shared" si="186"/>
        <v>150.98137896326119</v>
      </c>
      <c r="AS161" s="10">
        <v>1501</v>
      </c>
      <c r="AT161" s="2">
        <f t="shared" si="282"/>
        <v>-6</v>
      </c>
      <c r="AU161" s="2">
        <f t="shared" si="283"/>
        <v>-3.9814200398141653E-3</v>
      </c>
      <c r="AV161" s="34">
        <f t="shared" si="188"/>
        <v>377.70508303975839</v>
      </c>
      <c r="AW161" s="79">
        <f t="shared" si="189"/>
        <v>1.8607822475670985E-2</v>
      </c>
      <c r="AX161" s="10">
        <v>156</v>
      </c>
      <c r="AY161">
        <f t="shared" si="284"/>
        <v>3</v>
      </c>
      <c r="AZ161" s="22">
        <f t="shared" si="285"/>
        <v>1.9607843137254832E-2</v>
      </c>
      <c r="BA161" s="35">
        <f t="shared" si="191"/>
        <v>39.255158530447908</v>
      </c>
      <c r="BB161" s="51">
        <f t="shared" si="192"/>
        <v>1.9339242546333602E-3</v>
      </c>
      <c r="BC161" s="31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31">
        <f t="shared" si="286"/>
        <v>280</v>
      </c>
      <c r="BE161" s="51">
        <f t="shared" si="287"/>
        <v>1.1298523121620496E-2</v>
      </c>
      <c r="BF161" s="35">
        <f t="shared" si="195"/>
        <v>6306.4921992954196</v>
      </c>
      <c r="BG161" s="35">
        <f t="shared" si="196"/>
        <v>0.31069236967705943</v>
      </c>
      <c r="BH161" s="45">
        <v>10260</v>
      </c>
      <c r="BI161" s="48">
        <f t="shared" si="288"/>
        <v>0</v>
      </c>
      <c r="BJ161" s="14">
        <v>33981</v>
      </c>
      <c r="BK161" s="48">
        <f t="shared" si="289"/>
        <v>316</v>
      </c>
      <c r="BL161" s="14">
        <v>25029</v>
      </c>
      <c r="BM161" s="48">
        <f t="shared" si="290"/>
        <v>316</v>
      </c>
      <c r="BN161" s="14">
        <v>9254</v>
      </c>
      <c r="BO161" s="48">
        <f t="shared" si="291"/>
        <v>316</v>
      </c>
      <c r="BP161" s="14">
        <v>2141</v>
      </c>
      <c r="BQ161" s="48">
        <f t="shared" si="292"/>
        <v>315</v>
      </c>
      <c r="BR161" s="16">
        <v>17</v>
      </c>
      <c r="BS161" s="24">
        <f t="shared" si="293"/>
        <v>0</v>
      </c>
      <c r="BT161" s="16">
        <v>93</v>
      </c>
      <c r="BU161" s="24">
        <f t="shared" si="294"/>
        <v>1</v>
      </c>
      <c r="BV161" s="16">
        <v>396</v>
      </c>
      <c r="BW161" s="24">
        <f t="shared" si="295"/>
        <v>2</v>
      </c>
      <c r="BX161" s="16">
        <v>817</v>
      </c>
      <c r="BY161" s="24">
        <f t="shared" si="296"/>
        <v>5</v>
      </c>
      <c r="BZ161" s="21">
        <v>423</v>
      </c>
      <c r="CA161" s="27">
        <f t="shared" si="297"/>
        <v>4</v>
      </c>
    </row>
    <row r="162" spans="1:79">
      <c r="A162" s="3">
        <v>44059</v>
      </c>
      <c r="B162" s="22">
        <v>44059</v>
      </c>
      <c r="C162" s="10">
        <v>81940</v>
      </c>
      <c r="D162">
        <f t="shared" si="260"/>
        <v>1275</v>
      </c>
      <c r="E162" s="10">
        <v>1767</v>
      </c>
      <c r="F162">
        <f t="shared" si="299"/>
        <v>21</v>
      </c>
      <c r="G162" s="10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 s="22">
        <f t="shared" si="267"/>
        <v>1.5560165975103735E-2</v>
      </c>
      <c r="O162">
        <f t="shared" ref="O162:O193" si="300"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301">+IFERROR(C162/3.974,"")</f>
        <v>20619.023653749369</v>
      </c>
      <c r="S162">
        <f t="shared" ref="S162:S172" si="302">+IFERROR(E162/3.974,"")</f>
        <v>444.64016104680422</v>
      </c>
      <c r="T162">
        <f t="shared" ref="T162:T172" si="303">+IFERROR(G162/3.974,"")</f>
        <v>13840.211373930548</v>
      </c>
      <c r="U162">
        <f t="shared" ref="U162:U172" si="304">+IFERROR(I162/3.974,"")</f>
        <v>6334.1721187720177</v>
      </c>
      <c r="V162" s="10">
        <v>271486</v>
      </c>
      <c r="W162">
        <f t="shared" si="271"/>
        <v>3306</v>
      </c>
      <c r="X162" s="22">
        <f t="shared" si="272"/>
        <v>-828</v>
      </c>
      <c r="Y162" s="35">
        <f t="shared" ref="Y162:Y172" si="305">IFERROR(V162/3.974,0)</f>
        <v>68315.551082033213</v>
      </c>
      <c r="Z162" s="10">
        <v>187754</v>
      </c>
      <c r="AA162" s="2">
        <f t="shared" si="273"/>
        <v>2477</v>
      </c>
      <c r="AB162" s="29">
        <f t="shared" si="274"/>
        <v>0.6915789396138291</v>
      </c>
      <c r="AC162" s="32">
        <f t="shared" si="275"/>
        <v>73</v>
      </c>
      <c r="AD162">
        <f t="shared" si="276"/>
        <v>83732</v>
      </c>
      <c r="AE162" s="1">
        <f t="shared" si="277"/>
        <v>829</v>
      </c>
      <c r="AF162" s="29">
        <f t="shared" si="278"/>
        <v>0.30842106038617095</v>
      </c>
      <c r="AG162" s="32">
        <f t="shared" si="279"/>
        <v>-901</v>
      </c>
      <c r="AH162" s="34">
        <f t="shared" si="259"/>
        <v>0.25075620084694494</v>
      </c>
      <c r="AI162" s="34">
        <f t="shared" ref="AI162:AI172" si="306">IFERROR(AD162/3.974,0)</f>
        <v>21069.954705586311</v>
      </c>
      <c r="AJ162" s="10">
        <v>22931</v>
      </c>
      <c r="AK162" s="2">
        <f t="shared" si="280"/>
        <v>126</v>
      </c>
      <c r="AL162" s="2">
        <f t="shared" si="281"/>
        <v>5.525104143828008E-3</v>
      </c>
      <c r="AM162" s="34">
        <f t="shared" ref="AM162:AM172" si="307">IFERROR(AJ162/3.974,0)</f>
        <v>5770.2566683442374</v>
      </c>
      <c r="AN162" s="34">
        <f t="shared" si="185"/>
        <v>0.27985111056870882</v>
      </c>
      <c r="AO162" s="10">
        <v>575</v>
      </c>
      <c r="AP162">
        <f t="shared" si="243"/>
        <v>-25</v>
      </c>
      <c r="AQ162" s="2">
        <f t="shared" si="298"/>
        <v>-4.166666666666663E-2</v>
      </c>
      <c r="AR162" s="34">
        <f t="shared" ref="AR162:AR172" si="308">IFERROR(AO162/3.974,0)</f>
        <v>144.69048817312532</v>
      </c>
      <c r="AS162" s="10">
        <v>1507</v>
      </c>
      <c r="AT162" s="2">
        <f t="shared" si="282"/>
        <v>6</v>
      </c>
      <c r="AU162" s="2">
        <f t="shared" si="283"/>
        <v>3.9973351099267251E-3</v>
      </c>
      <c r="AV162" s="34">
        <f t="shared" ref="AV162:AV172" si="309">IFERROR(AS162/3.974,0)</f>
        <v>379.21489682939102</v>
      </c>
      <c r="AW162" s="79">
        <f t="shared" si="189"/>
        <v>1.8391505979985356E-2</v>
      </c>
      <c r="AX162" s="10">
        <v>159</v>
      </c>
      <c r="AY162">
        <f t="shared" si="284"/>
        <v>3</v>
      </c>
      <c r="AZ162" s="22">
        <f t="shared" si="285"/>
        <v>1.9230769230769162E-2</v>
      </c>
      <c r="BA162" s="35">
        <f t="shared" ref="BA162:BA172" si="310">IFERROR(AX162/3.974,0)</f>
        <v>40.010065425264216</v>
      </c>
      <c r="BB162" s="51">
        <f t="shared" si="192"/>
        <v>1.9404442274835246E-3</v>
      </c>
      <c r="BC162" s="31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31">
        <f t="shared" si="286"/>
        <v>110</v>
      </c>
      <c r="BE162" s="51">
        <f t="shared" si="287"/>
        <v>4.3891149948127595E-3</v>
      </c>
      <c r="BF162" s="35">
        <f t="shared" ref="BF162:BF172" si="311">IFERROR(BC162/3.974,0)</f>
        <v>6334.1721187720177</v>
      </c>
      <c r="BG162" s="35">
        <f t="shared" si="196"/>
        <v>0.30720039052965586</v>
      </c>
      <c r="BH162" s="45">
        <v>10497</v>
      </c>
      <c r="BI162" s="48">
        <f t="shared" si="288"/>
        <v>237</v>
      </c>
      <c r="BJ162" s="14">
        <v>34684</v>
      </c>
      <c r="BK162" s="48">
        <f t="shared" si="289"/>
        <v>703</v>
      </c>
      <c r="BL162" s="14">
        <v>25480</v>
      </c>
      <c r="BM162" s="48">
        <f t="shared" si="290"/>
        <v>451</v>
      </c>
      <c r="BN162" s="14">
        <v>9307</v>
      </c>
      <c r="BO162" s="48">
        <f t="shared" si="291"/>
        <v>53</v>
      </c>
      <c r="BP162" s="14">
        <v>1972</v>
      </c>
      <c r="BQ162" s="48">
        <f t="shared" si="292"/>
        <v>-169</v>
      </c>
      <c r="BR162" s="16">
        <v>17</v>
      </c>
      <c r="BS162" s="24">
        <f t="shared" si="293"/>
        <v>0</v>
      </c>
      <c r="BT162" s="16">
        <v>93</v>
      </c>
      <c r="BU162" s="24">
        <f t="shared" si="294"/>
        <v>0</v>
      </c>
      <c r="BV162" s="16">
        <v>401</v>
      </c>
      <c r="BW162" s="24">
        <f t="shared" si="295"/>
        <v>5</v>
      </c>
      <c r="BX162" s="16">
        <v>825</v>
      </c>
      <c r="BY162" s="24">
        <f t="shared" si="296"/>
        <v>8</v>
      </c>
      <c r="BZ162" s="21">
        <v>431</v>
      </c>
      <c r="CA162" s="27">
        <f t="shared" si="297"/>
        <v>8</v>
      </c>
    </row>
    <row r="163" spans="1:79">
      <c r="A163" s="3">
        <v>44060</v>
      </c>
      <c r="B163" s="22">
        <v>44060</v>
      </c>
      <c r="C163" s="10">
        <v>82543</v>
      </c>
      <c r="D163">
        <f t="shared" si="260"/>
        <v>603</v>
      </c>
      <c r="E163" s="10">
        <v>1788</v>
      </c>
      <c r="F163">
        <f t="shared" si="299"/>
        <v>21</v>
      </c>
      <c r="G163" s="10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 s="22">
        <f t="shared" si="267"/>
        <v>7.3052833068824735E-3</v>
      </c>
      <c r="O163">
        <f t="shared" si="300"/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301"/>
        <v>20770.759939607447</v>
      </c>
      <c r="S163">
        <f t="shared" si="302"/>
        <v>449.92450931051837</v>
      </c>
      <c r="T163">
        <f t="shared" si="303"/>
        <v>14052.591847005535</v>
      </c>
      <c r="U163">
        <f t="shared" si="304"/>
        <v>6268.2435832913934</v>
      </c>
      <c r="V163" s="10">
        <v>273685</v>
      </c>
      <c r="W163">
        <f t="shared" si="271"/>
        <v>2199</v>
      </c>
      <c r="X163" s="22">
        <f t="shared" si="272"/>
        <v>-1107</v>
      </c>
      <c r="Y163" s="35">
        <f t="shared" si="305"/>
        <v>68868.89783593356</v>
      </c>
      <c r="Z163" s="10">
        <v>189349</v>
      </c>
      <c r="AA163" s="2">
        <f t="shared" si="273"/>
        <v>1595</v>
      </c>
      <c r="AB163" s="29">
        <f t="shared" si="274"/>
        <v>0.69185011966311638</v>
      </c>
      <c r="AC163" s="32">
        <f t="shared" si="275"/>
        <v>-882</v>
      </c>
      <c r="AD163">
        <f t="shared" si="276"/>
        <v>84336</v>
      </c>
      <c r="AE163" s="1">
        <f t="shared" si="277"/>
        <v>604</v>
      </c>
      <c r="AF163" s="29">
        <f t="shared" si="278"/>
        <v>0.30814988033688362</v>
      </c>
      <c r="AG163" s="32">
        <f t="shared" si="279"/>
        <v>-225</v>
      </c>
      <c r="AH163" s="34">
        <f t="shared" si="259"/>
        <v>0.27467030468394726</v>
      </c>
      <c r="AI163" s="34">
        <f t="shared" si="306"/>
        <v>21221.942627075994</v>
      </c>
      <c r="AJ163" s="10">
        <v>22692</v>
      </c>
      <c r="AK163" s="2">
        <f t="shared" si="280"/>
        <v>-239</v>
      </c>
      <c r="AL163" s="2">
        <f t="shared" si="281"/>
        <v>-1.0422572064018087E-2</v>
      </c>
      <c r="AM163" s="34">
        <f t="shared" si="307"/>
        <v>5710.1157523905385</v>
      </c>
      <c r="AN163" s="34">
        <f t="shared" si="185"/>
        <v>0.27491125837442304</v>
      </c>
      <c r="AO163" s="10">
        <v>586</v>
      </c>
      <c r="AP163">
        <f t="shared" si="243"/>
        <v>11</v>
      </c>
      <c r="AQ163" s="2">
        <f t="shared" si="298"/>
        <v>1.9130434782608674E-2</v>
      </c>
      <c r="AR163" s="34">
        <f t="shared" si="308"/>
        <v>147.45848012078508</v>
      </c>
      <c r="AS163" s="10">
        <v>1476</v>
      </c>
      <c r="AT163" s="2">
        <f t="shared" si="282"/>
        <v>-31</v>
      </c>
      <c r="AU163" s="2">
        <f t="shared" si="283"/>
        <v>-2.0570670205706687E-2</v>
      </c>
      <c r="AV163" s="34">
        <f t="shared" si="309"/>
        <v>371.41419224962254</v>
      </c>
      <c r="AW163" s="79">
        <f t="shared" si="189"/>
        <v>1.7881588989980979E-2</v>
      </c>
      <c r="AX163" s="10">
        <v>156</v>
      </c>
      <c r="AY163">
        <f t="shared" si="284"/>
        <v>-3</v>
      </c>
      <c r="AZ163" s="22">
        <f t="shared" si="285"/>
        <v>-1.8867924528301883E-2</v>
      </c>
      <c r="BA163" s="35">
        <f t="shared" si="310"/>
        <v>39.255158530447908</v>
      </c>
      <c r="BB163" s="51">
        <f t="shared" si="192"/>
        <v>1.8899240395914855E-3</v>
      </c>
      <c r="BC163" s="31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31">
        <f t="shared" si="286"/>
        <v>-262</v>
      </c>
      <c r="BE163" s="51">
        <f t="shared" si="287"/>
        <v>-1.0408390274908585E-2</v>
      </c>
      <c r="BF163" s="35">
        <f t="shared" si="311"/>
        <v>6268.2435832913934</v>
      </c>
      <c r="BG163" s="35">
        <f t="shared" si="196"/>
        <v>0.30178210145015327</v>
      </c>
      <c r="BH163" s="45">
        <v>10628</v>
      </c>
      <c r="BI163" s="48">
        <f t="shared" si="288"/>
        <v>131</v>
      </c>
      <c r="BJ163" s="14">
        <v>34852</v>
      </c>
      <c r="BK163" s="48">
        <f t="shared" si="289"/>
        <v>168</v>
      </c>
      <c r="BL163" s="14">
        <v>25544</v>
      </c>
      <c r="BM163" s="48">
        <f t="shared" si="290"/>
        <v>64</v>
      </c>
      <c r="BN163" s="14">
        <v>9314</v>
      </c>
      <c r="BO163" s="48">
        <f t="shared" si="291"/>
        <v>7</v>
      </c>
      <c r="BP163" s="14">
        <v>2205</v>
      </c>
      <c r="BQ163" s="48">
        <f t="shared" si="292"/>
        <v>233</v>
      </c>
      <c r="BR163" s="16">
        <v>17</v>
      </c>
      <c r="BS163" s="24">
        <f t="shared" si="293"/>
        <v>0</v>
      </c>
      <c r="BT163" s="16">
        <v>93</v>
      </c>
      <c r="BU163" s="24">
        <f t="shared" si="294"/>
        <v>0</v>
      </c>
      <c r="BV163" s="16">
        <v>402</v>
      </c>
      <c r="BW163" s="24">
        <f t="shared" si="295"/>
        <v>1</v>
      </c>
      <c r="BX163" s="16">
        <v>838</v>
      </c>
      <c r="BY163" s="24">
        <f t="shared" si="296"/>
        <v>13</v>
      </c>
      <c r="BZ163" s="21">
        <v>438</v>
      </c>
      <c r="CA163" s="27">
        <f t="shared" si="297"/>
        <v>7</v>
      </c>
    </row>
    <row r="164" spans="1:79">
      <c r="A164" s="3">
        <v>44061</v>
      </c>
      <c r="B164" s="22">
        <v>44061</v>
      </c>
      <c r="C164" s="10">
        <v>82790</v>
      </c>
      <c r="D164">
        <f t="shared" si="260"/>
        <v>247</v>
      </c>
      <c r="E164" s="10">
        <v>1809</v>
      </c>
      <c r="F164">
        <f t="shared" si="299"/>
        <v>21</v>
      </c>
      <c r="G164" s="10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 s="22">
        <f t="shared" si="267"/>
        <v>2.9834521077424809E-3</v>
      </c>
      <c r="O164">
        <f t="shared" si="300"/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301"/>
        <v>20832.913940613991</v>
      </c>
      <c r="S164">
        <f t="shared" si="302"/>
        <v>455.20885757423247</v>
      </c>
      <c r="T164">
        <f t="shared" si="303"/>
        <v>14391.293407146452</v>
      </c>
      <c r="U164">
        <f t="shared" si="304"/>
        <v>5986.411675893306</v>
      </c>
      <c r="V164" s="10">
        <v>276389</v>
      </c>
      <c r="W164">
        <f t="shared" si="271"/>
        <v>2704</v>
      </c>
      <c r="X164" s="22">
        <f t="shared" si="272"/>
        <v>505</v>
      </c>
      <c r="Y164" s="35">
        <f t="shared" si="305"/>
        <v>69549.320583794659</v>
      </c>
      <c r="Z164" s="10">
        <v>191523</v>
      </c>
      <c r="AA164" s="2">
        <f t="shared" si="273"/>
        <v>2174</v>
      </c>
      <c r="AB164" s="29">
        <f t="shared" si="274"/>
        <v>0.69294725911667976</v>
      </c>
      <c r="AC164" s="32">
        <f t="shared" si="275"/>
        <v>579</v>
      </c>
      <c r="AD164">
        <f t="shared" si="276"/>
        <v>84866</v>
      </c>
      <c r="AE164" s="1">
        <f t="shared" si="277"/>
        <v>530</v>
      </c>
      <c r="AF164" s="29">
        <f t="shared" si="278"/>
        <v>0.30705274088332024</v>
      </c>
      <c r="AG164" s="32">
        <f t="shared" si="279"/>
        <v>-74</v>
      </c>
      <c r="AH164" s="34">
        <f t="shared" si="259"/>
        <v>0.19600591715976332</v>
      </c>
      <c r="AI164" s="34">
        <f t="shared" si="306"/>
        <v>21355.309511826872</v>
      </c>
      <c r="AJ164" s="10">
        <v>21625</v>
      </c>
      <c r="AK164" s="2">
        <f t="shared" si="280"/>
        <v>-1067</v>
      </c>
      <c r="AL164" s="2">
        <f t="shared" si="281"/>
        <v>-4.7020976555614324E-2</v>
      </c>
      <c r="AM164" s="34">
        <f t="shared" si="307"/>
        <v>5441.6205334675387</v>
      </c>
      <c r="AN164" s="34">
        <f t="shared" si="185"/>
        <v>0.26120304384587512</v>
      </c>
      <c r="AO164" s="10">
        <v>529</v>
      </c>
      <c r="AP164">
        <f t="shared" si="243"/>
        <v>-57</v>
      </c>
      <c r="AQ164" s="2">
        <f t="shared" si="298"/>
        <v>-9.7269624573378843E-2</v>
      </c>
      <c r="AR164" s="34">
        <f t="shared" si="308"/>
        <v>133.11524911927529</v>
      </c>
      <c r="AS164" s="10">
        <v>1483</v>
      </c>
      <c r="AT164" s="2">
        <f t="shared" si="282"/>
        <v>7</v>
      </c>
      <c r="AU164" s="2">
        <f t="shared" si="283"/>
        <v>4.7425474254743083E-3</v>
      </c>
      <c r="AV164" s="34">
        <f t="shared" si="309"/>
        <v>373.17564167086056</v>
      </c>
      <c r="AW164" s="79">
        <f t="shared" si="189"/>
        <v>1.7912791399927526E-2</v>
      </c>
      <c r="AX164" s="10">
        <v>153</v>
      </c>
      <c r="AY164">
        <f t="shared" si="284"/>
        <v>-3</v>
      </c>
      <c r="AZ164" s="22">
        <f t="shared" si="285"/>
        <v>-1.9230769230769273E-2</v>
      </c>
      <c r="BA164" s="35">
        <f t="shared" si="310"/>
        <v>38.500251635631606</v>
      </c>
      <c r="BB164" s="51">
        <f t="shared" si="192"/>
        <v>1.8480492813141684E-3</v>
      </c>
      <c r="BC164" s="31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31">
        <f t="shared" si="286"/>
        <v>-1120</v>
      </c>
      <c r="BE164" s="51">
        <f t="shared" si="287"/>
        <v>-4.4961862705740652E-2</v>
      </c>
      <c r="BF164" s="35">
        <f t="shared" si="311"/>
        <v>5986.411675893306</v>
      </c>
      <c r="BG164" s="35">
        <f t="shared" si="196"/>
        <v>0.28735354511414424</v>
      </c>
      <c r="BH164" s="45">
        <v>10671</v>
      </c>
      <c r="BI164" s="48">
        <f t="shared" si="288"/>
        <v>43</v>
      </c>
      <c r="BJ164" s="14">
        <v>34928</v>
      </c>
      <c r="BK164" s="48">
        <f t="shared" si="289"/>
        <v>76</v>
      </c>
      <c r="BL164" s="14">
        <v>25611</v>
      </c>
      <c r="BM164" s="48">
        <f t="shared" si="290"/>
        <v>67</v>
      </c>
      <c r="BN164" s="14">
        <v>9340</v>
      </c>
      <c r="BO164" s="48">
        <f t="shared" si="291"/>
        <v>26</v>
      </c>
      <c r="BP164" s="14">
        <v>2240</v>
      </c>
      <c r="BQ164" s="48">
        <f t="shared" si="292"/>
        <v>35</v>
      </c>
      <c r="BR164" s="16">
        <v>17</v>
      </c>
      <c r="BS164" s="24">
        <f t="shared" si="293"/>
        <v>0</v>
      </c>
      <c r="BT164" s="16">
        <v>94</v>
      </c>
      <c r="BU164" s="24">
        <f t="shared" si="294"/>
        <v>1</v>
      </c>
      <c r="BV164" s="16">
        <v>404</v>
      </c>
      <c r="BW164" s="24">
        <f t="shared" si="295"/>
        <v>2</v>
      </c>
      <c r="BX164" s="16">
        <v>849</v>
      </c>
      <c r="BY164" s="24">
        <f t="shared" si="296"/>
        <v>11</v>
      </c>
      <c r="BZ164" s="21">
        <v>445</v>
      </c>
      <c r="CA164" s="27">
        <f t="shared" si="297"/>
        <v>7</v>
      </c>
    </row>
    <row r="165" spans="1:79">
      <c r="A165" s="3">
        <v>44062</v>
      </c>
      <c r="B165" s="22">
        <v>44062</v>
      </c>
      <c r="C165" s="10">
        <v>83754</v>
      </c>
      <c r="D165">
        <f t="shared" si="260"/>
        <v>964</v>
      </c>
      <c r="E165" s="10">
        <v>1827</v>
      </c>
      <c r="F165">
        <f t="shared" si="299"/>
        <v>18</v>
      </c>
      <c r="G165" s="10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 s="22">
        <f t="shared" si="267"/>
        <v>1.1509898034720729E-2</v>
      </c>
      <c r="O165">
        <f t="shared" si="300"/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301"/>
        <v>21075.49068948163</v>
      </c>
      <c r="S165">
        <f t="shared" si="302"/>
        <v>459.7382989431303</v>
      </c>
      <c r="T165">
        <f t="shared" si="303"/>
        <v>14663.814796175138</v>
      </c>
      <c r="U165">
        <f t="shared" si="304"/>
        <v>5951.9375943633613</v>
      </c>
      <c r="V165" s="10">
        <v>282232</v>
      </c>
      <c r="W165">
        <f t="shared" si="271"/>
        <v>5843</v>
      </c>
      <c r="X165" s="22">
        <f t="shared" si="272"/>
        <v>3139</v>
      </c>
      <c r="Y165" s="35">
        <f t="shared" si="305"/>
        <v>71019.627579265216</v>
      </c>
      <c r="Z165" s="10">
        <v>196270</v>
      </c>
      <c r="AA165" s="22">
        <f t="shared" si="273"/>
        <v>4747</v>
      </c>
      <c r="AB165" s="28">
        <f t="shared" si="274"/>
        <v>0.69542078857110468</v>
      </c>
      <c r="AC165" s="31">
        <f t="shared" si="275"/>
        <v>2573</v>
      </c>
      <c r="AD165">
        <f t="shared" si="276"/>
        <v>85962</v>
      </c>
      <c r="AE165">
        <f t="shared" si="277"/>
        <v>1096</v>
      </c>
      <c r="AF165" s="28">
        <f t="shared" si="278"/>
        <v>0.30457921142889538</v>
      </c>
      <c r="AG165" s="31">
        <f t="shared" si="279"/>
        <v>566</v>
      </c>
      <c r="AH165" s="35">
        <f t="shared" si="259"/>
        <v>0.18757487591990415</v>
      </c>
      <c r="AI165" s="35">
        <f t="shared" si="306"/>
        <v>21631.102164066429</v>
      </c>
      <c r="AJ165" s="10">
        <v>21463</v>
      </c>
      <c r="AK165" s="22">
        <f t="shared" si="280"/>
        <v>-162</v>
      </c>
      <c r="AL165" s="22">
        <f t="shared" si="281"/>
        <v>-7.4913294797688268E-3</v>
      </c>
      <c r="AM165" s="35">
        <f t="shared" si="307"/>
        <v>5400.8555611474585</v>
      </c>
      <c r="AN165" s="35">
        <f t="shared" ref="AN165:AN172" si="312">IFERROR(AJ165/C165," ")</f>
        <v>0.25626238746806124</v>
      </c>
      <c r="AO165" s="10">
        <v>518</v>
      </c>
      <c r="AP165">
        <f t="shared" si="243"/>
        <v>-11</v>
      </c>
      <c r="AQ165">
        <f t="shared" si="298"/>
        <v>-2.0793950850661602E-2</v>
      </c>
      <c r="AR165" s="35">
        <f t="shared" si="308"/>
        <v>130.3472571716155</v>
      </c>
      <c r="AS165" s="10">
        <v>1515</v>
      </c>
      <c r="AT165" s="22">
        <f t="shared" si="282"/>
        <v>32</v>
      </c>
      <c r="AU165" s="22">
        <f t="shared" si="283"/>
        <v>2.157788267026306E-2</v>
      </c>
      <c r="AV165" s="35">
        <f t="shared" si="309"/>
        <v>381.22798188223453</v>
      </c>
      <c r="AW165" s="51">
        <f t="shared" ref="AW165:AW172" si="313">IFERROR(AS165/C165," ")</f>
        <v>1.8088688301454259E-2</v>
      </c>
      <c r="AX165" s="10">
        <v>157</v>
      </c>
      <c r="AY165">
        <f t="shared" si="284"/>
        <v>4</v>
      </c>
      <c r="AZ165" s="22">
        <f t="shared" si="285"/>
        <v>2.614379084967311E-2</v>
      </c>
      <c r="BA165" s="35">
        <f t="shared" si="310"/>
        <v>39.506794162053346</v>
      </c>
      <c r="BB165" s="51">
        <f t="shared" ref="BB165:BB172" si="314">IFERROR(AX165/C165," ")</f>
        <v>1.8745373355302433E-3</v>
      </c>
      <c r="BC165" s="31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31">
        <f t="shared" si="286"/>
        <v>-137</v>
      </c>
      <c r="BE165" s="51">
        <f t="shared" si="287"/>
        <v>-5.7587221521647747E-3</v>
      </c>
      <c r="BF165" s="35">
        <f t="shared" si="311"/>
        <v>5951.9375943633613</v>
      </c>
      <c r="BG165" s="35">
        <f t="shared" ref="BG165:BG172" si="315">IFERROR(BC165/C165," ")</f>
        <v>0.28241039233947035</v>
      </c>
      <c r="BH165" s="45">
        <v>10868</v>
      </c>
      <c r="BI165" s="48">
        <f t="shared" si="288"/>
        <v>197</v>
      </c>
      <c r="BJ165" s="14">
        <v>35287</v>
      </c>
      <c r="BK165" s="48">
        <f t="shared" si="289"/>
        <v>359</v>
      </c>
      <c r="BL165" s="14">
        <v>25901</v>
      </c>
      <c r="BM165" s="48">
        <f t="shared" si="290"/>
        <v>290</v>
      </c>
      <c r="BN165" s="14">
        <v>9448</v>
      </c>
      <c r="BO165" s="48">
        <f t="shared" si="291"/>
        <v>108</v>
      </c>
      <c r="BP165" s="14">
        <v>2250</v>
      </c>
      <c r="BQ165" s="48">
        <f t="shared" si="292"/>
        <v>10</v>
      </c>
      <c r="BR165" s="57">
        <v>17</v>
      </c>
      <c r="BS165" s="53">
        <f t="shared" si="293"/>
        <v>0</v>
      </c>
      <c r="BT165" s="57">
        <v>94</v>
      </c>
      <c r="BU165" s="53">
        <f t="shared" si="294"/>
        <v>0</v>
      </c>
      <c r="BV165" s="57">
        <v>408</v>
      </c>
      <c r="BW165" s="53">
        <f t="shared" si="295"/>
        <v>4</v>
      </c>
      <c r="BX165" s="57">
        <v>855</v>
      </c>
      <c r="BY165" s="53">
        <f t="shared" si="296"/>
        <v>6</v>
      </c>
      <c r="BZ165" s="21">
        <v>453</v>
      </c>
      <c r="CA165" s="27">
        <f t="shared" si="297"/>
        <v>8</v>
      </c>
    </row>
    <row r="166" spans="1:79">
      <c r="A166" s="3">
        <v>44063</v>
      </c>
      <c r="B166" s="22">
        <v>44063</v>
      </c>
      <c r="C166" s="10">
        <v>83855</v>
      </c>
      <c r="D166">
        <f t="shared" si="260"/>
        <v>101</v>
      </c>
      <c r="E166" s="10">
        <v>1844</v>
      </c>
      <c r="F166">
        <f t="shared" si="299"/>
        <v>17</v>
      </c>
      <c r="G166" s="10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 s="22">
        <f t="shared" si="267"/>
        <v>1.2044600798998271E-3</v>
      </c>
      <c r="O166">
        <f t="shared" si="300"/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301"/>
        <v>21100.905888273777</v>
      </c>
      <c r="S166">
        <f t="shared" si="302"/>
        <v>464.0161046804227</v>
      </c>
      <c r="T166">
        <f t="shared" si="303"/>
        <v>14890.28686462003</v>
      </c>
      <c r="U166">
        <f t="shared" si="304"/>
        <v>5746.6029189733263</v>
      </c>
      <c r="V166" s="10">
        <v>287300</v>
      </c>
      <c r="W166">
        <f t="shared" si="271"/>
        <v>5068</v>
      </c>
      <c r="X166" s="22">
        <f t="shared" si="272"/>
        <v>-775</v>
      </c>
      <c r="Y166" s="35">
        <f t="shared" si="305"/>
        <v>72294.916960241564</v>
      </c>
      <c r="Z166" s="10">
        <v>200490</v>
      </c>
      <c r="AA166" s="2">
        <f t="shared" si="273"/>
        <v>4220</v>
      </c>
      <c r="AB166" s="29">
        <f t="shared" si="274"/>
        <v>0.6978419770274974</v>
      </c>
      <c r="AC166" s="32">
        <f t="shared" si="275"/>
        <v>-527</v>
      </c>
      <c r="AD166">
        <f t="shared" si="276"/>
        <v>86810</v>
      </c>
      <c r="AE166" s="1">
        <f t="shared" si="277"/>
        <v>848</v>
      </c>
      <c r="AF166" s="29">
        <f t="shared" si="278"/>
        <v>0.3021580229725026</v>
      </c>
      <c r="AG166" s="32">
        <f t="shared" si="279"/>
        <v>-248</v>
      </c>
      <c r="AH166" s="34">
        <f t="shared" si="259"/>
        <v>0.16732438831886345</v>
      </c>
      <c r="AI166" s="34">
        <f t="shared" si="306"/>
        <v>21844.489179667838</v>
      </c>
      <c r="AJ166" s="10">
        <v>20712</v>
      </c>
      <c r="AK166" s="2">
        <f t="shared" si="280"/>
        <v>-751</v>
      </c>
      <c r="AL166" s="2">
        <f t="shared" si="281"/>
        <v>-3.4990448679122266E-2</v>
      </c>
      <c r="AM166" s="34">
        <f t="shared" si="307"/>
        <v>5211.8772018117761</v>
      </c>
      <c r="AN166" s="34">
        <f t="shared" si="312"/>
        <v>0.24699779381074474</v>
      </c>
      <c r="AO166" s="10">
        <v>471</v>
      </c>
      <c r="AP166">
        <f t="shared" si="243"/>
        <v>-47</v>
      </c>
      <c r="AQ166">
        <f t="shared" si="298"/>
        <v>-9.0733590733590774E-2</v>
      </c>
      <c r="AR166" s="34">
        <f t="shared" si="308"/>
        <v>118.52038248616003</v>
      </c>
      <c r="AS166" s="10">
        <v>1500</v>
      </c>
      <c r="AT166" s="2">
        <f t="shared" si="282"/>
        <v>-15</v>
      </c>
      <c r="AU166" s="2">
        <f t="shared" si="283"/>
        <v>-9.9009900990099098E-3</v>
      </c>
      <c r="AV166" s="34">
        <f t="shared" si="309"/>
        <v>377.45344740815295</v>
      </c>
      <c r="AW166" s="79">
        <f t="shared" si="313"/>
        <v>1.7888020988611295E-2</v>
      </c>
      <c r="AX166" s="10">
        <v>154</v>
      </c>
      <c r="AY166">
        <f t="shared" si="284"/>
        <v>-3</v>
      </c>
      <c r="AZ166" s="22">
        <f t="shared" si="285"/>
        <v>-1.9108280254777066E-2</v>
      </c>
      <c r="BA166" s="35">
        <f t="shared" si="310"/>
        <v>38.751887267237038</v>
      </c>
      <c r="BB166" s="51">
        <f t="shared" si="314"/>
        <v>1.8365034881640929E-3</v>
      </c>
      <c r="BC166" s="31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31">
        <f t="shared" si="286"/>
        <v>-816</v>
      </c>
      <c r="BE166" s="51">
        <f t="shared" si="287"/>
        <v>-3.4498795078848343E-2</v>
      </c>
      <c r="BF166" s="35">
        <f t="shared" si="311"/>
        <v>5746.6029189733263</v>
      </c>
      <c r="BG166" s="35">
        <f t="shared" si="315"/>
        <v>0.27233915687794408</v>
      </c>
      <c r="BH166" s="45">
        <v>11214</v>
      </c>
      <c r="BI166" s="48">
        <f t="shared" si="288"/>
        <v>346</v>
      </c>
      <c r="BJ166" s="14">
        <v>35234</v>
      </c>
      <c r="BK166" s="48">
        <f t="shared" si="289"/>
        <v>-53</v>
      </c>
      <c r="BL166" s="14">
        <v>25849</v>
      </c>
      <c r="BM166" s="48">
        <f t="shared" si="290"/>
        <v>-52</v>
      </c>
      <c r="BN166" s="14">
        <v>9441</v>
      </c>
      <c r="BO166" s="48">
        <f t="shared" si="291"/>
        <v>-7</v>
      </c>
      <c r="BP166" s="14">
        <v>2117</v>
      </c>
      <c r="BQ166" s="48">
        <f t="shared" si="292"/>
        <v>-133</v>
      </c>
      <c r="BR166" s="16">
        <v>17</v>
      </c>
      <c r="BS166" s="24">
        <f t="shared" si="293"/>
        <v>0</v>
      </c>
      <c r="BT166" s="16">
        <v>94</v>
      </c>
      <c r="BU166" s="24">
        <f t="shared" si="294"/>
        <v>0</v>
      </c>
      <c r="BV166" s="16">
        <v>412</v>
      </c>
      <c r="BW166" s="24">
        <f t="shared" si="295"/>
        <v>4</v>
      </c>
      <c r="BX166" s="16">
        <v>861</v>
      </c>
      <c r="BY166" s="24">
        <f t="shared" si="296"/>
        <v>6</v>
      </c>
      <c r="BZ166" s="21">
        <v>460</v>
      </c>
      <c r="CA166" s="27">
        <f t="shared" si="297"/>
        <v>7</v>
      </c>
    </row>
    <row r="167" spans="1:79">
      <c r="A167" s="3">
        <v>44064</v>
      </c>
      <c r="B167" s="22">
        <v>44064</v>
      </c>
      <c r="C167" s="10">
        <v>84392</v>
      </c>
      <c r="D167">
        <f t="shared" si="260"/>
        <v>537</v>
      </c>
      <c r="E167" s="10">
        <v>1859</v>
      </c>
      <c r="F167">
        <f t="shared" si="299"/>
        <v>15</v>
      </c>
      <c r="G167" s="10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 s="22">
        <f t="shared" si="267"/>
        <v>6.363162385060195E-3</v>
      </c>
      <c r="O167">
        <f t="shared" si="300"/>
        <v>8.0688542227003758E-3</v>
      </c>
      <c r="P167">
        <f t="shared" si="269"/>
        <v>9.1758480961789627E-3</v>
      </c>
      <c r="Q167">
        <f t="shared" si="270"/>
        <v>-1.1398009732146771E-3</v>
      </c>
      <c r="R167" s="22">
        <f t="shared" si="301"/>
        <v>21236.034222445898</v>
      </c>
      <c r="S167" s="22">
        <f t="shared" si="302"/>
        <v>467.79063915450428</v>
      </c>
      <c r="T167" s="22">
        <f t="shared" si="303"/>
        <v>15028.183190739808</v>
      </c>
      <c r="U167" s="22">
        <f t="shared" si="304"/>
        <v>5740.0603925515852</v>
      </c>
      <c r="V167" s="10">
        <v>291900</v>
      </c>
      <c r="W167">
        <f t="shared" si="271"/>
        <v>4600</v>
      </c>
      <c r="X167" s="22">
        <f t="shared" si="272"/>
        <v>-468</v>
      </c>
      <c r="Y167" s="35">
        <f t="shared" si="305"/>
        <v>73452.440865626573</v>
      </c>
      <c r="Z167" s="10">
        <v>204273</v>
      </c>
      <c r="AA167" s="2">
        <f t="shared" si="273"/>
        <v>3783</v>
      </c>
      <c r="AB167" s="29">
        <f t="shared" si="274"/>
        <v>0.69980472764645429</v>
      </c>
      <c r="AC167" s="32">
        <f t="shared" si="275"/>
        <v>-437</v>
      </c>
      <c r="AD167">
        <f t="shared" si="276"/>
        <v>87627</v>
      </c>
      <c r="AE167" s="1">
        <f t="shared" si="277"/>
        <v>817</v>
      </c>
      <c r="AF167" s="29">
        <f t="shared" si="278"/>
        <v>0.30019527235354576</v>
      </c>
      <c r="AG167" s="32">
        <f t="shared" si="279"/>
        <v>-31</v>
      </c>
      <c r="AH167" s="34">
        <f t="shared" si="259"/>
        <v>0.17760869565217391</v>
      </c>
      <c r="AI167" s="34">
        <f t="shared" si="306"/>
        <v>22050.07549068948</v>
      </c>
      <c r="AJ167" s="10">
        <v>20707</v>
      </c>
      <c r="AK167" s="2">
        <f t="shared" si="280"/>
        <v>-5</v>
      </c>
      <c r="AL167" s="2">
        <f t="shared" si="281"/>
        <v>-2.4140594824251238E-4</v>
      </c>
      <c r="AM167" s="34">
        <f t="shared" si="307"/>
        <v>5210.6190236537495</v>
      </c>
      <c r="AN167" s="34">
        <f t="shared" si="312"/>
        <v>0.2453668594179543</v>
      </c>
      <c r="AO167" s="10">
        <v>475</v>
      </c>
      <c r="AP167">
        <f t="shared" si="243"/>
        <v>4</v>
      </c>
      <c r="AQ167">
        <f t="shared" si="298"/>
        <v>8.4925690021231404E-3</v>
      </c>
      <c r="AR167" s="34">
        <f t="shared" si="308"/>
        <v>119.52692501258177</v>
      </c>
      <c r="AS167" s="10">
        <v>1476</v>
      </c>
      <c r="AT167" s="2">
        <f t="shared" si="282"/>
        <v>-24</v>
      </c>
      <c r="AU167" s="2">
        <f t="shared" si="283"/>
        <v>-1.6000000000000014E-2</v>
      </c>
      <c r="AV167" s="34">
        <f t="shared" si="309"/>
        <v>371.41419224962254</v>
      </c>
      <c r="AW167" s="79">
        <f t="shared" si="313"/>
        <v>1.748980946061238E-2</v>
      </c>
      <c r="AX167" s="10">
        <v>153</v>
      </c>
      <c r="AY167">
        <f t="shared" si="284"/>
        <v>-1</v>
      </c>
      <c r="AZ167" s="22">
        <f t="shared" si="285"/>
        <v>-6.4935064935064402E-3</v>
      </c>
      <c r="BA167" s="35">
        <f t="shared" si="310"/>
        <v>38.500251635631606</v>
      </c>
      <c r="BB167" s="51">
        <f t="shared" si="314"/>
        <v>1.8129680538439663E-3</v>
      </c>
      <c r="BC167" s="31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31">
        <f t="shared" si="286"/>
        <v>-26</v>
      </c>
      <c r="BE167" s="51">
        <f t="shared" si="287"/>
        <v>-1.1385033060384853E-3</v>
      </c>
      <c r="BF167" s="35">
        <f t="shared" si="311"/>
        <v>5740.0603925515852</v>
      </c>
      <c r="BG167" s="35">
        <f t="shared" si="315"/>
        <v>0.27029813252440987</v>
      </c>
      <c r="BH167" s="45">
        <v>11372</v>
      </c>
      <c r="BI167" s="48">
        <f t="shared" si="288"/>
        <v>158</v>
      </c>
      <c r="BJ167" s="14">
        <v>35208</v>
      </c>
      <c r="BK167" s="48">
        <f t="shared" si="289"/>
        <v>-26</v>
      </c>
      <c r="BL167" s="14">
        <v>26078</v>
      </c>
      <c r="BM167" s="48">
        <f t="shared" si="290"/>
        <v>229</v>
      </c>
      <c r="BN167" s="14">
        <v>9484</v>
      </c>
      <c r="BO167" s="48">
        <f t="shared" si="291"/>
        <v>43</v>
      </c>
      <c r="BP167" s="14">
        <v>2250</v>
      </c>
      <c r="BQ167" s="48">
        <f t="shared" si="292"/>
        <v>133</v>
      </c>
      <c r="BR167" s="16">
        <v>18</v>
      </c>
      <c r="BS167" s="24">
        <f t="shared" si="293"/>
        <v>1</v>
      </c>
      <c r="BT167" s="16">
        <v>95</v>
      </c>
      <c r="BU167" s="24">
        <f t="shared" si="294"/>
        <v>1</v>
      </c>
      <c r="BV167" s="16">
        <v>415</v>
      </c>
      <c r="BW167" s="24">
        <f t="shared" si="295"/>
        <v>3</v>
      </c>
      <c r="BX167" s="16">
        <v>870</v>
      </c>
      <c r="BY167" s="24">
        <f t="shared" si="296"/>
        <v>9</v>
      </c>
      <c r="BZ167" s="21">
        <v>461</v>
      </c>
      <c r="CA167" s="27">
        <f t="shared" si="297"/>
        <v>1</v>
      </c>
    </row>
    <row r="168" spans="1:79">
      <c r="A168" s="3">
        <v>44065</v>
      </c>
      <c r="B168" s="22">
        <v>44065</v>
      </c>
      <c r="C168" s="10">
        <v>85480</v>
      </c>
      <c r="D168">
        <f t="shared" si="260"/>
        <v>1088</v>
      </c>
      <c r="E168" s="10">
        <v>1878</v>
      </c>
      <c r="F168">
        <f t="shared" si="299"/>
        <v>19</v>
      </c>
      <c r="G168" s="10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 s="22">
        <f t="shared" si="267"/>
        <v>1.272812353766963E-2</v>
      </c>
      <c r="O168">
        <f t="shared" si="300"/>
        <v>1.0117145899893504E-2</v>
      </c>
      <c r="P168">
        <f t="shared" si="269"/>
        <v>1.331615120274914E-2</v>
      </c>
      <c r="Q168">
        <f t="shared" si="270"/>
        <v>1.1398110427320795E-2</v>
      </c>
      <c r="R168" s="22">
        <f t="shared" si="301"/>
        <v>21509.813789632612</v>
      </c>
      <c r="S168" s="22">
        <f t="shared" si="302"/>
        <v>472.57171615500755</v>
      </c>
      <c r="T168" s="22">
        <f t="shared" si="303"/>
        <v>15231.001509813788</v>
      </c>
      <c r="U168" s="22">
        <f t="shared" si="304"/>
        <v>5806.2405636638141</v>
      </c>
      <c r="V168" s="10">
        <v>297451</v>
      </c>
      <c r="W168">
        <f t="shared" si="271"/>
        <v>5551</v>
      </c>
      <c r="X168" s="22">
        <f t="shared" si="272"/>
        <v>951</v>
      </c>
      <c r="Y168" s="35">
        <f t="shared" si="305"/>
        <v>74849.270256668344</v>
      </c>
      <c r="Z168" s="10">
        <v>208497</v>
      </c>
      <c r="AA168" s="2">
        <f t="shared" si="273"/>
        <v>4224</v>
      </c>
      <c r="AB168" s="29">
        <f t="shared" si="274"/>
        <v>0.70094570198116668</v>
      </c>
      <c r="AC168" s="32">
        <f t="shared" si="275"/>
        <v>441</v>
      </c>
      <c r="AD168">
        <f t="shared" si="276"/>
        <v>88954</v>
      </c>
      <c r="AE168" s="1">
        <f t="shared" si="277"/>
        <v>1327</v>
      </c>
      <c r="AF168" s="29">
        <f t="shared" si="278"/>
        <v>0.29905429801883338</v>
      </c>
      <c r="AG168" s="32">
        <f t="shared" si="279"/>
        <v>510</v>
      </c>
      <c r="AH168" s="34">
        <f t="shared" si="259"/>
        <v>0.23905602594127184</v>
      </c>
      <c r="AI168" s="34">
        <f t="shared" si="306"/>
        <v>22383.995973829893</v>
      </c>
      <c r="AJ168" s="10">
        <v>20976</v>
      </c>
      <c r="AK168" s="2">
        <f t="shared" si="280"/>
        <v>269</v>
      </c>
      <c r="AL168" s="2">
        <f t="shared" si="281"/>
        <v>1.299077606606458E-2</v>
      </c>
      <c r="AM168" s="34">
        <f t="shared" si="307"/>
        <v>5278.3090085556114</v>
      </c>
      <c r="AN168" s="34">
        <f t="shared" si="312"/>
        <v>0.24539073467477773</v>
      </c>
      <c r="AO168" s="10">
        <v>464</v>
      </c>
      <c r="AP168">
        <f t="shared" si="243"/>
        <v>-11</v>
      </c>
      <c r="AQ168">
        <f t="shared" si="298"/>
        <v>-2.3157894736842155E-2</v>
      </c>
      <c r="AR168" s="34">
        <f t="shared" si="308"/>
        <v>116.75893306492199</v>
      </c>
      <c r="AS168" s="10">
        <v>1482</v>
      </c>
      <c r="AT168" s="2">
        <f t="shared" si="282"/>
        <v>6</v>
      </c>
      <c r="AU168" s="2">
        <f t="shared" si="283"/>
        <v>4.0650406504065817E-3</v>
      </c>
      <c r="AV168" s="34">
        <f t="shared" si="309"/>
        <v>372.92400603925512</v>
      </c>
      <c r="AW168" s="79">
        <f t="shared" si="313"/>
        <v>1.7337388862891906E-2</v>
      </c>
      <c r="AX168" s="10">
        <v>152</v>
      </c>
      <c r="AY168">
        <f t="shared" si="284"/>
        <v>-1</v>
      </c>
      <c r="AZ168" s="22">
        <f t="shared" si="285"/>
        <v>-6.5359477124182774E-3</v>
      </c>
      <c r="BA168" s="35">
        <f t="shared" si="310"/>
        <v>38.248616004026168</v>
      </c>
      <c r="BB168" s="51">
        <f t="shared" si="314"/>
        <v>1.7781937295273749E-3</v>
      </c>
      <c r="BC168" s="31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31">
        <f t="shared" si="286"/>
        <v>263</v>
      </c>
      <c r="BE168" s="51">
        <f t="shared" si="287"/>
        <v>1.1529525229056148E-2</v>
      </c>
      <c r="BF168" s="35">
        <f t="shared" si="311"/>
        <v>5806.2405636638141</v>
      </c>
      <c r="BG168" s="35">
        <f t="shared" si="315"/>
        <v>0.26993448759943844</v>
      </c>
      <c r="BH168" s="45">
        <v>11543</v>
      </c>
      <c r="BI168" s="48">
        <f t="shared" si="288"/>
        <v>171</v>
      </c>
      <c r="BJ168" s="14">
        <v>35657</v>
      </c>
      <c r="BK168" s="48">
        <f t="shared" si="289"/>
        <v>449</v>
      </c>
      <c r="BL168" s="14">
        <v>26394</v>
      </c>
      <c r="BM168" s="48">
        <f t="shared" si="290"/>
        <v>316</v>
      </c>
      <c r="BN168" s="14">
        <v>9626</v>
      </c>
      <c r="BO168" s="48">
        <f t="shared" si="291"/>
        <v>142</v>
      </c>
      <c r="BP168" s="14">
        <v>2260</v>
      </c>
      <c r="BQ168" s="48">
        <f t="shared" si="292"/>
        <v>10</v>
      </c>
      <c r="BR168" s="16">
        <v>18</v>
      </c>
      <c r="BS168" s="24">
        <f t="shared" si="293"/>
        <v>0</v>
      </c>
      <c r="BT168" s="16">
        <v>98</v>
      </c>
      <c r="BU168" s="24">
        <f t="shared" si="294"/>
        <v>3</v>
      </c>
      <c r="BV168" s="16">
        <v>418</v>
      </c>
      <c r="BW168" s="24">
        <f t="shared" si="295"/>
        <v>3</v>
      </c>
      <c r="BX168" s="16">
        <v>881</v>
      </c>
      <c r="BY168" s="24">
        <f t="shared" si="296"/>
        <v>11</v>
      </c>
      <c r="BZ168" s="21">
        <v>463</v>
      </c>
      <c r="CA168" s="27">
        <f t="shared" si="297"/>
        <v>2</v>
      </c>
    </row>
    <row r="169" spans="1:79">
      <c r="A169" s="3">
        <v>44066</v>
      </c>
      <c r="B169" s="22">
        <v>44066</v>
      </c>
      <c r="C169" s="10">
        <v>86900</v>
      </c>
      <c r="D169">
        <f t="shared" si="260"/>
        <v>1420</v>
      </c>
      <c r="E169" s="10">
        <v>1892</v>
      </c>
      <c r="F169">
        <f t="shared" si="299"/>
        <v>14</v>
      </c>
      <c r="G169" s="10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 s="22">
        <f t="shared" si="267"/>
        <v>1.6340621403912542E-2</v>
      </c>
      <c r="O169">
        <f t="shared" si="300"/>
        <v>7.3995771670190271E-3</v>
      </c>
      <c r="P169">
        <f t="shared" si="269"/>
        <v>1.4522956691631391E-2</v>
      </c>
      <c r="Q169">
        <f t="shared" si="270"/>
        <v>2.1790741054773615E-2</v>
      </c>
      <c r="R169" s="22">
        <f t="shared" si="301"/>
        <v>21867.136386512328</v>
      </c>
      <c r="S169" s="22">
        <f t="shared" si="302"/>
        <v>476.09461499748363</v>
      </c>
      <c r="T169" s="22">
        <f t="shared" si="303"/>
        <v>15455.460493205837</v>
      </c>
      <c r="U169" s="22">
        <f t="shared" si="304"/>
        <v>5935.5812783090087</v>
      </c>
      <c r="V169" s="10">
        <v>305030</v>
      </c>
      <c r="W169">
        <f t="shared" si="271"/>
        <v>7579</v>
      </c>
      <c r="X169" s="22">
        <f t="shared" si="272"/>
        <v>2028</v>
      </c>
      <c r="Y169" s="35">
        <f t="shared" si="305"/>
        <v>76756.416708605931</v>
      </c>
      <c r="Z169" s="10">
        <v>214661</v>
      </c>
      <c r="AA169" s="2">
        <f t="shared" si="273"/>
        <v>6164</v>
      </c>
      <c r="AB169" s="29">
        <f t="shared" si="274"/>
        <v>0.70373733731108412</v>
      </c>
      <c r="AC169" s="32">
        <f t="shared" si="275"/>
        <v>1940</v>
      </c>
      <c r="AD169">
        <f t="shared" si="276"/>
        <v>90369</v>
      </c>
      <c r="AE169" s="1">
        <f t="shared" si="277"/>
        <v>1415</v>
      </c>
      <c r="AF169" s="29">
        <f t="shared" si="278"/>
        <v>0.29626266268891582</v>
      </c>
      <c r="AG169" s="32">
        <f t="shared" si="279"/>
        <v>88</v>
      </c>
      <c r="AH169" s="34">
        <f t="shared" si="259"/>
        <v>0.18670009236046972</v>
      </c>
      <c r="AI169" s="34">
        <f t="shared" si="306"/>
        <v>22740.060392551582</v>
      </c>
      <c r="AJ169" s="10">
        <v>21439</v>
      </c>
      <c r="AK169" s="2">
        <f t="shared" si="280"/>
        <v>463</v>
      </c>
      <c r="AL169" s="2">
        <f t="shared" si="281"/>
        <v>2.2072845156369203E-2</v>
      </c>
      <c r="AM169" s="34">
        <f t="shared" si="307"/>
        <v>5394.8163059889275</v>
      </c>
      <c r="AN169" s="34">
        <f t="shared" si="312"/>
        <v>0.24670886075949366</v>
      </c>
      <c r="AO169" s="10">
        <v>492</v>
      </c>
      <c r="AP169">
        <f t="shared" si="243"/>
        <v>28</v>
      </c>
      <c r="AQ169">
        <f t="shared" si="298"/>
        <v>6.0344827586206851E-2</v>
      </c>
      <c r="AR169" s="34">
        <f t="shared" si="308"/>
        <v>123.80473074987418</v>
      </c>
      <c r="AS169" s="10">
        <v>1503</v>
      </c>
      <c r="AT169" s="2">
        <f t="shared" si="282"/>
        <v>21</v>
      </c>
      <c r="AU169" s="2">
        <f t="shared" si="283"/>
        <v>1.4170040485830038E-2</v>
      </c>
      <c r="AV169" s="34">
        <f t="shared" si="309"/>
        <v>378.20835430296927</v>
      </c>
      <c r="AW169" s="79">
        <f t="shared" si="313"/>
        <v>1.7295742232451092E-2</v>
      </c>
      <c r="AX169" s="10">
        <v>154</v>
      </c>
      <c r="AY169">
        <f t="shared" si="284"/>
        <v>2</v>
      </c>
      <c r="AZ169" s="22">
        <f t="shared" si="285"/>
        <v>1.3157894736842035E-2</v>
      </c>
      <c r="BA169" s="35">
        <f t="shared" si="310"/>
        <v>38.751887267237038</v>
      </c>
      <c r="BB169" s="51">
        <f t="shared" si="314"/>
        <v>1.7721518987341772E-3</v>
      </c>
      <c r="BC169" s="31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31">
        <f t="shared" si="286"/>
        <v>514</v>
      </c>
      <c r="BE169" s="51">
        <f t="shared" si="287"/>
        <v>2.2276154979630647E-2</v>
      </c>
      <c r="BF169" s="35">
        <f t="shared" si="311"/>
        <v>5935.5812783090087</v>
      </c>
      <c r="BG169" s="35">
        <f t="shared" si="315"/>
        <v>0.27143843498273879</v>
      </c>
      <c r="BH169" s="45">
        <v>11826</v>
      </c>
      <c r="BI169" s="48">
        <f t="shared" si="288"/>
        <v>283</v>
      </c>
      <c r="BJ169" s="14">
        <v>36320</v>
      </c>
      <c r="BK169" s="48">
        <f t="shared" si="289"/>
        <v>663</v>
      </c>
      <c r="BL169" s="14">
        <v>26698</v>
      </c>
      <c r="BM169" s="48">
        <f t="shared" si="290"/>
        <v>304</v>
      </c>
      <c r="BN169" s="14">
        <v>9791</v>
      </c>
      <c r="BO169" s="48">
        <f t="shared" si="291"/>
        <v>165</v>
      </c>
      <c r="BP169" s="14">
        <v>2265</v>
      </c>
      <c r="BQ169" s="48">
        <f t="shared" si="292"/>
        <v>5</v>
      </c>
      <c r="BR169" s="16">
        <v>19</v>
      </c>
      <c r="BS169" s="24">
        <f t="shared" si="293"/>
        <v>1</v>
      </c>
      <c r="BT169" s="16">
        <v>99</v>
      </c>
      <c r="BU169" s="24">
        <f t="shared" si="294"/>
        <v>1</v>
      </c>
      <c r="BV169" s="16">
        <v>420</v>
      </c>
      <c r="BW169" s="24">
        <f t="shared" si="295"/>
        <v>2</v>
      </c>
      <c r="BX169" s="16">
        <v>887</v>
      </c>
      <c r="BY169" s="24">
        <f t="shared" si="296"/>
        <v>6</v>
      </c>
      <c r="BZ169" s="21">
        <v>467</v>
      </c>
      <c r="CA169" s="27">
        <f t="shared" si="297"/>
        <v>4</v>
      </c>
    </row>
    <row r="170" spans="1:79">
      <c r="A170" s="3">
        <v>44067</v>
      </c>
      <c r="B170" s="22">
        <v>44067</v>
      </c>
      <c r="C170" s="10">
        <v>87485</v>
      </c>
      <c r="D170">
        <f t="shared" ref="D170:D172" si="316">IFERROR(C170-C169,"")</f>
        <v>585</v>
      </c>
      <c r="E170" s="10">
        <v>1906</v>
      </c>
      <c r="F170">
        <f t="shared" si="299"/>
        <v>14</v>
      </c>
      <c r="G170" s="10">
        <v>62185</v>
      </c>
      <c r="H170">
        <f t="shared" si="257"/>
        <v>765</v>
      </c>
      <c r="I170">
        <f t="shared" si="262"/>
        <v>23394</v>
      </c>
      <c r="J170">
        <f t="shared" ref="J170" si="317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 s="22">
        <f t="shared" si="267"/>
        <v>6.6868606046750871E-3</v>
      </c>
      <c r="O170">
        <f t="shared" si="300"/>
        <v>7.3452256033578172E-3</v>
      </c>
      <c r="P170">
        <f t="shared" si="269"/>
        <v>1.2302002090536304E-2</v>
      </c>
      <c r="Q170">
        <f t="shared" si="270"/>
        <v>-8.2927246302470711E-3</v>
      </c>
      <c r="R170" s="22">
        <f t="shared" si="301"/>
        <v>22014.343231001509</v>
      </c>
      <c r="S170" s="22">
        <f t="shared" si="302"/>
        <v>479.61751383995971</v>
      </c>
      <c r="T170" s="22">
        <f t="shared" si="303"/>
        <v>15647.961751383995</v>
      </c>
      <c r="U170" s="22">
        <f t="shared" si="304"/>
        <v>5886.7639657775535</v>
      </c>
      <c r="V170" s="10">
        <v>308435</v>
      </c>
      <c r="W170">
        <f t="shared" si="271"/>
        <v>3405</v>
      </c>
      <c r="X170" s="22">
        <f t="shared" si="272"/>
        <v>-4174</v>
      </c>
      <c r="Y170" s="35">
        <f t="shared" si="305"/>
        <v>77613.236034222442</v>
      </c>
      <c r="Z170" s="10">
        <v>217225</v>
      </c>
      <c r="AA170" s="2">
        <f t="shared" si="273"/>
        <v>2564</v>
      </c>
      <c r="AB170" s="29">
        <f t="shared" si="274"/>
        <v>0.70428129103376724</v>
      </c>
      <c r="AC170" s="32">
        <f t="shared" si="275"/>
        <v>-3600</v>
      </c>
      <c r="AD170">
        <f t="shared" si="276"/>
        <v>91210</v>
      </c>
      <c r="AE170" s="1">
        <f t="shared" si="277"/>
        <v>841</v>
      </c>
      <c r="AF170" s="29">
        <f t="shared" si="278"/>
        <v>0.29571870896623276</v>
      </c>
      <c r="AG170" s="32">
        <f t="shared" si="279"/>
        <v>-574</v>
      </c>
      <c r="AH170" s="34">
        <f t="shared" si="259"/>
        <v>0.24698972099853156</v>
      </c>
      <c r="AI170" s="34">
        <f t="shared" si="306"/>
        <v>22951.685958731756</v>
      </c>
      <c r="AJ170" s="10">
        <v>21237</v>
      </c>
      <c r="AK170" s="2">
        <f t="shared" si="280"/>
        <v>-202</v>
      </c>
      <c r="AL170" s="2">
        <f t="shared" si="281"/>
        <v>-9.4220812537898491E-3</v>
      </c>
      <c r="AM170" s="34">
        <f t="shared" si="307"/>
        <v>5343.9859084046302</v>
      </c>
      <c r="AN170" s="34">
        <f t="shared" si="312"/>
        <v>0.24275018574612792</v>
      </c>
      <c r="AO170" s="10">
        <v>498</v>
      </c>
      <c r="AP170">
        <f t="shared" si="243"/>
        <v>6</v>
      </c>
      <c r="AQ170" s="2">
        <f t="shared" si="298"/>
        <v>1.2195121951219523E-2</v>
      </c>
      <c r="AR170" s="34">
        <f t="shared" si="308"/>
        <v>125.31454453950678</v>
      </c>
      <c r="AS170" s="10">
        <v>1506</v>
      </c>
      <c r="AT170" s="2">
        <f t="shared" si="282"/>
        <v>3</v>
      </c>
      <c r="AU170" s="2">
        <f t="shared" si="283"/>
        <v>1.9960079840319889E-3</v>
      </c>
      <c r="AV170" s="34">
        <f t="shared" si="309"/>
        <v>378.96326119778558</v>
      </c>
      <c r="AW170" s="79">
        <f t="shared" si="313"/>
        <v>1.7214379607932789E-2</v>
      </c>
      <c r="AX170" s="10">
        <v>153</v>
      </c>
      <c r="AY170">
        <f t="shared" si="284"/>
        <v>-1</v>
      </c>
      <c r="AZ170" s="22">
        <f t="shared" si="285"/>
        <v>-6.4935064935064402E-3</v>
      </c>
      <c r="BA170" s="35">
        <f t="shared" si="310"/>
        <v>38.500251635631606</v>
      </c>
      <c r="BB170" s="51">
        <f t="shared" si="314"/>
        <v>1.748871235068869E-3</v>
      </c>
      <c r="BC170" s="31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31">
        <f t="shared" si="286"/>
        <v>-194</v>
      </c>
      <c r="BE170" s="51">
        <f t="shared" si="287"/>
        <v>-8.2245209428523092E-3</v>
      </c>
      <c r="BF170" s="35">
        <f t="shared" si="311"/>
        <v>5886.7639657775535</v>
      </c>
      <c r="BG170" s="35">
        <f t="shared" si="315"/>
        <v>0.26740584100131454</v>
      </c>
      <c r="BH170" s="45">
        <v>11964</v>
      </c>
      <c r="BI170" s="48">
        <f t="shared" si="288"/>
        <v>138</v>
      </c>
      <c r="BJ170" s="14">
        <v>36493</v>
      </c>
      <c r="BK170" s="48">
        <f t="shared" si="289"/>
        <v>173</v>
      </c>
      <c r="BL170" s="14">
        <v>26891</v>
      </c>
      <c r="BM170" s="48">
        <f t="shared" si="290"/>
        <v>193</v>
      </c>
      <c r="BN170" s="14">
        <v>9869</v>
      </c>
      <c r="BO170" s="48">
        <f t="shared" si="291"/>
        <v>78</v>
      </c>
      <c r="BP170" s="14">
        <v>2268</v>
      </c>
      <c r="BQ170" s="48">
        <f t="shared" si="292"/>
        <v>3</v>
      </c>
      <c r="BR170" s="16">
        <v>19</v>
      </c>
      <c r="BS170" s="24">
        <f t="shared" si="293"/>
        <v>0</v>
      </c>
      <c r="BT170" s="16">
        <v>100</v>
      </c>
      <c r="BU170" s="24">
        <f t="shared" si="294"/>
        <v>1</v>
      </c>
      <c r="BV170" s="16">
        <v>421</v>
      </c>
      <c r="BW170" s="24">
        <f t="shared" si="295"/>
        <v>1</v>
      </c>
      <c r="BX170" s="16">
        <v>896</v>
      </c>
      <c r="BY170" s="24">
        <f t="shared" si="296"/>
        <v>9</v>
      </c>
      <c r="BZ170" s="21">
        <v>470</v>
      </c>
      <c r="CA170" s="27">
        <f t="shared" si="297"/>
        <v>3</v>
      </c>
    </row>
    <row r="171" spans="1:79">
      <c r="A171" s="3">
        <v>44068</v>
      </c>
      <c r="B171" s="22">
        <v>44068</v>
      </c>
      <c r="C171" s="10">
        <v>88381</v>
      </c>
      <c r="D171">
        <f t="shared" si="316"/>
        <v>896</v>
      </c>
      <c r="E171" s="10">
        <v>1919</v>
      </c>
      <c r="F171">
        <f t="shared" si="299"/>
        <v>13</v>
      </c>
      <c r="G171" s="10">
        <v>62759</v>
      </c>
      <c r="H171">
        <f t="shared" si="257"/>
        <v>574</v>
      </c>
      <c r="I171">
        <f t="shared" si="262"/>
        <v>23703</v>
      </c>
      <c r="J171">
        <f t="shared" ref="J171:J202" si="318"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 s="22">
        <f t="shared" si="267"/>
        <v>1.0137925572238377E-2</v>
      </c>
      <c r="O171">
        <f t="shared" si="300"/>
        <v>6.7743616466909851E-3</v>
      </c>
      <c r="P171">
        <f t="shared" si="269"/>
        <v>9.146098567536131E-3</v>
      </c>
      <c r="Q171">
        <f t="shared" si="270"/>
        <v>1.3036324515884065E-2</v>
      </c>
      <c r="R171" s="22">
        <f t="shared" si="301"/>
        <v>22239.808756919978</v>
      </c>
      <c r="S171" s="22">
        <f t="shared" si="302"/>
        <v>482.88877705083036</v>
      </c>
      <c r="T171" s="22">
        <f t="shared" si="303"/>
        <v>15792.400603925515</v>
      </c>
      <c r="U171" s="22">
        <f t="shared" si="304"/>
        <v>5964.5193759436333</v>
      </c>
      <c r="V171" s="10">
        <v>313342</v>
      </c>
      <c r="W171">
        <f t="shared" si="271"/>
        <v>4907</v>
      </c>
      <c r="X171" s="22">
        <f t="shared" si="272"/>
        <v>1502</v>
      </c>
      <c r="Y171" s="35">
        <f t="shared" si="305"/>
        <v>78848.012078510306</v>
      </c>
      <c r="Z171" s="10">
        <v>221236</v>
      </c>
      <c r="AA171" s="2">
        <f t="shared" si="273"/>
        <v>4011</v>
      </c>
      <c r="AB171" s="29">
        <f t="shared" si="274"/>
        <v>0.70605281130521924</v>
      </c>
      <c r="AC171" s="32">
        <f t="shared" si="275"/>
        <v>1447</v>
      </c>
      <c r="AD171">
        <f t="shared" si="276"/>
        <v>92106</v>
      </c>
      <c r="AE171" s="1">
        <f t="shared" si="277"/>
        <v>896</v>
      </c>
      <c r="AF171" s="29">
        <f t="shared" si="278"/>
        <v>0.29394718869478076</v>
      </c>
      <c r="AG171" s="32">
        <f t="shared" si="279"/>
        <v>55</v>
      </c>
      <c r="AH171" s="34">
        <f t="shared" si="259"/>
        <v>0.18259629101283881</v>
      </c>
      <c r="AI171" s="34">
        <f t="shared" si="306"/>
        <v>23177.151484650225</v>
      </c>
      <c r="AJ171" s="10">
        <v>21704</v>
      </c>
      <c r="AK171" s="2">
        <f t="shared" si="280"/>
        <v>467</v>
      </c>
      <c r="AL171" s="2">
        <f t="shared" si="281"/>
        <v>2.1989923247162979E-2</v>
      </c>
      <c r="AM171" s="34">
        <f t="shared" si="307"/>
        <v>5461.4997483643683</v>
      </c>
      <c r="AN171" s="34">
        <f t="shared" si="312"/>
        <v>0.24557314354895282</v>
      </c>
      <c r="AO171" s="10">
        <v>446</v>
      </c>
      <c r="AP171">
        <f t="shared" si="243"/>
        <v>-52</v>
      </c>
      <c r="AQ171" s="2">
        <f t="shared" si="298"/>
        <v>-0.10441767068273089</v>
      </c>
      <c r="AR171" s="34">
        <f t="shared" si="308"/>
        <v>112.22949169602416</v>
      </c>
      <c r="AS171" s="10">
        <v>1400</v>
      </c>
      <c r="AT171" s="2">
        <f t="shared" si="282"/>
        <v>-106</v>
      </c>
      <c r="AU171" s="2">
        <f t="shared" si="283"/>
        <v>-7.0385126162018641E-2</v>
      </c>
      <c r="AV171" s="34">
        <f t="shared" si="309"/>
        <v>352.28988424760945</v>
      </c>
      <c r="AW171" s="79">
        <f t="shared" si="313"/>
        <v>1.5840508706622465E-2</v>
      </c>
      <c r="AX171" s="10">
        <v>153</v>
      </c>
      <c r="AY171">
        <f t="shared" si="284"/>
        <v>0</v>
      </c>
      <c r="AZ171" s="22">
        <f t="shared" si="285"/>
        <v>0</v>
      </c>
      <c r="BA171" s="35">
        <f t="shared" si="310"/>
        <v>38.500251635631606</v>
      </c>
      <c r="BB171" s="51">
        <f t="shared" si="314"/>
        <v>1.7311413086523121E-3</v>
      </c>
      <c r="BC171" s="31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31">
        <f t="shared" si="286"/>
        <v>309</v>
      </c>
      <c r="BE171" s="51">
        <f t="shared" si="287"/>
        <v>1.3208515003847232E-2</v>
      </c>
      <c r="BF171" s="35">
        <f t="shared" si="311"/>
        <v>5964.5193759436333</v>
      </c>
      <c r="BG171" s="35">
        <f t="shared" si="315"/>
        <v>0.2681911270521945</v>
      </c>
      <c r="BH171" s="45">
        <v>12030</v>
      </c>
      <c r="BI171" s="48">
        <f t="shared" si="288"/>
        <v>66</v>
      </c>
      <c r="BJ171" s="14">
        <v>36933</v>
      </c>
      <c r="BK171" s="48">
        <f t="shared" si="289"/>
        <v>440</v>
      </c>
      <c r="BL171" s="14">
        <v>27163</v>
      </c>
      <c r="BM171" s="48">
        <f t="shared" si="290"/>
        <v>272</v>
      </c>
      <c r="BN171" s="14">
        <v>9976</v>
      </c>
      <c r="BO171" s="48">
        <f t="shared" si="291"/>
        <v>107</v>
      </c>
      <c r="BP171" s="14">
        <v>2279</v>
      </c>
      <c r="BQ171" s="48">
        <f t="shared" si="292"/>
        <v>11</v>
      </c>
      <c r="BR171" s="16">
        <v>19</v>
      </c>
      <c r="BS171" s="24">
        <f t="shared" si="293"/>
        <v>0</v>
      </c>
      <c r="BT171" s="16">
        <v>100</v>
      </c>
      <c r="BU171" s="24">
        <f t="shared" si="294"/>
        <v>0</v>
      </c>
      <c r="BV171" s="16">
        <v>422</v>
      </c>
      <c r="BW171" s="24">
        <f t="shared" si="295"/>
        <v>1</v>
      </c>
      <c r="BX171" s="16">
        <v>904</v>
      </c>
      <c r="BY171" s="24">
        <f t="shared" si="296"/>
        <v>8</v>
      </c>
      <c r="BZ171" s="21">
        <v>474</v>
      </c>
      <c r="CA171" s="27">
        <f t="shared" si="297"/>
        <v>4</v>
      </c>
    </row>
    <row r="172" spans="1:79">
      <c r="A172" s="3">
        <v>44069</v>
      </c>
      <c r="B172" s="22">
        <v>44069</v>
      </c>
      <c r="C172" s="10">
        <v>89082</v>
      </c>
      <c r="D172">
        <f t="shared" si="316"/>
        <v>701</v>
      </c>
      <c r="E172" s="10">
        <v>1932</v>
      </c>
      <c r="F172">
        <f t="shared" si="299"/>
        <v>13</v>
      </c>
      <c r="G172" s="10">
        <v>63595</v>
      </c>
      <c r="H172">
        <f t="shared" si="257"/>
        <v>836</v>
      </c>
      <c r="I172">
        <f t="shared" ref="I172:I203" si="319">+IFERROR(C172-E172-G172,"")</f>
        <v>23555</v>
      </c>
      <c r="J172">
        <f t="shared" si="318"/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 s="22">
        <f t="shared" si="267"/>
        <v>7.8691542623650114E-3</v>
      </c>
      <c r="O172">
        <f t="shared" si="300"/>
        <v>6.728778467908903E-3</v>
      </c>
      <c r="P172">
        <f t="shared" si="269"/>
        <v>1.3145687554052992E-2</v>
      </c>
      <c r="Q172">
        <f t="shared" si="270"/>
        <v>-6.2831670558267886E-3</v>
      </c>
      <c r="R172" s="22">
        <f t="shared" si="301"/>
        <v>22416.205334675389</v>
      </c>
      <c r="S172" s="22">
        <f t="shared" si="302"/>
        <v>486.16004026170106</v>
      </c>
      <c r="T172" s="22">
        <f t="shared" si="303"/>
        <v>16002.76799194766</v>
      </c>
      <c r="U172" s="22">
        <f t="shared" si="304"/>
        <v>5927.2773024660291</v>
      </c>
      <c r="V172" s="10">
        <v>317156</v>
      </c>
      <c r="W172">
        <f t="shared" si="271"/>
        <v>3814</v>
      </c>
      <c r="X172" s="22">
        <f t="shared" si="272"/>
        <v>-1093</v>
      </c>
      <c r="Y172" s="35">
        <f t="shared" si="305"/>
        <v>79807.750377453442</v>
      </c>
      <c r="Z172" s="10">
        <v>224147</v>
      </c>
      <c r="AA172" s="2">
        <f t="shared" si="273"/>
        <v>2911</v>
      </c>
      <c r="AB172" s="29">
        <f t="shared" si="274"/>
        <v>0.70674053147347049</v>
      </c>
      <c r="AC172" s="32">
        <f t="shared" si="275"/>
        <v>-1100</v>
      </c>
      <c r="AD172">
        <f t="shared" si="276"/>
        <v>93009</v>
      </c>
      <c r="AE172" s="1">
        <f t="shared" si="277"/>
        <v>903</v>
      </c>
      <c r="AF172" s="29">
        <f t="shared" si="278"/>
        <v>0.29325946852652951</v>
      </c>
      <c r="AG172" s="32">
        <f t="shared" si="279"/>
        <v>7</v>
      </c>
      <c r="AH172" s="34">
        <f t="shared" si="259"/>
        <v>0.23675930781331936</v>
      </c>
      <c r="AI172" s="34">
        <f t="shared" si="306"/>
        <v>23404.378459989934</v>
      </c>
      <c r="AJ172" s="10">
        <v>21595</v>
      </c>
      <c r="AK172" s="2">
        <f t="shared" si="280"/>
        <v>-109</v>
      </c>
      <c r="AL172" s="2">
        <f t="shared" si="281"/>
        <v>-5.0221157390343274E-3</v>
      </c>
      <c r="AM172" s="34">
        <f t="shared" si="307"/>
        <v>5434.0714645193757</v>
      </c>
      <c r="AN172" s="34">
        <f t="shared" si="312"/>
        <v>0.24241709885274243</v>
      </c>
      <c r="AO172" s="10">
        <v>421</v>
      </c>
      <c r="AP172">
        <f t="shared" ref="AP172:AP203" si="320">AO172-AO171</f>
        <v>-25</v>
      </c>
      <c r="AQ172" s="2">
        <f t="shared" si="298"/>
        <v>-5.6053811659192876E-2</v>
      </c>
      <c r="AR172" s="34">
        <f t="shared" si="308"/>
        <v>105.93860090588826</v>
      </c>
      <c r="AS172" s="10">
        <v>1381</v>
      </c>
      <c r="AT172" s="2">
        <f t="shared" si="282"/>
        <v>-19</v>
      </c>
      <c r="AU172" s="2">
        <f t="shared" si="283"/>
        <v>-1.3571428571428568E-2</v>
      </c>
      <c r="AV172" s="34">
        <f t="shared" si="309"/>
        <v>347.50880724710618</v>
      </c>
      <c r="AW172" s="79">
        <f t="shared" si="313"/>
        <v>1.5502570665229788E-2</v>
      </c>
      <c r="AX172" s="10">
        <v>157</v>
      </c>
      <c r="AY172">
        <f t="shared" si="284"/>
        <v>4</v>
      </c>
      <c r="AZ172" s="22">
        <f t="shared" si="285"/>
        <v>2.614379084967311E-2</v>
      </c>
      <c r="BA172" s="35">
        <f t="shared" si="310"/>
        <v>39.506794162053346</v>
      </c>
      <c r="BB172" s="51">
        <f t="shared" si="314"/>
        <v>1.762421140073191E-3</v>
      </c>
      <c r="BC172" s="31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31">
        <f t="shared" si="286"/>
        <v>-149</v>
      </c>
      <c r="BE172" s="51">
        <f t="shared" si="287"/>
        <v>-6.2861241193098438E-3</v>
      </c>
      <c r="BF172" s="35">
        <f t="shared" si="311"/>
        <v>5927.0256668344236</v>
      </c>
      <c r="BG172" s="35">
        <f t="shared" si="315"/>
        <v>0.26440807346040729</v>
      </c>
      <c r="BH172" s="45">
        <v>12238</v>
      </c>
      <c r="BI172" s="48">
        <f t="shared" si="288"/>
        <v>208</v>
      </c>
      <c r="BJ172" s="14">
        <v>37037</v>
      </c>
      <c r="BK172" s="48">
        <f t="shared" si="289"/>
        <v>104</v>
      </c>
      <c r="BL172" s="14">
        <v>27417</v>
      </c>
      <c r="BM172" s="48">
        <f t="shared" si="290"/>
        <v>254</v>
      </c>
      <c r="BN172" s="14">
        <v>10108</v>
      </c>
      <c r="BO172" s="48">
        <f t="shared" si="291"/>
        <v>132</v>
      </c>
      <c r="BP172" s="14">
        <v>2282</v>
      </c>
      <c r="BQ172" s="48">
        <f t="shared" si="292"/>
        <v>3</v>
      </c>
      <c r="BR172" s="16">
        <v>19</v>
      </c>
      <c r="BS172" s="24">
        <f t="shared" si="293"/>
        <v>0</v>
      </c>
      <c r="BT172" s="16">
        <v>100</v>
      </c>
      <c r="BU172" s="24">
        <f t="shared" si="294"/>
        <v>0</v>
      </c>
      <c r="BV172" s="16">
        <v>423</v>
      </c>
      <c r="BW172" s="24">
        <f t="shared" si="295"/>
        <v>1</v>
      </c>
      <c r="BX172" s="16">
        <v>912</v>
      </c>
      <c r="BY172" s="24">
        <f t="shared" si="296"/>
        <v>8</v>
      </c>
      <c r="BZ172" s="21">
        <v>478</v>
      </c>
      <c r="CA172" s="27">
        <f t="shared" si="297"/>
        <v>4</v>
      </c>
    </row>
    <row r="173" spans="1:79">
      <c r="A173" s="3">
        <v>44070</v>
      </c>
      <c r="B173" s="22">
        <v>44070</v>
      </c>
      <c r="C173" s="10">
        <v>89982</v>
      </c>
      <c r="D173">
        <f t="shared" ref="D173:D204" si="321">IFERROR(C173-C172,"")</f>
        <v>900</v>
      </c>
      <c r="E173" s="10">
        <v>1948</v>
      </c>
      <c r="F173">
        <f t="shared" si="299"/>
        <v>16</v>
      </c>
      <c r="G173" s="10">
        <v>63996</v>
      </c>
      <c r="H173">
        <f t="shared" ref="H173:H204" si="322">G173-G172</f>
        <v>401</v>
      </c>
      <c r="I173">
        <f t="shared" si="319"/>
        <v>24038</v>
      </c>
      <c r="J173">
        <f t="shared" si="318"/>
        <v>483</v>
      </c>
      <c r="K173">
        <f t="shared" ref="K173:K204" si="323">+IFERROR(E173/C173,"")</f>
        <v>2.16487741992843E-2</v>
      </c>
      <c r="L173">
        <f t="shared" ref="L173:L204" si="324">+IFERROR(G173/C173,"")</f>
        <v>0.71120890844835638</v>
      </c>
      <c r="M173">
        <f t="shared" ref="M173:M204" si="325">+IFERROR(I173/C173,"")</f>
        <v>0.26714231735235938</v>
      </c>
      <c r="N173" s="22">
        <f t="shared" ref="N173:N204" si="326">+IFERROR(D173/C173,"")</f>
        <v>1.0002000400080016E-2</v>
      </c>
      <c r="O173">
        <f t="shared" si="300"/>
        <v>8.2135523613963042E-3</v>
      </c>
      <c r="P173">
        <f t="shared" ref="P173:P204" si="327">+IFERROR(H173/G173,"")</f>
        <v>6.2660166260391278E-3</v>
      </c>
      <c r="Q173">
        <f t="shared" ref="Q173:Q204" si="328">+IFERROR(J173/I173,"")</f>
        <v>2.0093185789167151E-2</v>
      </c>
      <c r="R173" s="22">
        <f t="shared" ref="R173:R204" si="329">+IFERROR(C173/3.974,"")</f>
        <v>22642.67740312028</v>
      </c>
      <c r="S173" s="22">
        <f t="shared" ref="S173:S204" si="330">+IFERROR(E173/3.974,"")</f>
        <v>490.18621036738801</v>
      </c>
      <c r="T173" s="22">
        <f t="shared" ref="T173:T204" si="331">+IFERROR(G173/3.974,"")</f>
        <v>16103.673880221439</v>
      </c>
      <c r="U173" s="22">
        <f t="shared" ref="U173:U204" si="332">+IFERROR(I173/3.974,"")</f>
        <v>6048.8173125314543</v>
      </c>
      <c r="V173" s="10">
        <v>321482</v>
      </c>
      <c r="W173">
        <f t="shared" ref="W173:W204" si="333">V173-V172</f>
        <v>4326</v>
      </c>
      <c r="X173" s="22">
        <f t="shared" ref="X173:X204" si="334">IFERROR(W173-W172,0)</f>
        <v>512</v>
      </c>
      <c r="Y173" s="35">
        <f t="shared" ref="Y173:Y204" si="335">IFERROR(V173/3.974,0)</f>
        <v>80896.326119778561</v>
      </c>
      <c r="Z173" s="10">
        <v>227952</v>
      </c>
      <c r="AA173" s="22">
        <f t="shared" ref="AA173:AA204" si="336">Z173-Z172</f>
        <v>3805</v>
      </c>
      <c r="AB173" s="28">
        <f t="shared" ref="AB173:AB204" si="337">IFERROR(Z173/V173,0)</f>
        <v>0.70906613745093039</v>
      </c>
      <c r="AC173" s="31">
        <f t="shared" ref="AC173:AC204" si="338">IFERROR(AA173-AA172,0)</f>
        <v>894</v>
      </c>
      <c r="AD173">
        <f t="shared" ref="AD173:AD204" si="339">V173-Z173</f>
        <v>93530</v>
      </c>
      <c r="AE173">
        <f t="shared" ref="AE173:AE204" si="340">AD173-AD172</f>
        <v>521</v>
      </c>
      <c r="AF173" s="28">
        <f t="shared" ref="AF173:AF204" si="341">IFERROR(AD173/V173,0)</f>
        <v>0.29093386254906961</v>
      </c>
      <c r="AG173" s="31">
        <f t="shared" ref="AG173:AG204" si="342">IFERROR(AE173-AE172,0)</f>
        <v>-382</v>
      </c>
      <c r="AH173" s="35">
        <f t="shared" ref="AH173:AH204" si="343">IFERROR(AE173/W173,0)</f>
        <v>0.12043458159963015</v>
      </c>
      <c r="AI173" s="35">
        <f t="shared" ref="AI173:AI204" si="344">IFERROR(AD173/3.974,0)</f>
        <v>23535.480624056367</v>
      </c>
      <c r="AJ173" s="10">
        <v>22105</v>
      </c>
      <c r="AK173" s="22">
        <f t="shared" ref="AK173:AK204" si="345">AJ173-AJ172</f>
        <v>510</v>
      </c>
      <c r="AL173" s="22">
        <f t="shared" ref="AL173:AL204" si="346">IFERROR(AJ173/AJ172,0)-1</f>
        <v>2.3616577911553582E-2</v>
      </c>
      <c r="AM173" s="35">
        <f t="shared" ref="AM173:AM204" si="347">IFERROR(AJ173/3.974,0)</f>
        <v>5562.4056366381474</v>
      </c>
      <c r="AN173" s="35">
        <f t="shared" ref="AN173:AN204" si="348">IFERROR(AJ173/C173," ")</f>
        <v>0.24566024315974305</v>
      </c>
      <c r="AO173" s="10">
        <v>421</v>
      </c>
      <c r="AP173">
        <f t="shared" si="320"/>
        <v>0</v>
      </c>
      <c r="AQ173">
        <f t="shared" ref="AQ173:AQ204" si="349">IFERROR(AO173/AO172,0)-1</f>
        <v>0</v>
      </c>
      <c r="AR173" s="35">
        <f t="shared" ref="AR173:AR204" si="350">IFERROR(AO173/3.974,0)</f>
        <v>105.93860090588826</v>
      </c>
      <c r="AS173" s="10">
        <v>1355</v>
      </c>
      <c r="AT173" s="22">
        <f t="shared" ref="AT173:AT204" si="351">AS173-AS172</f>
        <v>-26</v>
      </c>
      <c r="AU173" s="22">
        <f t="shared" ref="AU173:AU204" si="352">IFERROR(AS173/AS172,0)-1</f>
        <v>-1.8826937002172306E-2</v>
      </c>
      <c r="AV173" s="35">
        <f t="shared" ref="AV173:AV204" si="353">IFERROR(AS173/3.974,0)</f>
        <v>340.96628082536483</v>
      </c>
      <c r="AW173" s="51">
        <f t="shared" ref="AW173:AW204" si="354">IFERROR(AS173/C173," ")</f>
        <v>1.5058567269009357E-2</v>
      </c>
      <c r="AX173" s="10">
        <v>157</v>
      </c>
      <c r="AY173">
        <f t="shared" ref="AY173:AY204" si="355">AX173-AX172</f>
        <v>0</v>
      </c>
      <c r="AZ173" s="22">
        <f t="shared" ref="AZ173:AZ204" si="356">IFERROR(AX173/AX172,0)-1</f>
        <v>0</v>
      </c>
      <c r="BA173" s="35">
        <f t="shared" ref="BA173:BA204" si="357">IFERROR(AX173/3.974,0)</f>
        <v>39.506794162053346</v>
      </c>
      <c r="BB173" s="51">
        <f t="shared" ref="BB173:BB204" si="358">IFERROR(AX173/C173," ")</f>
        <v>1.7447934031250695E-3</v>
      </c>
      <c r="BC173" s="31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31">
        <f t="shared" ref="BD173:BD204" si="359">IFERROR(BC173-BC172,0)</f>
        <v>484</v>
      </c>
      <c r="BE173" s="51">
        <f t="shared" ref="BE173:BE204" si="360">IFERROR(BC173/BC172,0)-1</f>
        <v>2.0548526789504917E-2</v>
      </c>
      <c r="BF173" s="35">
        <f t="shared" ref="BF173:BF204" si="361">IFERROR(BC173/3.974,0)</f>
        <v>6048.8173125314543</v>
      </c>
      <c r="BG173" s="35">
        <f t="shared" ref="BG173:BG204" si="362">IFERROR(BC173/C173," ")</f>
        <v>0.26714231735235938</v>
      </c>
      <c r="BH173" s="45">
        <v>12469</v>
      </c>
      <c r="BI173" s="48">
        <f t="shared" ref="BI173:BI204" si="363">IFERROR((BH173-BH172), 0)</f>
        <v>231</v>
      </c>
      <c r="BJ173" s="14">
        <v>37439</v>
      </c>
      <c r="BK173" s="48">
        <f t="shared" ref="BK173:BK204" si="364">IFERROR((BJ173-BJ172),0)</f>
        <v>402</v>
      </c>
      <c r="BL173" s="14">
        <v>27543</v>
      </c>
      <c r="BM173" s="48">
        <f t="shared" ref="BM173:BM204" si="365">IFERROR((BL173-BL172),0)</f>
        <v>126</v>
      </c>
      <c r="BN173" s="14">
        <v>10249</v>
      </c>
      <c r="BO173" s="48">
        <f t="shared" ref="BO173:BO204" si="366">IFERROR((BN173-BN172),0)</f>
        <v>141</v>
      </c>
      <c r="BP173" s="14">
        <v>2282</v>
      </c>
      <c r="BQ173" s="48">
        <f t="shared" ref="BQ173:BQ204" si="367">IFERROR((BP173-BP172),0)</f>
        <v>0</v>
      </c>
      <c r="BR173" s="57">
        <v>19</v>
      </c>
      <c r="BS173" s="53">
        <f t="shared" ref="BS173:BS204" si="368">IFERROR((BR173-BR172),0)</f>
        <v>0</v>
      </c>
      <c r="BT173" s="57">
        <v>100</v>
      </c>
      <c r="BU173" s="53">
        <f t="shared" ref="BU173:BU204" si="369">IFERROR((BT173-BT172),0)</f>
        <v>0</v>
      </c>
      <c r="BV173" s="57">
        <v>426</v>
      </c>
      <c r="BW173" s="53">
        <f t="shared" ref="BW173:BW204" si="370">IFERROR((BV173-BV172),0)</f>
        <v>3</v>
      </c>
      <c r="BX173" s="57">
        <v>920</v>
      </c>
      <c r="BY173" s="53">
        <f t="shared" ref="BY173:BY204" si="371">IFERROR((BX173-BX172),0)</f>
        <v>8</v>
      </c>
      <c r="BZ173" s="21">
        <v>483</v>
      </c>
      <c r="CA173" s="27">
        <f t="shared" ref="CA173:CA204" si="372">IFERROR((BZ173-BZ172),0)</f>
        <v>5</v>
      </c>
    </row>
    <row r="174" spans="1:79">
      <c r="A174" s="3">
        <v>44071</v>
      </c>
      <c r="B174" s="22">
        <v>44071</v>
      </c>
      <c r="C174" s="10">
        <v>90624</v>
      </c>
      <c r="D174">
        <f t="shared" si="321"/>
        <v>642</v>
      </c>
      <c r="E174" s="10">
        <v>1966</v>
      </c>
      <c r="F174">
        <f t="shared" si="299"/>
        <v>18</v>
      </c>
      <c r="G174" s="10">
        <v>64602</v>
      </c>
      <c r="H174">
        <f t="shared" si="322"/>
        <v>606</v>
      </c>
      <c r="I174">
        <f t="shared" si="319"/>
        <v>24056</v>
      </c>
      <c r="J174">
        <f t="shared" si="318"/>
        <v>18</v>
      </c>
      <c r="K174">
        <f t="shared" si="323"/>
        <v>2.1694032485875706E-2</v>
      </c>
      <c r="L174">
        <f t="shared" si="324"/>
        <v>0.71285752118644063</v>
      </c>
      <c r="M174">
        <f t="shared" si="325"/>
        <v>0.26544844632768361</v>
      </c>
      <c r="N174" s="22">
        <f t="shared" si="326"/>
        <v>7.0842161016949155E-3</v>
      </c>
      <c r="O174">
        <f t="shared" si="300"/>
        <v>9.1556459816887082E-3</v>
      </c>
      <c r="P174">
        <f t="shared" si="327"/>
        <v>9.3805145351537108E-3</v>
      </c>
      <c r="Q174">
        <f t="shared" si="328"/>
        <v>7.4825407382773533E-4</v>
      </c>
      <c r="R174" s="22">
        <f t="shared" si="329"/>
        <v>22804.22747861097</v>
      </c>
      <c r="S174" s="22">
        <f t="shared" si="330"/>
        <v>494.71565173628585</v>
      </c>
      <c r="T174" s="22">
        <f t="shared" si="331"/>
        <v>16256.165072974332</v>
      </c>
      <c r="U174" s="22">
        <f t="shared" si="332"/>
        <v>6053.3467539003523</v>
      </c>
      <c r="V174" s="10">
        <v>326597</v>
      </c>
      <c r="W174">
        <f t="shared" si="333"/>
        <v>5115</v>
      </c>
      <c r="X174" s="22">
        <f t="shared" si="334"/>
        <v>789</v>
      </c>
      <c r="Y174" s="35">
        <f t="shared" si="335"/>
        <v>82183.442375440354</v>
      </c>
      <c r="Z174" s="10">
        <v>232425</v>
      </c>
      <c r="AA174" s="2">
        <f t="shared" si="336"/>
        <v>4473</v>
      </c>
      <c r="AB174" s="29">
        <f t="shared" si="337"/>
        <v>0.71165687376185327</v>
      </c>
      <c r="AC174" s="32">
        <f t="shared" si="338"/>
        <v>668</v>
      </c>
      <c r="AD174">
        <f t="shared" si="339"/>
        <v>94172</v>
      </c>
      <c r="AE174" s="1">
        <f t="shared" si="340"/>
        <v>642</v>
      </c>
      <c r="AF174" s="29">
        <f t="shared" si="341"/>
        <v>0.28834312623814673</v>
      </c>
      <c r="AG174" s="32">
        <f t="shared" si="342"/>
        <v>121</v>
      </c>
      <c r="AH174" s="34">
        <f t="shared" si="343"/>
        <v>0.12551319648093842</v>
      </c>
      <c r="AI174" s="34">
        <f t="shared" si="344"/>
        <v>23697.030699547056</v>
      </c>
      <c r="AJ174" s="10">
        <v>22131</v>
      </c>
      <c r="AK174" s="2">
        <f t="shared" si="345"/>
        <v>26</v>
      </c>
      <c r="AL174" s="2">
        <f t="shared" si="346"/>
        <v>1.176204478624765E-3</v>
      </c>
      <c r="AM174" s="34">
        <f t="shared" si="347"/>
        <v>5568.9481630598893</v>
      </c>
      <c r="AN174" s="34">
        <f t="shared" si="348"/>
        <v>0.24420683262711865</v>
      </c>
      <c r="AO174" s="10">
        <v>425</v>
      </c>
      <c r="AP174">
        <f t="shared" si="320"/>
        <v>4</v>
      </c>
      <c r="AQ174">
        <f t="shared" si="349"/>
        <v>9.5011876484560887E-3</v>
      </c>
      <c r="AR174" s="35">
        <f t="shared" si="350"/>
        <v>106.94514343231</v>
      </c>
      <c r="AS174" s="10">
        <v>1346</v>
      </c>
      <c r="AT174" s="2">
        <f t="shared" si="351"/>
        <v>-9</v>
      </c>
      <c r="AU174" s="2">
        <f t="shared" si="352"/>
        <v>-6.6420664206642277E-3</v>
      </c>
      <c r="AV174" s="34">
        <f t="shared" si="353"/>
        <v>338.70156014091594</v>
      </c>
      <c r="AW174" s="79">
        <f t="shared" si="354"/>
        <v>1.4852577683615819E-2</v>
      </c>
      <c r="AX174" s="10">
        <v>154</v>
      </c>
      <c r="AY174">
        <f t="shared" si="355"/>
        <v>-3</v>
      </c>
      <c r="AZ174" s="22">
        <f t="shared" si="356"/>
        <v>-1.9108280254777066E-2</v>
      </c>
      <c r="BA174" s="35">
        <f t="shared" si="357"/>
        <v>38.751887267237038</v>
      </c>
      <c r="BB174" s="51">
        <f t="shared" si="358"/>
        <v>1.6993290960451977E-3</v>
      </c>
      <c r="BC174" s="31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31">
        <f t="shared" si="359"/>
        <v>18</v>
      </c>
      <c r="BE174" s="51">
        <f t="shared" si="360"/>
        <v>7.4881437723606226E-4</v>
      </c>
      <c r="BF174" s="35">
        <f t="shared" si="361"/>
        <v>6053.3467539003523</v>
      </c>
      <c r="BG174" s="35">
        <f t="shared" si="362"/>
        <v>0.26544844632768361</v>
      </c>
      <c r="BH174" s="45">
        <v>12473</v>
      </c>
      <c r="BI174" s="48">
        <f t="shared" si="363"/>
        <v>4</v>
      </c>
      <c r="BJ174" s="14">
        <v>37850</v>
      </c>
      <c r="BK174" s="48">
        <f t="shared" si="364"/>
        <v>411</v>
      </c>
      <c r="BL174" s="14">
        <v>27765</v>
      </c>
      <c r="BM174" s="48">
        <f t="shared" si="365"/>
        <v>222</v>
      </c>
      <c r="BN174" s="14">
        <v>10249</v>
      </c>
      <c r="BO174" s="48">
        <f t="shared" si="366"/>
        <v>0</v>
      </c>
      <c r="BP174" s="14">
        <v>2287</v>
      </c>
      <c r="BQ174" s="48">
        <f t="shared" si="367"/>
        <v>5</v>
      </c>
      <c r="BR174" s="16">
        <v>19</v>
      </c>
      <c r="BS174" s="24">
        <f t="shared" si="368"/>
        <v>0</v>
      </c>
      <c r="BT174" s="16">
        <v>102</v>
      </c>
      <c r="BU174" s="24">
        <f t="shared" si="369"/>
        <v>2</v>
      </c>
      <c r="BV174" s="16">
        <v>432</v>
      </c>
      <c r="BW174" s="24">
        <f t="shared" si="370"/>
        <v>6</v>
      </c>
      <c r="BX174" s="16">
        <v>926</v>
      </c>
      <c r="BY174" s="24">
        <f t="shared" si="371"/>
        <v>6</v>
      </c>
      <c r="BZ174" s="21">
        <v>487</v>
      </c>
      <c r="CA174" s="27">
        <f t="shared" si="372"/>
        <v>4</v>
      </c>
    </row>
    <row r="175" spans="1:79">
      <c r="A175" s="3">
        <v>44072</v>
      </c>
      <c r="B175">
        <v>44072</v>
      </c>
      <c r="C175" s="10">
        <v>91337</v>
      </c>
      <c r="D175">
        <f t="shared" si="321"/>
        <v>713</v>
      </c>
      <c r="E175" s="10">
        <v>1983</v>
      </c>
      <c r="F175">
        <f t="shared" si="299"/>
        <v>17</v>
      </c>
      <c r="G175" s="10">
        <v>65119</v>
      </c>
      <c r="H175">
        <f t="shared" si="322"/>
        <v>517</v>
      </c>
      <c r="I175">
        <f t="shared" si="319"/>
        <v>24235</v>
      </c>
      <c r="J175">
        <f t="shared" si="318"/>
        <v>179</v>
      </c>
      <c r="K175">
        <f t="shared" si="323"/>
        <v>2.1710807230366665E-2</v>
      </c>
      <c r="L175">
        <f t="shared" si="324"/>
        <v>0.71295312961888391</v>
      </c>
      <c r="M175">
        <f t="shared" si="325"/>
        <v>0.26533606315074942</v>
      </c>
      <c r="N175" s="22">
        <f t="shared" si="326"/>
        <v>7.8062559532281551E-3</v>
      </c>
      <c r="O175">
        <f t="shared" si="300"/>
        <v>8.5728693898134145E-3</v>
      </c>
      <c r="P175">
        <f t="shared" si="327"/>
        <v>7.9393111073572994E-3</v>
      </c>
      <c r="Q175">
        <f t="shared" si="328"/>
        <v>7.3860119661646375E-3</v>
      </c>
      <c r="R175" s="22">
        <f t="shared" si="329"/>
        <v>22983.643683945647</v>
      </c>
      <c r="S175" s="22">
        <f t="shared" si="330"/>
        <v>498.99345747357825</v>
      </c>
      <c r="T175" s="22">
        <f t="shared" si="331"/>
        <v>16386.260694514342</v>
      </c>
      <c r="U175" s="22">
        <f t="shared" si="332"/>
        <v>6098.389531957725</v>
      </c>
      <c r="V175" s="10">
        <v>331383</v>
      </c>
      <c r="W175">
        <f t="shared" si="333"/>
        <v>4786</v>
      </c>
      <c r="X175" s="22">
        <f t="shared" si="334"/>
        <v>-329</v>
      </c>
      <c r="Y175" s="35">
        <f t="shared" si="335"/>
        <v>83387.770508303976</v>
      </c>
      <c r="Z175" s="10">
        <v>236498</v>
      </c>
      <c r="AA175" s="22">
        <f t="shared" si="336"/>
        <v>4073</v>
      </c>
      <c r="AB175" s="28">
        <f t="shared" si="337"/>
        <v>0.71366968130531738</v>
      </c>
      <c r="AC175" s="31">
        <f t="shared" si="338"/>
        <v>-400</v>
      </c>
      <c r="AD175">
        <f t="shared" si="339"/>
        <v>94885</v>
      </c>
      <c r="AE175">
        <f t="shared" si="340"/>
        <v>713</v>
      </c>
      <c r="AF175" s="28">
        <f t="shared" si="341"/>
        <v>0.28633031869468256</v>
      </c>
      <c r="AG175" s="31">
        <f t="shared" si="342"/>
        <v>71</v>
      </c>
      <c r="AH175" s="35">
        <f t="shared" si="343"/>
        <v>0.14897618052653572</v>
      </c>
      <c r="AI175" s="35">
        <f t="shared" si="344"/>
        <v>23876.44690488173</v>
      </c>
      <c r="AJ175" s="10">
        <v>22352</v>
      </c>
      <c r="AK175" s="22">
        <f t="shared" si="345"/>
        <v>221</v>
      </c>
      <c r="AL175" s="22">
        <f t="shared" si="346"/>
        <v>9.9859924992091731E-3</v>
      </c>
      <c r="AM175" s="35">
        <f t="shared" si="347"/>
        <v>5624.5596376446902</v>
      </c>
      <c r="AN175" s="35">
        <f t="shared" si="348"/>
        <v>0.24472010247763776</v>
      </c>
      <c r="AO175" s="10">
        <v>414</v>
      </c>
      <c r="AP175">
        <f t="shared" si="320"/>
        <v>-11</v>
      </c>
      <c r="AQ175">
        <f t="shared" si="349"/>
        <v>-2.5882352941176467E-2</v>
      </c>
      <c r="AR175" s="35">
        <f t="shared" si="350"/>
        <v>104.17715148465022</v>
      </c>
      <c r="AS175" s="10">
        <v>1314</v>
      </c>
      <c r="AT175" s="22">
        <f t="shared" si="351"/>
        <v>-32</v>
      </c>
      <c r="AU175" s="22">
        <f t="shared" si="352"/>
        <v>-2.3774145616641928E-2</v>
      </c>
      <c r="AV175" s="35">
        <f t="shared" si="353"/>
        <v>330.64921992954203</v>
      </c>
      <c r="AW175" s="51">
        <f t="shared" si="354"/>
        <v>1.4386283762330709E-2</v>
      </c>
      <c r="AX175" s="10">
        <v>155</v>
      </c>
      <c r="AY175">
        <f t="shared" si="355"/>
        <v>1</v>
      </c>
      <c r="AZ175" s="22">
        <f t="shared" si="356"/>
        <v>6.4935064935065512E-3</v>
      </c>
      <c r="BA175" s="35">
        <f t="shared" si="357"/>
        <v>39.003522898842476</v>
      </c>
      <c r="BB175" s="51">
        <f t="shared" si="358"/>
        <v>1.697012163745251E-3</v>
      </c>
      <c r="BC175" s="31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31">
        <f t="shared" si="359"/>
        <v>179</v>
      </c>
      <c r="BE175" s="51">
        <f t="shared" si="360"/>
        <v>7.4409710675091834E-3</v>
      </c>
      <c r="BF175" s="35">
        <f t="shared" si="361"/>
        <v>6098.389531957725</v>
      </c>
      <c r="BG175" s="35">
        <f t="shared" si="362"/>
        <v>0.26533606315074942</v>
      </c>
      <c r="BH175" s="45">
        <v>12647</v>
      </c>
      <c r="BI175" s="48">
        <f t="shared" si="363"/>
        <v>174</v>
      </c>
      <c r="BJ175" s="14">
        <v>38055</v>
      </c>
      <c r="BK175" s="48">
        <f t="shared" si="364"/>
        <v>205</v>
      </c>
      <c r="BL175" s="14">
        <v>28043</v>
      </c>
      <c r="BM175" s="48">
        <f t="shared" si="365"/>
        <v>278</v>
      </c>
      <c r="BN175" s="14">
        <v>10302</v>
      </c>
      <c r="BO175" s="48">
        <f t="shared" si="366"/>
        <v>53</v>
      </c>
      <c r="BP175" s="14">
        <v>2290</v>
      </c>
      <c r="BQ175" s="48">
        <f t="shared" si="367"/>
        <v>3</v>
      </c>
      <c r="BR175" s="57">
        <v>20</v>
      </c>
      <c r="BS175" s="53">
        <f t="shared" si="368"/>
        <v>1</v>
      </c>
      <c r="BT175" s="57">
        <v>102</v>
      </c>
      <c r="BU175" s="53">
        <f t="shared" si="369"/>
        <v>0</v>
      </c>
      <c r="BV175" s="57">
        <v>433</v>
      </c>
      <c r="BW175" s="53">
        <f t="shared" si="370"/>
        <v>1</v>
      </c>
      <c r="BX175" s="57">
        <v>936</v>
      </c>
      <c r="BY175" s="53">
        <f t="shared" si="371"/>
        <v>10</v>
      </c>
      <c r="BZ175" s="21">
        <v>492</v>
      </c>
      <c r="CA175" s="27">
        <f t="shared" si="372"/>
        <v>5</v>
      </c>
    </row>
    <row r="176" spans="1:79">
      <c r="A176" s="3">
        <v>44073</v>
      </c>
      <c r="B176" s="22">
        <v>44073</v>
      </c>
      <c r="C176" s="10">
        <v>92065</v>
      </c>
      <c r="D176">
        <f t="shared" si="321"/>
        <v>728</v>
      </c>
      <c r="E176" s="10">
        <v>1995</v>
      </c>
      <c r="F176">
        <f t="shared" si="299"/>
        <v>12</v>
      </c>
      <c r="G176" s="10">
        <v>65747</v>
      </c>
      <c r="H176">
        <f t="shared" si="322"/>
        <v>628</v>
      </c>
      <c r="I176">
        <f t="shared" si="319"/>
        <v>24323</v>
      </c>
      <c r="J176">
        <f t="shared" si="318"/>
        <v>88</v>
      </c>
      <c r="K176">
        <f t="shared" si="323"/>
        <v>2.166947265518927E-2</v>
      </c>
      <c r="L176">
        <f t="shared" si="324"/>
        <v>0.71413675120838538</v>
      </c>
      <c r="M176">
        <f t="shared" si="325"/>
        <v>0.26419377613642536</v>
      </c>
      <c r="N176" s="22">
        <f t="shared" si="326"/>
        <v>7.9074566882094167E-3</v>
      </c>
      <c r="O176">
        <f t="shared" si="300"/>
        <v>6.0150375939849628E-3</v>
      </c>
      <c r="P176">
        <f t="shared" si="327"/>
        <v>9.5517666205302137E-3</v>
      </c>
      <c r="Q176">
        <f t="shared" si="328"/>
        <v>3.6179747564034043E-3</v>
      </c>
      <c r="R176" s="22">
        <f t="shared" si="329"/>
        <v>23166.834423754404</v>
      </c>
      <c r="S176" s="22">
        <f t="shared" si="330"/>
        <v>502.01308505284345</v>
      </c>
      <c r="T176" s="22">
        <f t="shared" si="331"/>
        <v>16544.287871162556</v>
      </c>
      <c r="U176" s="22">
        <f t="shared" si="332"/>
        <v>6120.5334675390031</v>
      </c>
      <c r="V176" s="10">
        <v>334297</v>
      </c>
      <c r="W176">
        <f t="shared" si="333"/>
        <v>2914</v>
      </c>
      <c r="X176" s="22">
        <f t="shared" si="334"/>
        <v>-1872</v>
      </c>
      <c r="Y176" s="35">
        <f t="shared" si="335"/>
        <v>84121.036738802213</v>
      </c>
      <c r="Z176" s="10">
        <v>238684</v>
      </c>
      <c r="AA176" s="2">
        <f t="shared" si="336"/>
        <v>2186</v>
      </c>
      <c r="AB176" s="29">
        <f t="shared" si="337"/>
        <v>0.71398786109357848</v>
      </c>
      <c r="AC176" s="32">
        <f t="shared" si="338"/>
        <v>-1887</v>
      </c>
      <c r="AD176">
        <f t="shared" si="339"/>
        <v>95613</v>
      </c>
      <c r="AE176" s="1">
        <f t="shared" si="340"/>
        <v>728</v>
      </c>
      <c r="AF176" s="29">
        <f t="shared" si="341"/>
        <v>0.28601213890642152</v>
      </c>
      <c r="AG176" s="32">
        <f t="shared" si="342"/>
        <v>15</v>
      </c>
      <c r="AH176" s="34">
        <f t="shared" si="343"/>
        <v>0.24982841455044613</v>
      </c>
      <c r="AI176" s="34">
        <f t="shared" si="344"/>
        <v>24059.637644690487</v>
      </c>
      <c r="AJ176" s="10">
        <v>22449</v>
      </c>
      <c r="AK176" s="2">
        <f t="shared" si="345"/>
        <v>97</v>
      </c>
      <c r="AL176" s="2">
        <f t="shared" si="346"/>
        <v>4.3396564065856236E-3</v>
      </c>
      <c r="AM176" s="34">
        <f t="shared" si="347"/>
        <v>5648.9682939104177</v>
      </c>
      <c r="AN176" s="34">
        <f t="shared" si="348"/>
        <v>0.24383859229891924</v>
      </c>
      <c r="AO176" s="10">
        <v>410</v>
      </c>
      <c r="AP176">
        <f t="shared" si="320"/>
        <v>-4</v>
      </c>
      <c r="AQ176">
        <f t="shared" si="349"/>
        <v>-9.6618357487923134E-3</v>
      </c>
      <c r="AR176" s="34">
        <f t="shared" si="350"/>
        <v>103.17060895822848</v>
      </c>
      <c r="AS176" s="10">
        <v>1307</v>
      </c>
      <c r="AT176" s="2">
        <f t="shared" si="351"/>
        <v>-7</v>
      </c>
      <c r="AU176" s="2">
        <f t="shared" si="352"/>
        <v>-5.3272450532724225E-3</v>
      </c>
      <c r="AV176" s="34">
        <f t="shared" si="353"/>
        <v>328.88777050830396</v>
      </c>
      <c r="AW176" s="79">
        <f t="shared" si="354"/>
        <v>1.419649160918916E-2</v>
      </c>
      <c r="AX176" s="10">
        <v>157</v>
      </c>
      <c r="AY176">
        <f t="shared" si="355"/>
        <v>2</v>
      </c>
      <c r="AZ176" s="22">
        <f t="shared" si="356"/>
        <v>1.2903225806451646E-2</v>
      </c>
      <c r="BA176" s="35">
        <f t="shared" si="357"/>
        <v>39.506794162053346</v>
      </c>
      <c r="BB176" s="51">
        <f t="shared" si="358"/>
        <v>1.7053168956715364E-3</v>
      </c>
      <c r="BC176" s="31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31">
        <f t="shared" si="359"/>
        <v>88</v>
      </c>
      <c r="BE176" s="51">
        <f t="shared" si="360"/>
        <v>3.6311120280585474E-3</v>
      </c>
      <c r="BF176" s="35">
        <f t="shared" si="361"/>
        <v>6120.5334675390031</v>
      </c>
      <c r="BG176" s="35">
        <f t="shared" si="362"/>
        <v>0.26419377613642536</v>
      </c>
      <c r="BH176" s="45">
        <v>12801</v>
      </c>
      <c r="BI176" s="48">
        <f t="shared" si="363"/>
        <v>154</v>
      </c>
      <c r="BJ176" s="14">
        <v>38316</v>
      </c>
      <c r="BK176" s="48">
        <f t="shared" si="364"/>
        <v>261</v>
      </c>
      <c r="BL176" s="14">
        <v>28256</v>
      </c>
      <c r="BM176" s="48">
        <f t="shared" si="365"/>
        <v>213</v>
      </c>
      <c r="BN176" s="14">
        <v>10397</v>
      </c>
      <c r="BO176" s="48">
        <f t="shared" si="366"/>
        <v>95</v>
      </c>
      <c r="BP176" s="14">
        <v>2295</v>
      </c>
      <c r="BQ176" s="48">
        <f t="shared" si="367"/>
        <v>5</v>
      </c>
      <c r="BR176" s="16">
        <v>20</v>
      </c>
      <c r="BS176" s="24">
        <f t="shared" si="368"/>
        <v>0</v>
      </c>
      <c r="BT176" s="16">
        <v>103</v>
      </c>
      <c r="BU176" s="24">
        <f t="shared" si="369"/>
        <v>1</v>
      </c>
      <c r="BV176" s="16">
        <v>437</v>
      </c>
      <c r="BW176" s="24">
        <f t="shared" si="370"/>
        <v>4</v>
      </c>
      <c r="BX176" s="16">
        <v>940</v>
      </c>
      <c r="BY176" s="24">
        <f t="shared" si="371"/>
        <v>4</v>
      </c>
      <c r="BZ176" s="21">
        <v>495</v>
      </c>
      <c r="CA176" s="27">
        <f t="shared" si="372"/>
        <v>3</v>
      </c>
    </row>
    <row r="177" spans="1:79">
      <c r="A177" s="3">
        <v>44074</v>
      </c>
      <c r="B177" s="22">
        <v>44074</v>
      </c>
      <c r="C177" s="10">
        <v>92982</v>
      </c>
      <c r="D177">
        <f t="shared" si="321"/>
        <v>917</v>
      </c>
      <c r="E177" s="10">
        <v>2002</v>
      </c>
      <c r="F177">
        <f t="shared" si="299"/>
        <v>7</v>
      </c>
      <c r="G177" s="10">
        <v>66173</v>
      </c>
      <c r="H177">
        <f t="shared" si="322"/>
        <v>426</v>
      </c>
      <c r="I177">
        <f t="shared" si="319"/>
        <v>24807</v>
      </c>
      <c r="J177">
        <f t="shared" si="318"/>
        <v>484</v>
      </c>
      <c r="K177">
        <f t="shared" si="323"/>
        <v>2.1531049020240476E-2</v>
      </c>
      <c r="L177">
        <f t="shared" si="324"/>
        <v>0.71167537803015635</v>
      </c>
      <c r="M177">
        <f t="shared" si="325"/>
        <v>0.26679357294960315</v>
      </c>
      <c r="N177" s="22">
        <f t="shared" si="326"/>
        <v>9.8621238519283304E-3</v>
      </c>
      <c r="O177">
        <f t="shared" si="300"/>
        <v>3.4965034965034965E-3</v>
      </c>
      <c r="P177">
        <f t="shared" si="327"/>
        <v>6.4376709534100006E-3</v>
      </c>
      <c r="Q177">
        <f t="shared" si="328"/>
        <v>1.9510622001854314E-2</v>
      </c>
      <c r="R177" s="22">
        <f t="shared" si="329"/>
        <v>23397.584297936588</v>
      </c>
      <c r="S177" s="22">
        <f t="shared" si="330"/>
        <v>503.77453447408152</v>
      </c>
      <c r="T177" s="22">
        <f t="shared" si="331"/>
        <v>16651.48465022647</v>
      </c>
      <c r="U177" s="22">
        <f t="shared" si="332"/>
        <v>6242.3251132360338</v>
      </c>
      <c r="V177" s="10">
        <v>339893</v>
      </c>
      <c r="W177">
        <f t="shared" si="333"/>
        <v>5596</v>
      </c>
      <c r="X177" s="22">
        <f t="shared" si="334"/>
        <v>2682</v>
      </c>
      <c r="Y177" s="35">
        <f t="shared" si="335"/>
        <v>85529.189733266219</v>
      </c>
      <c r="Z177" s="10">
        <v>243363</v>
      </c>
      <c r="AA177" s="2">
        <f t="shared" si="336"/>
        <v>4679</v>
      </c>
      <c r="AB177" s="29">
        <f t="shared" si="337"/>
        <v>0.71599885846428135</v>
      </c>
      <c r="AC177" s="32">
        <f t="shared" si="338"/>
        <v>2493</v>
      </c>
      <c r="AD177">
        <f t="shared" si="339"/>
        <v>96530</v>
      </c>
      <c r="AE177" s="1">
        <f t="shared" si="340"/>
        <v>917</v>
      </c>
      <c r="AF177" s="29">
        <f t="shared" si="341"/>
        <v>0.28400114153571859</v>
      </c>
      <c r="AG177" s="32">
        <f t="shared" si="342"/>
        <v>189</v>
      </c>
      <c r="AH177" s="34">
        <f t="shared" si="343"/>
        <v>0.16386704789135095</v>
      </c>
      <c r="AI177" s="34">
        <f t="shared" si="344"/>
        <v>24290.387518872671</v>
      </c>
      <c r="AJ177" s="10">
        <v>22900</v>
      </c>
      <c r="AK177" s="2">
        <f t="shared" si="345"/>
        <v>451</v>
      </c>
      <c r="AL177" s="2">
        <f t="shared" si="346"/>
        <v>2.0089981736380214E-2</v>
      </c>
      <c r="AM177" s="34">
        <f t="shared" si="347"/>
        <v>5762.4559637644688</v>
      </c>
      <c r="AN177" s="34">
        <f t="shared" si="348"/>
        <v>0.24628422705469877</v>
      </c>
      <c r="AO177" s="10">
        <v>419</v>
      </c>
      <c r="AP177">
        <f t="shared" si="320"/>
        <v>9</v>
      </c>
      <c r="AQ177">
        <f t="shared" si="349"/>
        <v>2.1951219512195141E-2</v>
      </c>
      <c r="AR177" s="34">
        <f t="shared" si="350"/>
        <v>105.4353296426774</v>
      </c>
      <c r="AS177" s="10">
        <v>1320</v>
      </c>
      <c r="AT177" s="2">
        <f t="shared" si="351"/>
        <v>13</v>
      </c>
      <c r="AU177" s="2">
        <f t="shared" si="352"/>
        <v>9.9464422341239977E-3</v>
      </c>
      <c r="AV177" s="34">
        <f t="shared" si="353"/>
        <v>332.1590337191746</v>
      </c>
      <c r="AW177" s="79">
        <f t="shared" si="354"/>
        <v>1.4196296057301412E-2</v>
      </c>
      <c r="AX177" s="10">
        <v>168</v>
      </c>
      <c r="AY177">
        <f t="shared" si="355"/>
        <v>11</v>
      </c>
      <c r="AZ177" s="22">
        <f t="shared" si="356"/>
        <v>7.0063694267515908E-2</v>
      </c>
      <c r="BA177" s="35">
        <f t="shared" si="357"/>
        <v>42.274786109713133</v>
      </c>
      <c r="BB177" s="51">
        <f t="shared" si="358"/>
        <v>1.8068013163838163E-3</v>
      </c>
      <c r="BC177" s="31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31">
        <f t="shared" si="359"/>
        <v>484</v>
      </c>
      <c r="BE177" s="51">
        <f t="shared" si="360"/>
        <v>1.9898861160218662E-2</v>
      </c>
      <c r="BF177" s="35">
        <f t="shared" si="361"/>
        <v>6242.3251132360338</v>
      </c>
      <c r="BG177" s="35">
        <f t="shared" si="362"/>
        <v>0.26679357294960315</v>
      </c>
      <c r="BH177" s="45">
        <v>13048</v>
      </c>
      <c r="BI177" s="48">
        <f t="shared" si="363"/>
        <v>247</v>
      </c>
      <c r="BJ177" s="14">
        <v>38907</v>
      </c>
      <c r="BK177" s="48">
        <f t="shared" si="364"/>
        <v>591</v>
      </c>
      <c r="BL177" s="14">
        <v>28254</v>
      </c>
      <c r="BM177" s="48">
        <f t="shared" si="365"/>
        <v>-2</v>
      </c>
      <c r="BN177" s="14">
        <v>10475</v>
      </c>
      <c r="BO177" s="48">
        <f t="shared" si="366"/>
        <v>78</v>
      </c>
      <c r="BP177" s="14">
        <v>2298</v>
      </c>
      <c r="BQ177" s="48">
        <f t="shared" si="367"/>
        <v>3</v>
      </c>
      <c r="BR177" s="16">
        <v>20</v>
      </c>
      <c r="BS177" s="24">
        <f t="shared" si="368"/>
        <v>0</v>
      </c>
      <c r="BT177" s="16">
        <v>104</v>
      </c>
      <c r="BU177" s="24">
        <f t="shared" si="369"/>
        <v>1</v>
      </c>
      <c r="BV177" s="16">
        <v>439</v>
      </c>
      <c r="BW177" s="24">
        <f t="shared" si="370"/>
        <v>2</v>
      </c>
      <c r="BX177" s="16">
        <v>944</v>
      </c>
      <c r="BY177" s="24">
        <f t="shared" si="371"/>
        <v>4</v>
      </c>
      <c r="BZ177" s="21">
        <v>495</v>
      </c>
      <c r="CA177" s="27">
        <f t="shared" si="372"/>
        <v>0</v>
      </c>
    </row>
    <row r="178" spans="1:79">
      <c r="A178" s="3">
        <v>44075</v>
      </c>
      <c r="B178" s="22">
        <v>44075</v>
      </c>
      <c r="C178" s="10">
        <v>93552</v>
      </c>
      <c r="D178">
        <f t="shared" si="321"/>
        <v>570</v>
      </c>
      <c r="E178" s="10">
        <v>2018</v>
      </c>
      <c r="F178">
        <f t="shared" si="299"/>
        <v>16</v>
      </c>
      <c r="G178" s="10">
        <v>66974</v>
      </c>
      <c r="H178">
        <f t="shared" si="322"/>
        <v>801</v>
      </c>
      <c r="I178">
        <f t="shared" si="319"/>
        <v>24560</v>
      </c>
      <c r="J178">
        <f t="shared" si="318"/>
        <v>-247</v>
      </c>
      <c r="K178">
        <f t="shared" si="323"/>
        <v>2.1570891055242004E-2</v>
      </c>
      <c r="L178">
        <f t="shared" si="324"/>
        <v>0.71590131691465708</v>
      </c>
      <c r="M178">
        <f t="shared" si="325"/>
        <v>0.2625277920301009</v>
      </c>
      <c r="N178" s="22">
        <f t="shared" si="326"/>
        <v>6.0928681375064138E-3</v>
      </c>
      <c r="O178">
        <f t="shared" si="300"/>
        <v>7.9286422200198214E-3</v>
      </c>
      <c r="P178">
        <f t="shared" si="327"/>
        <v>1.195986502224744E-2</v>
      </c>
      <c r="Q178">
        <f t="shared" si="328"/>
        <v>-1.005700325732899E-2</v>
      </c>
      <c r="R178" s="22">
        <f t="shared" si="329"/>
        <v>23541.016607951686</v>
      </c>
      <c r="S178" s="22">
        <f t="shared" si="330"/>
        <v>507.80070457976848</v>
      </c>
      <c r="T178" s="22">
        <f t="shared" si="331"/>
        <v>16853.044791142423</v>
      </c>
      <c r="U178" s="22">
        <f t="shared" si="332"/>
        <v>6180.171112229491</v>
      </c>
      <c r="V178" s="10">
        <v>343407</v>
      </c>
      <c r="W178">
        <f t="shared" si="333"/>
        <v>3514</v>
      </c>
      <c r="X178" s="22">
        <f t="shared" si="334"/>
        <v>-2082</v>
      </c>
      <c r="Y178" s="35">
        <f t="shared" si="335"/>
        <v>86413.437342727731</v>
      </c>
      <c r="Z178" s="10">
        <v>246307</v>
      </c>
      <c r="AA178" s="2">
        <f t="shared" si="336"/>
        <v>2944</v>
      </c>
      <c r="AB178" s="29">
        <f t="shared" si="337"/>
        <v>0.71724513478176044</v>
      </c>
      <c r="AC178" s="32">
        <f t="shared" si="338"/>
        <v>-1735</v>
      </c>
      <c r="AD178">
        <f t="shared" si="339"/>
        <v>97100</v>
      </c>
      <c r="AE178" s="1">
        <f t="shared" si="340"/>
        <v>570</v>
      </c>
      <c r="AF178" s="29">
        <f t="shared" si="341"/>
        <v>0.28275486521823956</v>
      </c>
      <c r="AG178" s="32">
        <f t="shared" si="342"/>
        <v>-347</v>
      </c>
      <c r="AH178" s="34">
        <f t="shared" si="343"/>
        <v>0.16220830961866819</v>
      </c>
      <c r="AI178" s="34">
        <f t="shared" si="344"/>
        <v>24433.819828887768</v>
      </c>
      <c r="AJ178" s="10">
        <v>22705</v>
      </c>
      <c r="AK178" s="2">
        <f t="shared" si="345"/>
        <v>-195</v>
      </c>
      <c r="AL178" s="2">
        <f t="shared" si="346"/>
        <v>-8.515283842794763E-3</v>
      </c>
      <c r="AM178" s="34">
        <f t="shared" si="347"/>
        <v>5713.3870156014091</v>
      </c>
      <c r="AN178" s="34">
        <f t="shared" si="348"/>
        <v>0.24269924747733881</v>
      </c>
      <c r="AO178" s="10">
        <v>387</v>
      </c>
      <c r="AP178">
        <f t="shared" si="320"/>
        <v>-32</v>
      </c>
      <c r="AQ178">
        <f t="shared" si="349"/>
        <v>-7.6372315035799554E-2</v>
      </c>
      <c r="AR178" s="34">
        <f t="shared" si="350"/>
        <v>97.382989431303471</v>
      </c>
      <c r="AS178" s="10">
        <v>1290</v>
      </c>
      <c r="AT178" s="2">
        <f t="shared" si="351"/>
        <v>-30</v>
      </c>
      <c r="AU178" s="2">
        <f t="shared" si="352"/>
        <v>-2.2727272727272707E-2</v>
      </c>
      <c r="AV178" s="34">
        <f t="shared" si="353"/>
        <v>324.60996477101156</v>
      </c>
      <c r="AW178" s="79">
        <f t="shared" si="354"/>
        <v>1.3789122626988198E-2</v>
      </c>
      <c r="AX178" s="10">
        <v>168</v>
      </c>
      <c r="AY178">
        <f t="shared" si="355"/>
        <v>0</v>
      </c>
      <c r="AZ178" s="22">
        <f t="shared" si="356"/>
        <v>0</v>
      </c>
      <c r="BA178" s="35">
        <f t="shared" si="357"/>
        <v>42.274786109713133</v>
      </c>
      <c r="BB178" s="51">
        <f t="shared" si="358"/>
        <v>1.7957927142124167E-3</v>
      </c>
      <c r="BC178" s="31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31">
        <f t="shared" si="359"/>
        <v>-257</v>
      </c>
      <c r="BE178" s="51">
        <f t="shared" si="360"/>
        <v>-1.035997903817476E-2</v>
      </c>
      <c r="BF178" s="35">
        <f t="shared" si="361"/>
        <v>6177.6547559134369</v>
      </c>
      <c r="BG178" s="35">
        <f t="shared" si="362"/>
        <v>0.26242089960663589</v>
      </c>
      <c r="BH178" s="45">
        <v>13189</v>
      </c>
      <c r="BI178" s="48">
        <f t="shared" si="363"/>
        <v>141</v>
      </c>
      <c r="BJ178" s="14">
        <v>38955</v>
      </c>
      <c r="BK178" s="48">
        <f t="shared" si="364"/>
        <v>48</v>
      </c>
      <c r="BL178" s="14">
        <v>28545</v>
      </c>
      <c r="BM178" s="48">
        <f t="shared" si="365"/>
        <v>291</v>
      </c>
      <c r="BN178" s="14">
        <v>10563</v>
      </c>
      <c r="BO178" s="48">
        <f t="shared" si="366"/>
        <v>88</v>
      </c>
      <c r="BP178" s="14">
        <v>2300</v>
      </c>
      <c r="BQ178" s="48">
        <f t="shared" si="367"/>
        <v>2</v>
      </c>
      <c r="BR178" s="16">
        <v>20</v>
      </c>
      <c r="BS178" s="24">
        <f t="shared" si="368"/>
        <v>0</v>
      </c>
      <c r="BT178" s="16">
        <v>104</v>
      </c>
      <c r="BU178" s="24">
        <f t="shared" si="369"/>
        <v>0</v>
      </c>
      <c r="BV178" s="16">
        <v>441</v>
      </c>
      <c r="BW178" s="24">
        <f t="shared" si="370"/>
        <v>2</v>
      </c>
      <c r="BX178" s="16">
        <v>955</v>
      </c>
      <c r="BY178" s="24">
        <f t="shared" si="371"/>
        <v>11</v>
      </c>
      <c r="BZ178" s="21">
        <v>498</v>
      </c>
      <c r="CA178" s="27">
        <f t="shared" si="372"/>
        <v>3</v>
      </c>
    </row>
    <row r="179" spans="1:79">
      <c r="A179" s="3">
        <v>44076</v>
      </c>
      <c r="B179" s="22">
        <v>44076</v>
      </c>
      <c r="C179" s="10">
        <v>94084</v>
      </c>
      <c r="D179">
        <f t="shared" si="321"/>
        <v>532</v>
      </c>
      <c r="E179" s="10">
        <v>2030</v>
      </c>
      <c r="F179">
        <f t="shared" si="299"/>
        <v>12</v>
      </c>
      <c r="G179" s="10">
        <v>67487</v>
      </c>
      <c r="H179">
        <f t="shared" si="322"/>
        <v>513</v>
      </c>
      <c r="I179">
        <f t="shared" si="319"/>
        <v>24567</v>
      </c>
      <c r="J179">
        <f t="shared" si="318"/>
        <v>7</v>
      </c>
      <c r="K179">
        <f t="shared" si="323"/>
        <v>2.1576463585731898E-2</v>
      </c>
      <c r="L179">
        <f t="shared" si="324"/>
        <v>0.71730581182772846</v>
      </c>
      <c r="M179">
        <f t="shared" si="325"/>
        <v>0.2611177245865397</v>
      </c>
      <c r="N179" s="22">
        <f t="shared" si="326"/>
        <v>5.6545214914331876E-3</v>
      </c>
      <c r="O179">
        <f t="shared" si="300"/>
        <v>5.9113300492610842E-3</v>
      </c>
      <c r="P179">
        <f t="shared" si="327"/>
        <v>7.6014639856564967E-3</v>
      </c>
      <c r="Q179">
        <f t="shared" si="328"/>
        <v>2.84935075507795E-4</v>
      </c>
      <c r="R179" s="22">
        <f t="shared" si="329"/>
        <v>23674.886763965776</v>
      </c>
      <c r="S179" s="22">
        <f t="shared" si="330"/>
        <v>510.82033215903368</v>
      </c>
      <c r="T179" s="22">
        <f t="shared" si="331"/>
        <v>16982.133870156013</v>
      </c>
      <c r="U179" s="22">
        <f t="shared" si="332"/>
        <v>6181.9325616507294</v>
      </c>
      <c r="V179" s="10">
        <v>347147</v>
      </c>
      <c r="W179">
        <f t="shared" si="333"/>
        <v>3740</v>
      </c>
      <c r="X179" s="22">
        <f t="shared" si="334"/>
        <v>226</v>
      </c>
      <c r="Y179" s="35">
        <f t="shared" si="335"/>
        <v>87354.554604932055</v>
      </c>
      <c r="Z179" s="10">
        <v>249515</v>
      </c>
      <c r="AA179" s="22">
        <f t="shared" si="336"/>
        <v>3208</v>
      </c>
      <c r="AB179" s="28">
        <f t="shared" si="337"/>
        <v>0.71875891193068064</v>
      </c>
      <c r="AC179" s="31">
        <f t="shared" si="338"/>
        <v>264</v>
      </c>
      <c r="AD179">
        <f t="shared" si="339"/>
        <v>97632</v>
      </c>
      <c r="AE179">
        <f t="shared" si="340"/>
        <v>532</v>
      </c>
      <c r="AF179" s="28">
        <f t="shared" si="341"/>
        <v>0.28124108806931936</v>
      </c>
      <c r="AG179" s="31">
        <f t="shared" si="342"/>
        <v>-38</v>
      </c>
      <c r="AH179" s="35">
        <f t="shared" si="343"/>
        <v>0.14224598930481283</v>
      </c>
      <c r="AI179" s="35">
        <f t="shared" si="344"/>
        <v>24567.689984901859</v>
      </c>
      <c r="AJ179" s="10">
        <v>22764</v>
      </c>
      <c r="AK179" s="22">
        <f t="shared" si="345"/>
        <v>59</v>
      </c>
      <c r="AL179" s="22">
        <f t="shared" si="346"/>
        <v>2.5985465756441783E-3</v>
      </c>
      <c r="AM179" s="35">
        <f t="shared" si="347"/>
        <v>5728.2335178661297</v>
      </c>
      <c r="AN179" s="35">
        <f t="shared" si="348"/>
        <v>0.24195399855448324</v>
      </c>
      <c r="AO179" s="10">
        <v>398</v>
      </c>
      <c r="AP179">
        <f t="shared" si="320"/>
        <v>11</v>
      </c>
      <c r="AQ179">
        <f t="shared" si="349"/>
        <v>2.8423772609819098E-2</v>
      </c>
      <c r="AR179" s="35">
        <f t="shared" si="350"/>
        <v>100.15098137896325</v>
      </c>
      <c r="AS179" s="10">
        <v>1240</v>
      </c>
      <c r="AT179" s="22">
        <f t="shared" si="351"/>
        <v>-50</v>
      </c>
      <c r="AU179" s="22">
        <f t="shared" si="352"/>
        <v>-3.8759689922480578E-2</v>
      </c>
      <c r="AV179" s="35">
        <f t="shared" si="353"/>
        <v>312.02818319073981</v>
      </c>
      <c r="AW179" s="51">
        <f t="shared" si="354"/>
        <v>1.3179711746949534E-2</v>
      </c>
      <c r="AX179" s="10">
        <v>165</v>
      </c>
      <c r="AY179">
        <f t="shared" si="355"/>
        <v>-3</v>
      </c>
      <c r="AZ179" s="22">
        <f t="shared" si="356"/>
        <v>-1.7857142857142905E-2</v>
      </c>
      <c r="BA179" s="35">
        <f t="shared" si="357"/>
        <v>41.519879214896825</v>
      </c>
      <c r="BB179" s="51">
        <f t="shared" si="358"/>
        <v>1.7537519663279623E-3</v>
      </c>
      <c r="BC179" s="31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31">
        <f t="shared" si="359"/>
        <v>17</v>
      </c>
      <c r="BE179" s="51">
        <f t="shared" si="360"/>
        <v>6.9246435845204957E-4</v>
      </c>
      <c r="BF179" s="35">
        <f t="shared" si="361"/>
        <v>6181.9325616507294</v>
      </c>
      <c r="BG179" s="35">
        <f t="shared" si="362"/>
        <v>0.2611177245865397</v>
      </c>
      <c r="BH179" s="45">
        <v>13276</v>
      </c>
      <c r="BI179" s="48">
        <f t="shared" si="363"/>
        <v>87</v>
      </c>
      <c r="BJ179" s="14">
        <v>39164</v>
      </c>
      <c r="BK179" s="48">
        <f t="shared" si="364"/>
        <v>209</v>
      </c>
      <c r="BL179" s="14">
        <v>28708</v>
      </c>
      <c r="BM179" s="48">
        <f t="shared" si="365"/>
        <v>163</v>
      </c>
      <c r="BN179" s="14">
        <v>10634</v>
      </c>
      <c r="BO179" s="48">
        <f t="shared" si="366"/>
        <v>71</v>
      </c>
      <c r="BP179" s="14">
        <v>2302</v>
      </c>
      <c r="BQ179" s="48">
        <f t="shared" si="367"/>
        <v>2</v>
      </c>
      <c r="BR179" s="57">
        <v>20</v>
      </c>
      <c r="BS179" s="53">
        <f t="shared" si="368"/>
        <v>0</v>
      </c>
      <c r="BT179" s="57">
        <v>105</v>
      </c>
      <c r="BU179" s="53">
        <f t="shared" si="369"/>
        <v>1</v>
      </c>
      <c r="BV179" s="57">
        <v>443</v>
      </c>
      <c r="BW179" s="53">
        <f t="shared" si="370"/>
        <v>2</v>
      </c>
      <c r="BX179" s="57">
        <v>961</v>
      </c>
      <c r="BY179" s="53">
        <f t="shared" si="371"/>
        <v>6</v>
      </c>
      <c r="BZ179" s="21">
        <v>501</v>
      </c>
      <c r="CA179" s="27">
        <f t="shared" si="372"/>
        <v>3</v>
      </c>
    </row>
    <row r="180" spans="1:79">
      <c r="A180" s="3">
        <v>44077</v>
      </c>
      <c r="B180" s="22">
        <v>44077</v>
      </c>
      <c r="C180" s="10">
        <v>94914</v>
      </c>
      <c r="D180">
        <f t="shared" si="321"/>
        <v>830</v>
      </c>
      <c r="E180" s="10">
        <v>2046</v>
      </c>
      <c r="F180">
        <f t="shared" si="299"/>
        <v>16</v>
      </c>
      <c r="G180" s="10">
        <v>68198</v>
      </c>
      <c r="H180">
        <f t="shared" si="322"/>
        <v>711</v>
      </c>
      <c r="I180">
        <f t="shared" si="319"/>
        <v>24670</v>
      </c>
      <c r="J180">
        <f t="shared" si="318"/>
        <v>103</v>
      </c>
      <c r="K180">
        <f t="shared" si="323"/>
        <v>2.1556356280422278E-2</v>
      </c>
      <c r="L180">
        <f t="shared" si="324"/>
        <v>0.71852413764039025</v>
      </c>
      <c r="M180">
        <f t="shared" si="325"/>
        <v>0.25991950607918746</v>
      </c>
      <c r="N180" s="22">
        <f t="shared" si="326"/>
        <v>8.7447584128790279E-3</v>
      </c>
      <c r="O180">
        <f t="shared" si="300"/>
        <v>7.8201368523949169E-3</v>
      </c>
      <c r="P180">
        <f t="shared" si="327"/>
        <v>1.0425525675239742E-2</v>
      </c>
      <c r="Q180">
        <f t="shared" si="328"/>
        <v>4.1751114714227806E-3</v>
      </c>
      <c r="R180" s="22">
        <f t="shared" si="329"/>
        <v>23883.744338198288</v>
      </c>
      <c r="S180" s="22">
        <f t="shared" si="330"/>
        <v>514.8465022647207</v>
      </c>
      <c r="T180" s="22">
        <f t="shared" si="331"/>
        <v>17161.046804227477</v>
      </c>
      <c r="U180" s="22">
        <f t="shared" si="332"/>
        <v>6207.8510317060891</v>
      </c>
      <c r="V180" s="10">
        <v>350669</v>
      </c>
      <c r="W180">
        <f t="shared" si="333"/>
        <v>3522</v>
      </c>
      <c r="X180" s="22">
        <f t="shared" si="334"/>
        <v>-218</v>
      </c>
      <c r="Y180" s="35">
        <f t="shared" si="335"/>
        <v>88240.815299446404</v>
      </c>
      <c r="Z180" s="10">
        <v>252207</v>
      </c>
      <c r="AA180" s="2">
        <f t="shared" si="336"/>
        <v>2692</v>
      </c>
      <c r="AB180" s="29">
        <f t="shared" si="337"/>
        <v>0.71921669722729986</v>
      </c>
      <c r="AC180" s="32">
        <f t="shared" si="338"/>
        <v>-516</v>
      </c>
      <c r="AD180">
        <f t="shared" si="339"/>
        <v>98462</v>
      </c>
      <c r="AE180" s="1">
        <f t="shared" si="340"/>
        <v>830</v>
      </c>
      <c r="AF180" s="29">
        <f t="shared" si="341"/>
        <v>0.28078330277270019</v>
      </c>
      <c r="AG180" s="32">
        <f t="shared" si="342"/>
        <v>298</v>
      </c>
      <c r="AH180" s="34">
        <f t="shared" si="343"/>
        <v>0.23566155593412833</v>
      </c>
      <c r="AI180" s="34">
        <f t="shared" si="344"/>
        <v>24776.547559134371</v>
      </c>
      <c r="AJ180" s="10">
        <v>22866</v>
      </c>
      <c r="AK180" s="2">
        <f t="shared" si="345"/>
        <v>102</v>
      </c>
      <c r="AL180" s="2">
        <f t="shared" si="346"/>
        <v>4.4807590933051422E-3</v>
      </c>
      <c r="AM180" s="34">
        <f t="shared" si="347"/>
        <v>5753.9003522898838</v>
      </c>
      <c r="AN180" s="34">
        <f t="shared" si="348"/>
        <v>0.24091282634806246</v>
      </c>
      <c r="AO180" s="10">
        <v>400</v>
      </c>
      <c r="AP180">
        <f t="shared" si="320"/>
        <v>2</v>
      </c>
      <c r="AQ180">
        <f t="shared" si="349"/>
        <v>5.0251256281406143E-3</v>
      </c>
      <c r="AR180" s="34">
        <f t="shared" si="350"/>
        <v>100.65425264217413</v>
      </c>
      <c r="AS180" s="10">
        <v>1237</v>
      </c>
      <c r="AT180" s="2">
        <f t="shared" si="351"/>
        <v>-3</v>
      </c>
      <c r="AU180" s="2">
        <f t="shared" si="352"/>
        <v>-2.4193548387096975E-3</v>
      </c>
      <c r="AV180" s="34">
        <f t="shared" si="353"/>
        <v>311.27327629592349</v>
      </c>
      <c r="AW180" s="79">
        <f t="shared" si="354"/>
        <v>1.3032850791242598E-2</v>
      </c>
      <c r="AX180" s="10">
        <v>167</v>
      </c>
      <c r="AY180">
        <f t="shared" si="355"/>
        <v>2</v>
      </c>
      <c r="AZ180" s="22">
        <f t="shared" si="356"/>
        <v>1.2121212121212199E-2</v>
      </c>
      <c r="BA180" s="35">
        <f t="shared" si="357"/>
        <v>42.023150478107695</v>
      </c>
      <c r="BB180" s="51">
        <f t="shared" si="358"/>
        <v>1.7594875360852982E-3</v>
      </c>
      <c r="BC180" s="31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31">
        <f t="shared" si="359"/>
        <v>103</v>
      </c>
      <c r="BE180" s="51">
        <f t="shared" si="360"/>
        <v>4.192616111043268E-3</v>
      </c>
      <c r="BF180" s="35">
        <f t="shared" si="361"/>
        <v>6207.8510317060891</v>
      </c>
      <c r="BG180" s="35">
        <f t="shared" si="362"/>
        <v>0.25991950607918746</v>
      </c>
      <c r="BH180" s="45">
        <v>13427</v>
      </c>
      <c r="BI180" s="48">
        <f t="shared" si="363"/>
        <v>151</v>
      </c>
      <c r="BJ180" s="14">
        <v>39544</v>
      </c>
      <c r="BK180" s="48">
        <f t="shared" si="364"/>
        <v>380</v>
      </c>
      <c r="BL180" s="14">
        <v>28919</v>
      </c>
      <c r="BM180" s="48">
        <f t="shared" si="365"/>
        <v>211</v>
      </c>
      <c r="BN180" s="14">
        <v>10719</v>
      </c>
      <c r="BO180" s="48">
        <f t="shared" si="366"/>
        <v>85</v>
      </c>
      <c r="BP180" s="14">
        <v>2305</v>
      </c>
      <c r="BQ180" s="48">
        <f t="shared" si="367"/>
        <v>3</v>
      </c>
      <c r="BR180" s="16">
        <v>20</v>
      </c>
      <c r="BS180" s="24">
        <f t="shared" si="368"/>
        <v>0</v>
      </c>
      <c r="BT180" s="16">
        <v>106</v>
      </c>
      <c r="BU180" s="24">
        <f t="shared" si="369"/>
        <v>1</v>
      </c>
      <c r="BV180" s="16">
        <v>443</v>
      </c>
      <c r="BW180" s="24">
        <f t="shared" si="370"/>
        <v>0</v>
      </c>
      <c r="BX180" s="16">
        <v>970</v>
      </c>
      <c r="BY180" s="24">
        <f t="shared" si="371"/>
        <v>9</v>
      </c>
      <c r="BZ180" s="21">
        <v>507</v>
      </c>
      <c r="CA180" s="27">
        <f t="shared" si="372"/>
        <v>6</v>
      </c>
    </row>
    <row r="181" spans="1:79">
      <c r="A181" s="3">
        <v>44078</v>
      </c>
      <c r="B181" s="22">
        <v>44078</v>
      </c>
      <c r="C181" s="10">
        <v>95596</v>
      </c>
      <c r="D181">
        <f t="shared" si="321"/>
        <v>682</v>
      </c>
      <c r="E181" s="10">
        <v>2063</v>
      </c>
      <c r="F181">
        <f t="shared" si="299"/>
        <v>17</v>
      </c>
      <c r="G181" s="10">
        <v>68742</v>
      </c>
      <c r="H181">
        <f t="shared" si="322"/>
        <v>544</v>
      </c>
      <c r="I181">
        <f t="shared" si="319"/>
        <v>24791</v>
      </c>
      <c r="J181">
        <f t="shared" si="318"/>
        <v>121</v>
      </c>
      <c r="K181">
        <f t="shared" si="323"/>
        <v>2.15804008535922E-2</v>
      </c>
      <c r="L181">
        <f t="shared" si="324"/>
        <v>0.71908866479769029</v>
      </c>
      <c r="M181">
        <f t="shared" si="325"/>
        <v>0.25933093434871751</v>
      </c>
      <c r="N181" s="22">
        <f t="shared" si="326"/>
        <v>7.1341897150508388E-3</v>
      </c>
      <c r="O181">
        <f t="shared" si="300"/>
        <v>8.2404265632573925E-3</v>
      </c>
      <c r="P181">
        <f t="shared" si="327"/>
        <v>7.9136481336010006E-3</v>
      </c>
      <c r="Q181">
        <f t="shared" si="328"/>
        <v>4.8808035174055103E-3</v>
      </c>
      <c r="R181" s="22">
        <f t="shared" si="329"/>
        <v>24055.359838953194</v>
      </c>
      <c r="S181" s="22">
        <f t="shared" si="330"/>
        <v>519.12430800201309</v>
      </c>
      <c r="T181" s="22">
        <f t="shared" si="331"/>
        <v>17297.936587820834</v>
      </c>
      <c r="U181" s="22">
        <f t="shared" si="332"/>
        <v>6238.2989431303467</v>
      </c>
      <c r="V181" s="10">
        <v>355769</v>
      </c>
      <c r="W181">
        <f t="shared" si="333"/>
        <v>5100</v>
      </c>
      <c r="X181" s="22">
        <f t="shared" si="334"/>
        <v>1578</v>
      </c>
      <c r="Y181" s="35">
        <f t="shared" si="335"/>
        <v>89524.157020634113</v>
      </c>
      <c r="Z181" s="10">
        <v>256625</v>
      </c>
      <c r="AA181" s="2">
        <f t="shared" si="336"/>
        <v>4418</v>
      </c>
      <c r="AB181" s="29">
        <f t="shared" si="337"/>
        <v>0.72132479221067602</v>
      </c>
      <c r="AC181" s="32">
        <f t="shared" si="338"/>
        <v>1726</v>
      </c>
      <c r="AD181">
        <f t="shared" si="339"/>
        <v>99144</v>
      </c>
      <c r="AE181" s="1">
        <f t="shared" si="340"/>
        <v>682</v>
      </c>
      <c r="AF181" s="29">
        <f t="shared" si="341"/>
        <v>0.27867520778932398</v>
      </c>
      <c r="AG181" s="32">
        <f t="shared" si="342"/>
        <v>-148</v>
      </c>
      <c r="AH181" s="34">
        <f t="shared" si="343"/>
        <v>0.13372549019607843</v>
      </c>
      <c r="AI181" s="34">
        <f t="shared" si="344"/>
        <v>24948.163059889281</v>
      </c>
      <c r="AJ181" s="10">
        <v>23090</v>
      </c>
      <c r="AK181" s="2">
        <f t="shared" si="345"/>
        <v>224</v>
      </c>
      <c r="AL181" s="2">
        <f t="shared" si="346"/>
        <v>9.7962039709611481E-3</v>
      </c>
      <c r="AM181" s="34">
        <f t="shared" si="347"/>
        <v>5810.2667337695011</v>
      </c>
      <c r="AN181" s="34">
        <f t="shared" si="348"/>
        <v>0.2415373028160174</v>
      </c>
      <c r="AO181" s="10">
        <v>445</v>
      </c>
      <c r="AP181">
        <f t="shared" si="320"/>
        <v>45</v>
      </c>
      <c r="AQ181">
        <f t="shared" si="349"/>
        <v>0.11250000000000004</v>
      </c>
      <c r="AR181" s="34">
        <f t="shared" si="350"/>
        <v>111.97785606441872</v>
      </c>
      <c r="AS181" s="10">
        <v>1092</v>
      </c>
      <c r="AT181" s="2">
        <f t="shared" si="351"/>
        <v>-145</v>
      </c>
      <c r="AU181" s="2">
        <f t="shared" si="352"/>
        <v>-0.11721907841552137</v>
      </c>
      <c r="AV181" s="34">
        <f t="shared" si="353"/>
        <v>274.78610971313537</v>
      </c>
      <c r="AW181" s="79">
        <f t="shared" si="354"/>
        <v>1.1423072095066739E-2</v>
      </c>
      <c r="AX181" s="10">
        <v>164</v>
      </c>
      <c r="AY181">
        <f t="shared" si="355"/>
        <v>-3</v>
      </c>
      <c r="AZ181" s="22">
        <f t="shared" si="356"/>
        <v>-1.7964071856287456E-2</v>
      </c>
      <c r="BA181" s="35">
        <f t="shared" si="357"/>
        <v>41.268243583291394</v>
      </c>
      <c r="BB181" s="51">
        <f t="shared" si="358"/>
        <v>1.71555295200636E-3</v>
      </c>
      <c r="BC181" s="31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31">
        <f t="shared" si="359"/>
        <v>121</v>
      </c>
      <c r="BE181" s="51">
        <f t="shared" si="360"/>
        <v>4.9047426023509644E-3</v>
      </c>
      <c r="BF181" s="35">
        <f t="shared" si="361"/>
        <v>6238.2989431303467</v>
      </c>
      <c r="BG181" s="35">
        <f t="shared" si="362"/>
        <v>0.25933093434871751</v>
      </c>
      <c r="BH181" s="45">
        <v>13417</v>
      </c>
      <c r="BI181" s="48">
        <f t="shared" si="363"/>
        <v>-10</v>
      </c>
      <c r="BJ181" s="14">
        <v>44281</v>
      </c>
      <c r="BK181" s="48">
        <f t="shared" si="364"/>
        <v>4737</v>
      </c>
      <c r="BL181" s="14">
        <v>28891</v>
      </c>
      <c r="BM181" s="48">
        <f t="shared" si="365"/>
        <v>-28</v>
      </c>
      <c r="BN181" s="14">
        <v>10699</v>
      </c>
      <c r="BO181" s="48">
        <f t="shared" si="366"/>
        <v>-20</v>
      </c>
      <c r="BP181" s="14">
        <v>2308</v>
      </c>
      <c r="BQ181" s="48">
        <f t="shared" si="367"/>
        <v>3</v>
      </c>
      <c r="BR181" s="16">
        <v>20</v>
      </c>
      <c r="BS181" s="24">
        <f t="shared" si="368"/>
        <v>0</v>
      </c>
      <c r="BT181" s="16">
        <v>107</v>
      </c>
      <c r="BU181" s="24">
        <f t="shared" si="369"/>
        <v>1</v>
      </c>
      <c r="BV181" s="16">
        <v>446</v>
      </c>
      <c r="BW181" s="24">
        <f t="shared" si="370"/>
        <v>3</v>
      </c>
      <c r="BX181" s="16">
        <v>978</v>
      </c>
      <c r="BY181" s="24">
        <f t="shared" si="371"/>
        <v>8</v>
      </c>
      <c r="BZ181" s="21">
        <v>512</v>
      </c>
      <c r="CA181" s="27">
        <f t="shared" si="372"/>
        <v>5</v>
      </c>
    </row>
    <row r="182" spans="1:79">
      <c r="A182" s="3">
        <v>44079</v>
      </c>
      <c r="B182" s="22">
        <v>44079</v>
      </c>
      <c r="C182" s="10">
        <v>96305</v>
      </c>
      <c r="D182">
        <f t="shared" si="321"/>
        <v>709</v>
      </c>
      <c r="E182" s="10">
        <v>2075</v>
      </c>
      <c r="F182">
        <f t="shared" si="299"/>
        <v>12</v>
      </c>
      <c r="G182" s="10">
        <v>69223</v>
      </c>
      <c r="H182">
        <f t="shared" si="322"/>
        <v>481</v>
      </c>
      <c r="I182">
        <f t="shared" si="319"/>
        <v>25007</v>
      </c>
      <c r="J182">
        <f t="shared" si="318"/>
        <v>216</v>
      </c>
      <c r="K182">
        <f t="shared" si="323"/>
        <v>2.1546129484450442E-2</v>
      </c>
      <c r="L182">
        <f t="shared" si="324"/>
        <v>0.71878926327812676</v>
      </c>
      <c r="M182">
        <f t="shared" si="325"/>
        <v>0.2596646072374228</v>
      </c>
      <c r="N182" s="22">
        <f t="shared" si="326"/>
        <v>7.3620268937230676E-3</v>
      </c>
      <c r="O182">
        <f t="shared" si="300"/>
        <v>5.7831325301204821E-3</v>
      </c>
      <c r="P182">
        <f t="shared" si="327"/>
        <v>6.9485575603484388E-3</v>
      </c>
      <c r="Q182">
        <f t="shared" si="328"/>
        <v>8.6375814771863877E-3</v>
      </c>
      <c r="R182" s="22">
        <f t="shared" si="329"/>
        <v>24233.76950176145</v>
      </c>
      <c r="S182" s="22">
        <f t="shared" si="330"/>
        <v>522.14393558127824</v>
      </c>
      <c r="T182" s="22">
        <f t="shared" si="331"/>
        <v>17418.973326623051</v>
      </c>
      <c r="U182" s="22">
        <f t="shared" si="332"/>
        <v>6292.652239557121</v>
      </c>
      <c r="V182" s="10">
        <v>361181</v>
      </c>
      <c r="W182">
        <f t="shared" si="333"/>
        <v>5412</v>
      </c>
      <c r="X182" s="22">
        <f t="shared" si="334"/>
        <v>312</v>
      </c>
      <c r="Y182" s="35">
        <f t="shared" si="335"/>
        <v>90886.00905888273</v>
      </c>
      <c r="Z182" s="10">
        <v>261328</v>
      </c>
      <c r="AA182" s="2">
        <f t="shared" si="336"/>
        <v>4703</v>
      </c>
      <c r="AB182" s="29">
        <f t="shared" si="337"/>
        <v>0.72353750612573753</v>
      </c>
      <c r="AC182" s="32">
        <f t="shared" si="338"/>
        <v>285</v>
      </c>
      <c r="AD182">
        <f t="shared" si="339"/>
        <v>99853</v>
      </c>
      <c r="AE182" s="1">
        <f t="shared" si="340"/>
        <v>709</v>
      </c>
      <c r="AF182" s="29">
        <f t="shared" si="341"/>
        <v>0.27646249387426247</v>
      </c>
      <c r="AG182" s="32">
        <f t="shared" si="342"/>
        <v>27</v>
      </c>
      <c r="AH182" s="34">
        <f t="shared" si="343"/>
        <v>0.13100517368810052</v>
      </c>
      <c r="AI182" s="34">
        <f t="shared" si="344"/>
        <v>25126.572722697532</v>
      </c>
      <c r="AJ182" s="10">
        <v>23368</v>
      </c>
      <c r="AK182" s="2">
        <f t="shared" si="345"/>
        <v>278</v>
      </c>
      <c r="AL182" s="2">
        <f t="shared" si="346"/>
        <v>1.2039844088350016E-2</v>
      </c>
      <c r="AM182" s="34">
        <f t="shared" si="347"/>
        <v>5880.2214393558124</v>
      </c>
      <c r="AN182" s="34">
        <f t="shared" si="348"/>
        <v>0.24264576086392192</v>
      </c>
      <c r="AO182" s="10">
        <v>398</v>
      </c>
      <c r="AP182">
        <f t="shared" si="320"/>
        <v>-47</v>
      </c>
      <c r="AQ182">
        <f t="shared" si="349"/>
        <v>-0.10561797752808988</v>
      </c>
      <c r="AR182" s="34">
        <f t="shared" si="350"/>
        <v>100.15098137896325</v>
      </c>
      <c r="AS182" s="10">
        <v>1091</v>
      </c>
      <c r="AT182" s="2">
        <f t="shared" si="351"/>
        <v>-1</v>
      </c>
      <c r="AU182" s="2">
        <f t="shared" si="352"/>
        <v>-9.157509157509125E-4</v>
      </c>
      <c r="AV182" s="34">
        <f t="shared" si="353"/>
        <v>274.53447408152994</v>
      </c>
      <c r="AW182" s="79">
        <f t="shared" si="354"/>
        <v>1.1328591454233945E-2</v>
      </c>
      <c r="AX182" s="10">
        <v>150</v>
      </c>
      <c r="AY182">
        <f t="shared" si="355"/>
        <v>-14</v>
      </c>
      <c r="AZ182" s="22">
        <f t="shared" si="356"/>
        <v>-8.536585365853655E-2</v>
      </c>
      <c r="BA182" s="35">
        <f t="shared" si="357"/>
        <v>37.745344740815298</v>
      </c>
      <c r="BB182" s="51">
        <f t="shared" si="358"/>
        <v>1.5575515289964175E-3</v>
      </c>
      <c r="BC182" s="31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31">
        <f t="shared" si="359"/>
        <v>216</v>
      </c>
      <c r="BE182" s="51">
        <f t="shared" si="360"/>
        <v>8.7128393368560708E-3</v>
      </c>
      <c r="BF182" s="35">
        <f t="shared" si="361"/>
        <v>6292.652239557121</v>
      </c>
      <c r="BG182" s="35">
        <f t="shared" si="362"/>
        <v>0.2596646072374228</v>
      </c>
      <c r="BH182" s="45">
        <v>13714</v>
      </c>
      <c r="BI182" s="48">
        <f t="shared" si="363"/>
        <v>297</v>
      </c>
      <c r="BJ182" s="14">
        <v>40216</v>
      </c>
      <c r="BK182" s="48">
        <f t="shared" si="364"/>
        <v>-4065</v>
      </c>
      <c r="BL182" s="14">
        <v>29209</v>
      </c>
      <c r="BM182" s="48">
        <f t="shared" si="365"/>
        <v>318</v>
      </c>
      <c r="BN182" s="14">
        <v>10857</v>
      </c>
      <c r="BO182" s="48">
        <f t="shared" si="366"/>
        <v>158</v>
      </c>
      <c r="BP182" s="14">
        <v>2309</v>
      </c>
      <c r="BQ182" s="48">
        <f t="shared" si="367"/>
        <v>1</v>
      </c>
      <c r="BR182" s="16">
        <v>20</v>
      </c>
      <c r="BS182" s="24">
        <f t="shared" si="368"/>
        <v>0</v>
      </c>
      <c r="BT182" s="16">
        <v>107</v>
      </c>
      <c r="BU182" s="24">
        <f t="shared" si="369"/>
        <v>0</v>
      </c>
      <c r="BV182" s="16">
        <v>450</v>
      </c>
      <c r="BW182" s="24">
        <f t="shared" si="370"/>
        <v>4</v>
      </c>
      <c r="BX182" s="16">
        <v>981</v>
      </c>
      <c r="BY182" s="24">
        <f t="shared" si="371"/>
        <v>3</v>
      </c>
      <c r="BZ182" s="21">
        <v>517</v>
      </c>
      <c r="CA182" s="27">
        <f t="shared" si="372"/>
        <v>5</v>
      </c>
    </row>
    <row r="183" spans="1:79">
      <c r="A183" s="3">
        <v>44080</v>
      </c>
      <c r="B183" s="22">
        <v>44080</v>
      </c>
      <c r="C183" s="10">
        <v>97043</v>
      </c>
      <c r="D183">
        <f t="shared" si="321"/>
        <v>738</v>
      </c>
      <c r="E183" s="10">
        <v>2086</v>
      </c>
      <c r="F183">
        <f t="shared" si="299"/>
        <v>11</v>
      </c>
      <c r="G183" s="10">
        <v>69661</v>
      </c>
      <c r="H183">
        <f t="shared" si="322"/>
        <v>438</v>
      </c>
      <c r="I183">
        <f t="shared" si="319"/>
        <v>25296</v>
      </c>
      <c r="J183">
        <f t="shared" si="318"/>
        <v>289</v>
      </c>
      <c r="K183">
        <f t="shared" si="323"/>
        <v>2.1495625650484837E-2</v>
      </c>
      <c r="L183">
        <f t="shared" si="324"/>
        <v>0.71783642302896655</v>
      </c>
      <c r="M183">
        <f t="shared" si="325"/>
        <v>0.2606679513205486</v>
      </c>
      <c r="N183" s="22">
        <f t="shared" si="326"/>
        <v>7.604876188905949E-3</v>
      </c>
      <c r="O183">
        <f t="shared" si="300"/>
        <v>5.2732502396931925E-3</v>
      </c>
      <c r="P183">
        <f t="shared" si="327"/>
        <v>6.2875927707038374E-3</v>
      </c>
      <c r="Q183">
        <f t="shared" si="328"/>
        <v>1.1424731182795699E-2</v>
      </c>
      <c r="R183" s="22">
        <f t="shared" si="329"/>
        <v>24419.47659788626</v>
      </c>
      <c r="S183" s="22">
        <f t="shared" si="330"/>
        <v>524.91192752893812</v>
      </c>
      <c r="T183" s="22">
        <f t="shared" si="331"/>
        <v>17529.18973326623</v>
      </c>
      <c r="U183" s="22">
        <f t="shared" si="332"/>
        <v>6365.3749370910919</v>
      </c>
      <c r="V183" s="10">
        <v>366130</v>
      </c>
      <c r="W183">
        <f t="shared" si="333"/>
        <v>4949</v>
      </c>
      <c r="X183" s="22">
        <f t="shared" si="334"/>
        <v>-463</v>
      </c>
      <c r="Y183" s="35">
        <f t="shared" si="335"/>
        <v>92131.35379969803</v>
      </c>
      <c r="Z183" s="10">
        <v>265539</v>
      </c>
      <c r="AA183" s="2">
        <f t="shared" si="336"/>
        <v>4211</v>
      </c>
      <c r="AB183" s="29">
        <f t="shared" si="337"/>
        <v>0.72525878786223474</v>
      </c>
      <c r="AC183" s="32">
        <f t="shared" si="338"/>
        <v>-492</v>
      </c>
      <c r="AD183">
        <f t="shared" si="339"/>
        <v>100591</v>
      </c>
      <c r="AE183" s="1">
        <f t="shared" si="340"/>
        <v>738</v>
      </c>
      <c r="AF183" s="29">
        <f t="shared" si="341"/>
        <v>0.27474121213776526</v>
      </c>
      <c r="AG183" s="32">
        <f t="shared" si="342"/>
        <v>29</v>
      </c>
      <c r="AH183" s="34">
        <f t="shared" si="343"/>
        <v>0.14912103455243483</v>
      </c>
      <c r="AI183" s="34">
        <f t="shared" si="344"/>
        <v>25312.279818822342</v>
      </c>
      <c r="AJ183" s="10">
        <v>23644</v>
      </c>
      <c r="AK183" s="2">
        <f t="shared" si="345"/>
        <v>276</v>
      </c>
      <c r="AL183" s="2">
        <f t="shared" si="346"/>
        <v>1.1811023622047223E-2</v>
      </c>
      <c r="AM183" s="34">
        <f t="shared" si="347"/>
        <v>5949.6728736789128</v>
      </c>
      <c r="AN183" s="34">
        <f t="shared" si="348"/>
        <v>0.24364456993291633</v>
      </c>
      <c r="AO183" s="10">
        <v>398</v>
      </c>
      <c r="AP183">
        <f t="shared" si="320"/>
        <v>0</v>
      </c>
      <c r="AQ183">
        <f t="shared" si="349"/>
        <v>0</v>
      </c>
      <c r="AR183" s="34">
        <f t="shared" si="350"/>
        <v>100.15098137896325</v>
      </c>
      <c r="AS183" s="10">
        <v>1105</v>
      </c>
      <c r="AT183" s="2">
        <f t="shared" si="351"/>
        <v>14</v>
      </c>
      <c r="AU183" s="2">
        <f t="shared" si="352"/>
        <v>1.2832263978001857E-2</v>
      </c>
      <c r="AV183" s="34">
        <f t="shared" si="353"/>
        <v>278.05737292400602</v>
      </c>
      <c r="AW183" s="79">
        <f t="shared" si="354"/>
        <v>1.1386704862792783E-2</v>
      </c>
      <c r="AX183" s="10">
        <v>149</v>
      </c>
      <c r="AY183">
        <f t="shared" si="355"/>
        <v>-1</v>
      </c>
      <c r="AZ183" s="22">
        <f t="shared" si="356"/>
        <v>-6.6666666666667096E-3</v>
      </c>
      <c r="BA183" s="35">
        <f t="shared" si="357"/>
        <v>37.49370910920986</v>
      </c>
      <c r="BB183" s="51">
        <f t="shared" si="358"/>
        <v>1.5354018321774884E-3</v>
      </c>
      <c r="BC183" s="31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31">
        <f t="shared" si="359"/>
        <v>289</v>
      </c>
      <c r="BE183" s="51">
        <f t="shared" si="360"/>
        <v>1.1556764106050332E-2</v>
      </c>
      <c r="BF183" s="35">
        <f t="shared" si="361"/>
        <v>6365.3749370910919</v>
      </c>
      <c r="BG183" s="35">
        <f t="shared" si="362"/>
        <v>0.2606679513205486</v>
      </c>
      <c r="BH183" s="45">
        <v>13905</v>
      </c>
      <c r="BI183" s="48">
        <f t="shared" si="363"/>
        <v>191</v>
      </c>
      <c r="BJ183" s="14">
        <v>40502</v>
      </c>
      <c r="BK183" s="48">
        <f t="shared" si="364"/>
        <v>286</v>
      </c>
      <c r="BL183" s="14">
        <v>29395</v>
      </c>
      <c r="BM183" s="48">
        <f t="shared" si="365"/>
        <v>186</v>
      </c>
      <c r="BN183" s="14">
        <v>10929</v>
      </c>
      <c r="BO183" s="48">
        <f t="shared" si="366"/>
        <v>72</v>
      </c>
      <c r="BP183" s="14">
        <v>2312</v>
      </c>
      <c r="BQ183" s="48">
        <f t="shared" si="367"/>
        <v>3</v>
      </c>
      <c r="BR183" s="16">
        <v>20</v>
      </c>
      <c r="BS183" s="24">
        <f t="shared" si="368"/>
        <v>0</v>
      </c>
      <c r="BT183" s="16">
        <v>108</v>
      </c>
      <c r="BU183" s="24">
        <f t="shared" si="369"/>
        <v>1</v>
      </c>
      <c r="BV183" s="16">
        <v>450</v>
      </c>
      <c r="BW183" s="24">
        <f t="shared" si="370"/>
        <v>0</v>
      </c>
      <c r="BX183" s="16">
        <v>986</v>
      </c>
      <c r="BY183" s="24">
        <f t="shared" si="371"/>
        <v>5</v>
      </c>
      <c r="BZ183" s="21">
        <v>522</v>
      </c>
      <c r="CA183" s="27">
        <f t="shared" si="372"/>
        <v>5</v>
      </c>
    </row>
    <row r="184" spans="1:79">
      <c r="A184" s="3">
        <v>44081</v>
      </c>
      <c r="B184" s="22">
        <v>44081</v>
      </c>
      <c r="C184" s="10">
        <v>97578</v>
      </c>
      <c r="D184">
        <f t="shared" si="321"/>
        <v>535</v>
      </c>
      <c r="E184" s="10">
        <v>2099</v>
      </c>
      <c r="F184">
        <f t="shared" si="299"/>
        <v>13</v>
      </c>
      <c r="G184" s="10">
        <v>70247</v>
      </c>
      <c r="H184">
        <f t="shared" si="322"/>
        <v>586</v>
      </c>
      <c r="I184">
        <f t="shared" si="319"/>
        <v>25232</v>
      </c>
      <c r="J184">
        <f t="shared" si="318"/>
        <v>-64</v>
      </c>
      <c r="K184">
        <f t="shared" si="323"/>
        <v>2.1510996331140217E-2</v>
      </c>
      <c r="L184">
        <f t="shared" si="324"/>
        <v>0.71990612638094653</v>
      </c>
      <c r="M184">
        <f t="shared" si="325"/>
        <v>0.25858287728791324</v>
      </c>
      <c r="N184" s="22">
        <f t="shared" si="326"/>
        <v>5.4827932525774248E-3</v>
      </c>
      <c r="O184">
        <f t="shared" si="300"/>
        <v>6.1934254406860413E-3</v>
      </c>
      <c r="P184">
        <f t="shared" si="327"/>
        <v>8.3419932523808842E-3</v>
      </c>
      <c r="Q184">
        <f t="shared" si="328"/>
        <v>-2.5364616360177552E-3</v>
      </c>
      <c r="R184" s="22">
        <f t="shared" si="329"/>
        <v>24554.101660795168</v>
      </c>
      <c r="S184" s="22">
        <f t="shared" si="330"/>
        <v>528.18319073980877</v>
      </c>
      <c r="T184" s="22">
        <f t="shared" si="331"/>
        <v>17676.648213387016</v>
      </c>
      <c r="U184" s="22">
        <f t="shared" si="332"/>
        <v>6349.2702566683438</v>
      </c>
      <c r="V184" s="10">
        <v>369420</v>
      </c>
      <c r="W184">
        <f t="shared" si="333"/>
        <v>3290</v>
      </c>
      <c r="X184" s="22">
        <f t="shared" si="334"/>
        <v>-1659</v>
      </c>
      <c r="Y184" s="35">
        <f t="shared" si="335"/>
        <v>92959.235027679912</v>
      </c>
      <c r="Z184" s="10">
        <v>268294</v>
      </c>
      <c r="AA184" s="22">
        <f t="shared" si="336"/>
        <v>2755</v>
      </c>
      <c r="AB184" s="28">
        <f t="shared" si="337"/>
        <v>0.72625737642791399</v>
      </c>
      <c r="AC184" s="31">
        <f t="shared" si="338"/>
        <v>-1456</v>
      </c>
      <c r="AD184">
        <f t="shared" si="339"/>
        <v>101126</v>
      </c>
      <c r="AE184">
        <f t="shared" si="340"/>
        <v>535</v>
      </c>
      <c r="AF184" s="28">
        <f t="shared" si="341"/>
        <v>0.27374262357208595</v>
      </c>
      <c r="AG184" s="31">
        <f t="shared" si="342"/>
        <v>-203</v>
      </c>
      <c r="AH184" s="35">
        <f t="shared" si="343"/>
        <v>0.16261398176291794</v>
      </c>
      <c r="AI184" s="35">
        <f t="shared" si="344"/>
        <v>25446.90488173125</v>
      </c>
      <c r="AJ184" s="10">
        <v>23592</v>
      </c>
      <c r="AK184" s="22">
        <f t="shared" si="345"/>
        <v>-52</v>
      </c>
      <c r="AL184" s="22">
        <f t="shared" si="346"/>
        <v>-2.1992894603282132E-3</v>
      </c>
      <c r="AM184" s="35">
        <f t="shared" si="347"/>
        <v>5936.5878208354297</v>
      </c>
      <c r="AN184" s="35">
        <f t="shared" si="348"/>
        <v>0.24177581012113386</v>
      </c>
      <c r="AO184" s="10">
        <v>404</v>
      </c>
      <c r="AP184">
        <f t="shared" si="320"/>
        <v>6</v>
      </c>
      <c r="AQ184">
        <f t="shared" si="349"/>
        <v>1.5075376884422065E-2</v>
      </c>
      <c r="AR184" s="35">
        <f t="shared" si="350"/>
        <v>101.66079516859587</v>
      </c>
      <c r="AS184" s="10">
        <v>1093</v>
      </c>
      <c r="AT184" s="22">
        <f t="shared" si="351"/>
        <v>-12</v>
      </c>
      <c r="AU184" s="22">
        <f t="shared" si="352"/>
        <v>-1.0859728506787292E-2</v>
      </c>
      <c r="AV184" s="35">
        <f t="shared" si="353"/>
        <v>275.03774534474081</v>
      </c>
      <c r="AW184" s="51">
        <f t="shared" si="354"/>
        <v>1.1201295373957244E-2</v>
      </c>
      <c r="AX184" s="10">
        <v>143</v>
      </c>
      <c r="AY184">
        <f t="shared" si="355"/>
        <v>-6</v>
      </c>
      <c r="AZ184" s="22">
        <f t="shared" si="356"/>
        <v>-4.0268456375838979E-2</v>
      </c>
      <c r="BA184" s="35">
        <f t="shared" si="357"/>
        <v>35.98389531957725</v>
      </c>
      <c r="BB184" s="51">
        <f t="shared" si="358"/>
        <v>1.465494271249667E-3</v>
      </c>
      <c r="BC184" s="31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31">
        <f t="shared" si="359"/>
        <v>-64</v>
      </c>
      <c r="BE184" s="51">
        <f t="shared" si="360"/>
        <v>-2.5300442757748565E-3</v>
      </c>
      <c r="BF184" s="35">
        <f t="shared" si="361"/>
        <v>6349.2702566683438</v>
      </c>
      <c r="BG184" s="35">
        <f t="shared" si="362"/>
        <v>0.25858287728791324</v>
      </c>
      <c r="BH184" s="45">
        <v>14036</v>
      </c>
      <c r="BI184" s="48">
        <f t="shared" si="363"/>
        <v>131</v>
      </c>
      <c r="BJ184" s="14">
        <v>40625</v>
      </c>
      <c r="BK184" s="48">
        <f t="shared" si="364"/>
        <v>123</v>
      </c>
      <c r="BL184" s="14">
        <v>29608</v>
      </c>
      <c r="BM184" s="48">
        <f t="shared" si="365"/>
        <v>213</v>
      </c>
      <c r="BN184" s="14">
        <v>10995</v>
      </c>
      <c r="BO184" s="48">
        <f t="shared" si="366"/>
        <v>66</v>
      </c>
      <c r="BP184" s="14">
        <v>2314</v>
      </c>
      <c r="BQ184" s="48">
        <f t="shared" si="367"/>
        <v>2</v>
      </c>
      <c r="BR184" s="57">
        <v>20</v>
      </c>
      <c r="BS184" s="53">
        <f t="shared" si="368"/>
        <v>0</v>
      </c>
      <c r="BT184" s="57">
        <v>108</v>
      </c>
      <c r="BU184" s="53">
        <f t="shared" si="369"/>
        <v>0</v>
      </c>
      <c r="BV184" s="57">
        <v>453</v>
      </c>
      <c r="BW184" s="53">
        <f t="shared" si="370"/>
        <v>3</v>
      </c>
      <c r="BX184" s="57">
        <v>992</v>
      </c>
      <c r="BY184" s="53">
        <f t="shared" si="371"/>
        <v>6</v>
      </c>
      <c r="BZ184" s="21">
        <v>526</v>
      </c>
      <c r="CA184" s="27">
        <f t="shared" si="372"/>
        <v>4</v>
      </c>
    </row>
    <row r="185" spans="1:79">
      <c r="A185" s="3">
        <v>44082</v>
      </c>
      <c r="B185" s="22">
        <v>44082</v>
      </c>
      <c r="C185" s="10">
        <v>98407</v>
      </c>
      <c r="D185">
        <f t="shared" si="321"/>
        <v>829</v>
      </c>
      <c r="E185" s="10">
        <v>2107</v>
      </c>
      <c r="F185">
        <f t="shared" si="299"/>
        <v>8</v>
      </c>
      <c r="G185" s="10">
        <v>70751</v>
      </c>
      <c r="H185">
        <f t="shared" si="322"/>
        <v>504</v>
      </c>
      <c r="I185">
        <f t="shared" si="319"/>
        <v>25549</v>
      </c>
      <c r="J185">
        <f t="shared" si="318"/>
        <v>317</v>
      </c>
      <c r="K185">
        <f t="shared" si="323"/>
        <v>2.1411078480189416E-2</v>
      </c>
      <c r="L185">
        <f t="shared" si="324"/>
        <v>0.71896308189458069</v>
      </c>
      <c r="M185">
        <f t="shared" si="325"/>
        <v>0.25962583962522989</v>
      </c>
      <c r="N185" s="22">
        <f t="shared" si="326"/>
        <v>8.4241974656274459E-3</v>
      </c>
      <c r="O185">
        <f t="shared" si="300"/>
        <v>3.7968675842429997E-3</v>
      </c>
      <c r="P185">
        <f t="shared" si="327"/>
        <v>7.1235742250992922E-3</v>
      </c>
      <c r="Q185">
        <f t="shared" si="328"/>
        <v>1.2407530627421818E-2</v>
      </c>
      <c r="R185" s="22">
        <f t="shared" si="329"/>
        <v>24762.707599396072</v>
      </c>
      <c r="S185" s="22">
        <f t="shared" si="330"/>
        <v>530.19627579265216</v>
      </c>
      <c r="T185" s="22">
        <f t="shared" si="331"/>
        <v>17803.472571716153</v>
      </c>
      <c r="U185" s="22">
        <f t="shared" si="332"/>
        <v>6429.0387518872667</v>
      </c>
      <c r="V185" s="10">
        <v>374599</v>
      </c>
      <c r="W185">
        <f t="shared" si="333"/>
        <v>5179</v>
      </c>
      <c r="X185" s="22">
        <f t="shared" si="334"/>
        <v>1889</v>
      </c>
      <c r="Y185" s="35">
        <f t="shared" si="335"/>
        <v>94262.455963764471</v>
      </c>
      <c r="Z185" s="10">
        <v>272642</v>
      </c>
      <c r="AA185" s="2">
        <f t="shared" si="336"/>
        <v>4348</v>
      </c>
      <c r="AB185" s="29">
        <f t="shared" si="337"/>
        <v>0.72782361939033469</v>
      </c>
      <c r="AC185" s="32">
        <f t="shared" si="338"/>
        <v>1593</v>
      </c>
      <c r="AD185">
        <f t="shared" si="339"/>
        <v>101957</v>
      </c>
      <c r="AE185" s="1">
        <f t="shared" si="340"/>
        <v>831</v>
      </c>
      <c r="AF185" s="29">
        <f t="shared" si="341"/>
        <v>0.27217638060966526</v>
      </c>
      <c r="AG185" s="32">
        <f t="shared" si="342"/>
        <v>296</v>
      </c>
      <c r="AH185" s="34">
        <f t="shared" si="343"/>
        <v>0.16045568642595096</v>
      </c>
      <c r="AI185" s="34">
        <f t="shared" si="344"/>
        <v>25656.014091595367</v>
      </c>
      <c r="AJ185" s="10">
        <v>23827</v>
      </c>
      <c r="AK185" s="2">
        <f t="shared" si="345"/>
        <v>235</v>
      </c>
      <c r="AL185" s="2">
        <f t="shared" si="346"/>
        <v>9.9610037300779108E-3</v>
      </c>
      <c r="AM185" s="34">
        <f t="shared" si="347"/>
        <v>5995.7221942627075</v>
      </c>
      <c r="AN185" s="34">
        <f t="shared" si="348"/>
        <v>0.24212708445537412</v>
      </c>
      <c r="AO185" s="10">
        <v>437</v>
      </c>
      <c r="AP185">
        <f t="shared" si="320"/>
        <v>33</v>
      </c>
      <c r="AQ185">
        <f t="shared" si="349"/>
        <v>8.1683168316831756E-2</v>
      </c>
      <c r="AR185" s="34">
        <f t="shared" si="350"/>
        <v>109.96477101157524</v>
      </c>
      <c r="AS185" s="10">
        <v>1153</v>
      </c>
      <c r="AT185" s="2">
        <f t="shared" si="351"/>
        <v>60</v>
      </c>
      <c r="AU185" s="2">
        <f t="shared" si="352"/>
        <v>5.4894784995425328E-2</v>
      </c>
      <c r="AV185" s="34">
        <f t="shared" si="353"/>
        <v>290.13588324106689</v>
      </c>
      <c r="AW185" s="79">
        <f t="shared" si="354"/>
        <v>1.1716646173544565E-2</v>
      </c>
      <c r="AX185" s="10">
        <v>132</v>
      </c>
      <c r="AY185">
        <f t="shared" si="355"/>
        <v>-11</v>
      </c>
      <c r="AZ185" s="22">
        <f t="shared" si="356"/>
        <v>-7.6923076923076872E-2</v>
      </c>
      <c r="BA185" s="35">
        <f t="shared" si="357"/>
        <v>33.215903371917463</v>
      </c>
      <c r="BB185" s="51">
        <f t="shared" si="358"/>
        <v>1.3413679921143822E-3</v>
      </c>
      <c r="BC185" s="31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31">
        <f t="shared" si="359"/>
        <v>317</v>
      </c>
      <c r="BE185" s="51">
        <f t="shared" si="360"/>
        <v>1.2563411540900349E-2</v>
      </c>
      <c r="BF185" s="35">
        <f t="shared" si="361"/>
        <v>6429.0387518872667</v>
      </c>
      <c r="BG185" s="35">
        <f t="shared" si="362"/>
        <v>0.25962583962522989</v>
      </c>
      <c r="BH185" s="45">
        <v>14244</v>
      </c>
      <c r="BI185" s="48">
        <f t="shared" si="363"/>
        <v>208</v>
      </c>
      <c r="BJ185" s="14">
        <v>40946</v>
      </c>
      <c r="BK185" s="48">
        <f t="shared" si="364"/>
        <v>321</v>
      </c>
      <c r="BL185" s="14">
        <v>29828</v>
      </c>
      <c r="BM185" s="48">
        <f t="shared" si="365"/>
        <v>220</v>
      </c>
      <c r="BN185" s="14">
        <v>11073</v>
      </c>
      <c r="BO185" s="48">
        <f t="shared" si="366"/>
        <v>78</v>
      </c>
      <c r="BP185" s="14">
        <v>2316</v>
      </c>
      <c r="BQ185" s="48">
        <f t="shared" si="367"/>
        <v>2</v>
      </c>
      <c r="BR185" s="16">
        <v>20</v>
      </c>
      <c r="BS185" s="24">
        <f t="shared" si="368"/>
        <v>0</v>
      </c>
      <c r="BT185" s="16">
        <v>108</v>
      </c>
      <c r="BU185" s="24">
        <f t="shared" si="369"/>
        <v>0</v>
      </c>
      <c r="BV185" s="16">
        <v>455</v>
      </c>
      <c r="BW185" s="24">
        <f t="shared" si="370"/>
        <v>2</v>
      </c>
      <c r="BX185" s="16">
        <v>997</v>
      </c>
      <c r="BY185" s="24">
        <f t="shared" si="371"/>
        <v>5</v>
      </c>
      <c r="BZ185" s="21">
        <v>527</v>
      </c>
      <c r="CA185" s="27">
        <f t="shared" si="372"/>
        <v>1</v>
      </c>
    </row>
    <row r="186" spans="1:79">
      <c r="A186" s="3">
        <v>44083</v>
      </c>
      <c r="B186" s="22">
        <v>44083</v>
      </c>
      <c r="C186" s="10">
        <v>99042</v>
      </c>
      <c r="D186">
        <f t="shared" si="321"/>
        <v>635</v>
      </c>
      <c r="E186" s="10">
        <v>2116</v>
      </c>
      <c r="F186">
        <f t="shared" si="299"/>
        <v>9</v>
      </c>
      <c r="G186" s="10">
        <v>71419</v>
      </c>
      <c r="H186">
        <f t="shared" si="322"/>
        <v>668</v>
      </c>
      <c r="I186">
        <f t="shared" si="319"/>
        <v>25507</v>
      </c>
      <c r="J186">
        <f t="shared" si="318"/>
        <v>-42</v>
      </c>
      <c r="K186">
        <f t="shared" si="323"/>
        <v>2.1364673572827689E-2</v>
      </c>
      <c r="L186">
        <f t="shared" si="324"/>
        <v>0.72109811998949935</v>
      </c>
      <c r="M186">
        <f t="shared" si="325"/>
        <v>0.25753720643767292</v>
      </c>
      <c r="N186" s="22">
        <f t="shared" si="326"/>
        <v>6.4114214171765516E-3</v>
      </c>
      <c r="O186">
        <f t="shared" si="300"/>
        <v>4.2533081285444233E-3</v>
      </c>
      <c r="P186">
        <f t="shared" si="327"/>
        <v>9.3532533359470173E-3</v>
      </c>
      <c r="Q186">
        <f t="shared" si="328"/>
        <v>-1.6466068138158152E-3</v>
      </c>
      <c r="R186" s="22">
        <f t="shared" si="329"/>
        <v>24922.496225465526</v>
      </c>
      <c r="S186" s="22">
        <f t="shared" si="330"/>
        <v>532.46099647710116</v>
      </c>
      <c r="T186" s="22">
        <f t="shared" si="331"/>
        <v>17971.565173628584</v>
      </c>
      <c r="U186" s="22">
        <f t="shared" si="332"/>
        <v>6418.4700553598386</v>
      </c>
      <c r="V186" s="10">
        <v>379450</v>
      </c>
      <c r="W186">
        <f t="shared" si="333"/>
        <v>4851</v>
      </c>
      <c r="X186" s="22">
        <f t="shared" si="334"/>
        <v>-328</v>
      </c>
      <c r="Y186" s="35">
        <f t="shared" si="335"/>
        <v>95483.140412682435</v>
      </c>
      <c r="Z186" s="10">
        <v>276858</v>
      </c>
      <c r="AA186" s="2">
        <f t="shared" si="336"/>
        <v>4216</v>
      </c>
      <c r="AB186" s="29">
        <f t="shared" si="337"/>
        <v>0.72962972723679009</v>
      </c>
      <c r="AC186" s="32">
        <f t="shared" si="338"/>
        <v>-132</v>
      </c>
      <c r="AD186">
        <f t="shared" si="339"/>
        <v>102592</v>
      </c>
      <c r="AE186" s="1">
        <f t="shared" si="340"/>
        <v>635</v>
      </c>
      <c r="AF186" s="29">
        <f t="shared" si="341"/>
        <v>0.27037027276320991</v>
      </c>
      <c r="AG186" s="32">
        <f t="shared" si="342"/>
        <v>-196</v>
      </c>
      <c r="AH186" s="34">
        <f t="shared" si="343"/>
        <v>0.13090084518655948</v>
      </c>
      <c r="AI186" s="34">
        <f t="shared" si="344"/>
        <v>25815.802717664821</v>
      </c>
      <c r="AJ186" s="10">
        <v>23855</v>
      </c>
      <c r="AK186" s="2">
        <f t="shared" si="345"/>
        <v>28</v>
      </c>
      <c r="AL186" s="2">
        <f t="shared" si="346"/>
        <v>1.1751374491124622E-3</v>
      </c>
      <c r="AM186" s="34">
        <f t="shared" si="347"/>
        <v>6002.7679919476595</v>
      </c>
      <c r="AN186" s="34">
        <f t="shared" si="348"/>
        <v>0.24085741402637265</v>
      </c>
      <c r="AO186" s="10">
        <v>376</v>
      </c>
      <c r="AP186">
        <f t="shared" si="320"/>
        <v>-61</v>
      </c>
      <c r="AQ186">
        <f t="shared" si="349"/>
        <v>-0.13958810068649885</v>
      </c>
      <c r="AR186" s="34">
        <f t="shared" si="350"/>
        <v>94.614997483643677</v>
      </c>
      <c r="AS186" s="10">
        <v>1142</v>
      </c>
      <c r="AT186" s="2">
        <f t="shared" si="351"/>
        <v>-11</v>
      </c>
      <c r="AU186" s="2">
        <f t="shared" si="352"/>
        <v>-9.540329575021711E-3</v>
      </c>
      <c r="AV186" s="34">
        <f t="shared" si="353"/>
        <v>287.36789129340713</v>
      </c>
      <c r="AW186" s="79">
        <f t="shared" si="354"/>
        <v>1.1530461824276569E-2</v>
      </c>
      <c r="AX186" s="10">
        <v>134</v>
      </c>
      <c r="AY186">
        <f t="shared" si="355"/>
        <v>2</v>
      </c>
      <c r="AZ186" s="22">
        <f t="shared" si="356"/>
        <v>1.5151515151515138E-2</v>
      </c>
      <c r="BA186" s="35">
        <f t="shared" si="357"/>
        <v>33.719174635128333</v>
      </c>
      <c r="BB186" s="51">
        <f t="shared" si="358"/>
        <v>1.3529613699238706E-3</v>
      </c>
      <c r="BC186" s="31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31">
        <f t="shared" si="359"/>
        <v>-42</v>
      </c>
      <c r="BE186" s="51">
        <f t="shared" si="360"/>
        <v>-1.6438999569454715E-3</v>
      </c>
      <c r="BF186" s="35">
        <f t="shared" si="361"/>
        <v>6418.4700553598386</v>
      </c>
      <c r="BG186" s="35">
        <f t="shared" si="362"/>
        <v>0.25753720643767292</v>
      </c>
      <c r="BH186" s="45">
        <v>14390</v>
      </c>
      <c r="BI186" s="48">
        <f t="shared" si="363"/>
        <v>146</v>
      </c>
      <c r="BJ186" s="14">
        <v>41181</v>
      </c>
      <c r="BK186" s="48">
        <f t="shared" si="364"/>
        <v>235</v>
      </c>
      <c r="BL186" s="14">
        <v>30037</v>
      </c>
      <c r="BM186" s="48">
        <f t="shared" si="365"/>
        <v>209</v>
      </c>
      <c r="BN186" s="14">
        <v>11113</v>
      </c>
      <c r="BO186" s="48">
        <f t="shared" si="366"/>
        <v>40</v>
      </c>
      <c r="BP186" s="14">
        <v>2321</v>
      </c>
      <c r="BQ186" s="48">
        <f t="shared" si="367"/>
        <v>5</v>
      </c>
      <c r="BR186" s="16">
        <v>20</v>
      </c>
      <c r="BS186" s="24">
        <f t="shared" si="368"/>
        <v>0</v>
      </c>
      <c r="BT186" s="16">
        <v>108</v>
      </c>
      <c r="BU186" s="24">
        <f t="shared" si="369"/>
        <v>0</v>
      </c>
      <c r="BV186" s="16">
        <v>460</v>
      </c>
      <c r="BW186" s="24">
        <f t="shared" si="370"/>
        <v>5</v>
      </c>
      <c r="BX186" s="16">
        <v>999</v>
      </c>
      <c r="BY186" s="24">
        <f t="shared" si="371"/>
        <v>2</v>
      </c>
      <c r="BZ186" s="21">
        <v>529</v>
      </c>
      <c r="CA186" s="27">
        <f t="shared" si="372"/>
        <v>2</v>
      </c>
    </row>
    <row r="187" spans="1:79">
      <c r="A187" s="3">
        <v>44084</v>
      </c>
      <c r="B187" s="22">
        <v>44084</v>
      </c>
      <c r="C187" s="10">
        <v>99715</v>
      </c>
      <c r="D187">
        <f t="shared" si="321"/>
        <v>673</v>
      </c>
      <c r="E187" s="10">
        <v>2127</v>
      </c>
      <c r="F187">
        <f t="shared" si="299"/>
        <v>11</v>
      </c>
      <c r="G187" s="10">
        <v>72203</v>
      </c>
      <c r="H187">
        <f t="shared" si="322"/>
        <v>784</v>
      </c>
      <c r="I187">
        <f t="shared" si="319"/>
        <v>25385</v>
      </c>
      <c r="J187">
        <f t="shared" si="318"/>
        <v>-122</v>
      </c>
      <c r="K187">
        <f t="shared" si="323"/>
        <v>2.1330792759364187E-2</v>
      </c>
      <c r="L187">
        <f t="shared" si="324"/>
        <v>0.72409366695080979</v>
      </c>
      <c r="M187">
        <f t="shared" si="325"/>
        <v>0.25457554028982599</v>
      </c>
      <c r="N187" s="22">
        <f t="shared" si="326"/>
        <v>6.7492353206638923E-3</v>
      </c>
      <c r="O187">
        <f t="shared" si="300"/>
        <v>5.171603196991067E-3</v>
      </c>
      <c r="P187">
        <f t="shared" si="327"/>
        <v>1.0858274586928521E-2</v>
      </c>
      <c r="Q187">
        <f t="shared" si="328"/>
        <v>-4.8059877880638176E-3</v>
      </c>
      <c r="R187" s="22">
        <f t="shared" si="329"/>
        <v>25091.847005535983</v>
      </c>
      <c r="S187" s="22">
        <f t="shared" si="330"/>
        <v>535.22898842476093</v>
      </c>
      <c r="T187" s="22">
        <f t="shared" si="331"/>
        <v>18168.847508807245</v>
      </c>
      <c r="U187" s="22">
        <f t="shared" si="332"/>
        <v>6387.7705083039755</v>
      </c>
      <c r="V187" s="10">
        <v>384525</v>
      </c>
      <c r="W187">
        <f t="shared" si="333"/>
        <v>5075</v>
      </c>
      <c r="X187" s="22">
        <f t="shared" si="334"/>
        <v>224</v>
      </c>
      <c r="Y187" s="35">
        <f t="shared" si="335"/>
        <v>96760.191243080015</v>
      </c>
      <c r="Z187" s="10">
        <v>281260</v>
      </c>
      <c r="AA187" s="2">
        <f t="shared" si="336"/>
        <v>4402</v>
      </c>
      <c r="AB187" s="29">
        <f t="shared" si="337"/>
        <v>0.73144789025420975</v>
      </c>
      <c r="AC187" s="32">
        <f t="shared" si="338"/>
        <v>186</v>
      </c>
      <c r="AD187">
        <f t="shared" si="339"/>
        <v>103265</v>
      </c>
      <c r="AE187" s="1">
        <f t="shared" si="340"/>
        <v>673</v>
      </c>
      <c r="AF187" s="29">
        <f t="shared" si="341"/>
        <v>0.26855210974579025</v>
      </c>
      <c r="AG187" s="32">
        <f t="shared" si="342"/>
        <v>38</v>
      </c>
      <c r="AH187" s="34">
        <f t="shared" si="343"/>
        <v>0.13261083743842364</v>
      </c>
      <c r="AI187" s="34">
        <f t="shared" si="344"/>
        <v>25985.153497735279</v>
      </c>
      <c r="AJ187" s="10">
        <v>23710</v>
      </c>
      <c r="AK187" s="2">
        <f t="shared" si="345"/>
        <v>-145</v>
      </c>
      <c r="AL187" s="2">
        <f t="shared" si="346"/>
        <v>-6.0783902745755736E-3</v>
      </c>
      <c r="AM187" s="34">
        <f t="shared" si="347"/>
        <v>5966.2808253648718</v>
      </c>
      <c r="AN187" s="34">
        <f t="shared" si="348"/>
        <v>0.23777766634909492</v>
      </c>
      <c r="AO187" s="10">
        <v>398</v>
      </c>
      <c r="AP187">
        <f t="shared" si="320"/>
        <v>22</v>
      </c>
      <c r="AQ187">
        <f t="shared" si="349"/>
        <v>5.8510638297872397E-2</v>
      </c>
      <c r="AR187" s="34">
        <f t="shared" si="350"/>
        <v>100.15098137896325</v>
      </c>
      <c r="AS187" s="10">
        <v>1142</v>
      </c>
      <c r="AT187" s="2">
        <f t="shared" si="351"/>
        <v>0</v>
      </c>
      <c r="AU187" s="2">
        <f t="shared" si="352"/>
        <v>0</v>
      </c>
      <c r="AV187" s="34">
        <f t="shared" si="353"/>
        <v>287.36789129340713</v>
      </c>
      <c r="AW187" s="79">
        <f t="shared" si="354"/>
        <v>1.1452640024068596E-2</v>
      </c>
      <c r="AX187" s="10">
        <v>135</v>
      </c>
      <c r="AY187">
        <f t="shared" si="355"/>
        <v>1</v>
      </c>
      <c r="AZ187" s="22">
        <f t="shared" si="356"/>
        <v>7.4626865671640896E-3</v>
      </c>
      <c r="BA187" s="35">
        <f t="shared" si="357"/>
        <v>33.970810266733771</v>
      </c>
      <c r="BB187" s="51">
        <f t="shared" si="358"/>
        <v>1.3538584967156396E-3</v>
      </c>
      <c r="BC187" s="31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31">
        <f t="shared" si="359"/>
        <v>-122</v>
      </c>
      <c r="BE187" s="51">
        <f t="shared" si="360"/>
        <v>-4.783000744893573E-3</v>
      </c>
      <c r="BF187" s="35">
        <f t="shared" si="361"/>
        <v>6387.7705083039755</v>
      </c>
      <c r="BG187" s="35">
        <f t="shared" si="362"/>
        <v>0.25457554028982599</v>
      </c>
      <c r="BH187" s="45">
        <v>14539</v>
      </c>
      <c r="BI187" s="48">
        <f t="shared" si="363"/>
        <v>149</v>
      </c>
      <c r="BJ187" s="14">
        <v>41474</v>
      </c>
      <c r="BK187" s="48">
        <f t="shared" si="364"/>
        <v>293</v>
      </c>
      <c r="BL187" s="14">
        <v>30200</v>
      </c>
      <c r="BM187" s="48">
        <f t="shared" si="365"/>
        <v>163</v>
      </c>
      <c r="BN187" s="14">
        <v>11177</v>
      </c>
      <c r="BO187" s="48">
        <f t="shared" si="366"/>
        <v>64</v>
      </c>
      <c r="BP187" s="14">
        <v>2325</v>
      </c>
      <c r="BQ187" s="48">
        <f t="shared" si="367"/>
        <v>4</v>
      </c>
      <c r="BR187" s="16">
        <v>20</v>
      </c>
      <c r="BS187" s="24">
        <f t="shared" si="368"/>
        <v>0</v>
      </c>
      <c r="BT187" s="16">
        <v>109</v>
      </c>
      <c r="BU187" s="24">
        <f t="shared" si="369"/>
        <v>1</v>
      </c>
      <c r="BV187" s="16">
        <v>460</v>
      </c>
      <c r="BW187" s="24">
        <f t="shared" si="370"/>
        <v>0</v>
      </c>
      <c r="BX187" s="16">
        <v>1008</v>
      </c>
      <c r="BY187" s="24">
        <f t="shared" si="371"/>
        <v>9</v>
      </c>
      <c r="BZ187" s="21">
        <v>530</v>
      </c>
      <c r="CA187" s="27">
        <f t="shared" si="372"/>
        <v>1</v>
      </c>
    </row>
    <row r="188" spans="1:79">
      <c r="A188" s="3">
        <v>44085</v>
      </c>
      <c r="B188" s="22">
        <v>44085</v>
      </c>
      <c r="C188" s="10">
        <v>100330</v>
      </c>
      <c r="D188">
        <f t="shared" si="321"/>
        <v>615</v>
      </c>
      <c r="E188" s="10">
        <v>2140</v>
      </c>
      <c r="F188">
        <f t="shared" si="299"/>
        <v>13</v>
      </c>
      <c r="G188" s="10">
        <v>72858</v>
      </c>
      <c r="H188">
        <f t="shared" si="322"/>
        <v>655</v>
      </c>
      <c r="I188">
        <f t="shared" si="319"/>
        <v>25332</v>
      </c>
      <c r="J188">
        <f t="shared" si="318"/>
        <v>-53</v>
      </c>
      <c r="K188">
        <f t="shared" si="323"/>
        <v>2.1329612279477723E-2</v>
      </c>
      <c r="L188">
        <f t="shared" si="324"/>
        <v>0.72618359413934019</v>
      </c>
      <c r="M188">
        <f t="shared" si="325"/>
        <v>0.25248679358118209</v>
      </c>
      <c r="N188" s="22">
        <f t="shared" si="326"/>
        <v>6.1297717532143928E-3</v>
      </c>
      <c r="O188">
        <f t="shared" si="300"/>
        <v>6.0747663551401869E-3</v>
      </c>
      <c r="P188">
        <f t="shared" si="327"/>
        <v>8.9900903126629884E-3</v>
      </c>
      <c r="Q188">
        <f t="shared" si="328"/>
        <v>-2.0922153797568294E-3</v>
      </c>
      <c r="R188" s="22">
        <f t="shared" si="329"/>
        <v>25246.602918973327</v>
      </c>
      <c r="S188" s="22">
        <f t="shared" si="330"/>
        <v>538.50025163563157</v>
      </c>
      <c r="T188" s="22">
        <f t="shared" si="331"/>
        <v>18333.668847508805</v>
      </c>
      <c r="U188" s="22">
        <f t="shared" si="332"/>
        <v>6374.4338198288879</v>
      </c>
      <c r="V188" s="10">
        <v>389532</v>
      </c>
      <c r="W188">
        <f t="shared" si="333"/>
        <v>5007</v>
      </c>
      <c r="X188" s="22">
        <f t="shared" si="334"/>
        <v>-68</v>
      </c>
      <c r="Y188" s="35">
        <f t="shared" si="335"/>
        <v>98020.130850528425</v>
      </c>
      <c r="Z188" s="10">
        <v>285652</v>
      </c>
      <c r="AA188" s="2">
        <f t="shared" si="336"/>
        <v>4392</v>
      </c>
      <c r="AB188" s="29">
        <f t="shared" si="337"/>
        <v>0.73332101085405055</v>
      </c>
      <c r="AC188" s="32">
        <f t="shared" si="338"/>
        <v>-10</v>
      </c>
      <c r="AD188">
        <f t="shared" si="339"/>
        <v>103880</v>
      </c>
      <c r="AE188" s="1">
        <f t="shared" si="340"/>
        <v>615</v>
      </c>
      <c r="AF188" s="29">
        <f t="shared" si="341"/>
        <v>0.26667898914594951</v>
      </c>
      <c r="AG188" s="32">
        <f t="shared" si="342"/>
        <v>-58</v>
      </c>
      <c r="AH188" s="34">
        <f t="shared" si="343"/>
        <v>0.12282804074295986</v>
      </c>
      <c r="AI188" s="34">
        <f t="shared" si="344"/>
        <v>26139.909411172619</v>
      </c>
      <c r="AJ188" s="10">
        <v>23566</v>
      </c>
      <c r="AK188" s="2">
        <f t="shared" si="345"/>
        <v>-144</v>
      </c>
      <c r="AL188" s="2">
        <f t="shared" si="346"/>
        <v>-6.0733867566428179E-3</v>
      </c>
      <c r="AM188" s="34">
        <f t="shared" si="347"/>
        <v>5930.0452944136887</v>
      </c>
      <c r="AN188" s="34">
        <f t="shared" si="348"/>
        <v>0.23488487989634207</v>
      </c>
      <c r="AO188" s="10">
        <v>465</v>
      </c>
      <c r="AP188">
        <f t="shared" si="320"/>
        <v>67</v>
      </c>
      <c r="AQ188">
        <f t="shared" si="349"/>
        <v>0.16834170854271346</v>
      </c>
      <c r="AR188" s="34">
        <f t="shared" si="350"/>
        <v>117.01056869652743</v>
      </c>
      <c r="AS188" s="10">
        <v>1132</v>
      </c>
      <c r="AT188" s="2">
        <f t="shared" si="351"/>
        <v>-10</v>
      </c>
      <c r="AU188" s="2">
        <f t="shared" si="352"/>
        <v>-8.7565674255691839E-3</v>
      </c>
      <c r="AV188" s="34">
        <f t="shared" si="353"/>
        <v>284.8515349773528</v>
      </c>
      <c r="AW188" s="79">
        <f t="shared" si="354"/>
        <v>1.1282766869331207E-2</v>
      </c>
      <c r="AX188" s="10">
        <v>169</v>
      </c>
      <c r="AY188">
        <f t="shared" si="355"/>
        <v>34</v>
      </c>
      <c r="AZ188" s="22">
        <f t="shared" si="356"/>
        <v>0.25185185185185177</v>
      </c>
      <c r="BA188" s="35">
        <f t="shared" si="357"/>
        <v>42.526421741318572</v>
      </c>
      <c r="BB188" s="51">
        <f t="shared" si="358"/>
        <v>1.6844413435662315E-3</v>
      </c>
      <c r="BC188" s="31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31">
        <f t="shared" si="359"/>
        <v>-53</v>
      </c>
      <c r="BE188" s="51">
        <f t="shared" si="360"/>
        <v>-2.087847153831035E-3</v>
      </c>
      <c r="BF188" s="35">
        <f t="shared" si="361"/>
        <v>6374.4338198288879</v>
      </c>
      <c r="BG188" s="35">
        <f t="shared" si="362"/>
        <v>0.25248679358118209</v>
      </c>
      <c r="BH188" s="45">
        <v>14647</v>
      </c>
      <c r="BI188" s="48">
        <f t="shared" si="363"/>
        <v>108</v>
      </c>
      <c r="BJ188" s="14">
        <v>41735</v>
      </c>
      <c r="BK188" s="48">
        <f t="shared" si="364"/>
        <v>261</v>
      </c>
      <c r="BL188" s="14">
        <v>30371</v>
      </c>
      <c r="BM188" s="48">
        <f t="shared" si="365"/>
        <v>171</v>
      </c>
      <c r="BN188" s="14">
        <v>11249</v>
      </c>
      <c r="BO188" s="48">
        <f t="shared" si="366"/>
        <v>72</v>
      </c>
      <c r="BP188" s="14">
        <v>2328</v>
      </c>
      <c r="BQ188" s="48">
        <f t="shared" si="367"/>
        <v>3</v>
      </c>
      <c r="BR188" s="16">
        <v>20</v>
      </c>
      <c r="BS188" s="24">
        <f t="shared" si="368"/>
        <v>0</v>
      </c>
      <c r="BT188" s="16">
        <v>110</v>
      </c>
      <c r="BU188" s="24">
        <f t="shared" si="369"/>
        <v>1</v>
      </c>
      <c r="BV188" s="16">
        <v>462</v>
      </c>
      <c r="BW188" s="24">
        <f t="shared" si="370"/>
        <v>2</v>
      </c>
      <c r="BX188" s="16">
        <v>1013</v>
      </c>
      <c r="BY188" s="24">
        <f t="shared" si="371"/>
        <v>5</v>
      </c>
      <c r="BZ188" s="21">
        <v>535</v>
      </c>
      <c r="CA188" s="27">
        <f t="shared" si="372"/>
        <v>5</v>
      </c>
    </row>
    <row r="189" spans="1:79">
      <c r="A189" s="3">
        <v>44086</v>
      </c>
      <c r="B189" s="22">
        <v>44086</v>
      </c>
      <c r="C189" s="10">
        <v>101041</v>
      </c>
      <c r="D189">
        <f t="shared" si="321"/>
        <v>711</v>
      </c>
      <c r="E189" s="10">
        <v>2155</v>
      </c>
      <c r="F189">
        <f t="shared" si="299"/>
        <v>15</v>
      </c>
      <c r="G189" s="10">
        <v>73476</v>
      </c>
      <c r="H189">
        <f t="shared" si="322"/>
        <v>618</v>
      </c>
      <c r="I189">
        <f t="shared" si="319"/>
        <v>25410</v>
      </c>
      <c r="J189">
        <f t="shared" si="318"/>
        <v>78</v>
      </c>
      <c r="K189">
        <f t="shared" si="323"/>
        <v>2.132797577221128E-2</v>
      </c>
      <c r="L189">
        <f t="shared" si="324"/>
        <v>0.72718995259350161</v>
      </c>
      <c r="M189">
        <f t="shared" si="325"/>
        <v>0.2514820716342871</v>
      </c>
      <c r="N189" s="22">
        <f t="shared" si="326"/>
        <v>7.0367474589523062E-3</v>
      </c>
      <c r="O189">
        <f t="shared" si="300"/>
        <v>6.9605568445475635E-3</v>
      </c>
      <c r="P189">
        <f t="shared" si="327"/>
        <v>8.4109096847950343E-3</v>
      </c>
      <c r="Q189">
        <f t="shared" si="328"/>
        <v>3.0696576151121604E-3</v>
      </c>
      <c r="R189" s="22">
        <f t="shared" si="329"/>
        <v>25425.515853044792</v>
      </c>
      <c r="S189" s="22">
        <f t="shared" si="330"/>
        <v>542.27478610971309</v>
      </c>
      <c r="T189" s="22">
        <f t="shared" si="331"/>
        <v>18489.179667840966</v>
      </c>
      <c r="U189" s="22">
        <f t="shared" si="332"/>
        <v>6394.061399094111</v>
      </c>
      <c r="V189" s="10">
        <v>394728</v>
      </c>
      <c r="W189">
        <f t="shared" si="333"/>
        <v>5196</v>
      </c>
      <c r="X189" s="22">
        <f t="shared" si="334"/>
        <v>189</v>
      </c>
      <c r="Y189" s="35">
        <f t="shared" si="335"/>
        <v>99327.629592350277</v>
      </c>
      <c r="Z189" s="10">
        <v>290137</v>
      </c>
      <c r="AA189" s="22">
        <f t="shared" si="336"/>
        <v>4485</v>
      </c>
      <c r="AB189" s="28">
        <f t="shared" si="337"/>
        <v>0.73503019800976876</v>
      </c>
      <c r="AC189" s="31">
        <f t="shared" si="338"/>
        <v>93</v>
      </c>
      <c r="AD189">
        <f t="shared" si="339"/>
        <v>104591</v>
      </c>
      <c r="AE189">
        <f t="shared" si="340"/>
        <v>711</v>
      </c>
      <c r="AF189" s="28">
        <f t="shared" si="341"/>
        <v>0.26496980199023124</v>
      </c>
      <c r="AG189" s="31">
        <f t="shared" si="342"/>
        <v>96</v>
      </c>
      <c r="AH189" s="35">
        <f t="shared" si="343"/>
        <v>0.13683602771362588</v>
      </c>
      <c r="AI189" s="35">
        <f t="shared" si="344"/>
        <v>26318.822345244087</v>
      </c>
      <c r="AJ189" s="10">
        <v>23579</v>
      </c>
      <c r="AK189" s="22">
        <f t="shared" si="345"/>
        <v>13</v>
      </c>
      <c r="AL189" s="22">
        <f t="shared" si="346"/>
        <v>5.5164219638470513E-4</v>
      </c>
      <c r="AM189" s="35">
        <f t="shared" si="347"/>
        <v>5933.3165576245592</v>
      </c>
      <c r="AN189" s="35">
        <f t="shared" si="348"/>
        <v>0.23336071495729457</v>
      </c>
      <c r="AO189" s="10">
        <v>555</v>
      </c>
      <c r="AP189">
        <f t="shared" si="320"/>
        <v>90</v>
      </c>
      <c r="AQ189">
        <f t="shared" si="349"/>
        <v>0.19354838709677424</v>
      </c>
      <c r="AR189" s="35">
        <f t="shared" si="350"/>
        <v>139.6577755410166</v>
      </c>
      <c r="AS189" s="10">
        <v>1118</v>
      </c>
      <c r="AT189" s="22">
        <f t="shared" si="351"/>
        <v>-14</v>
      </c>
      <c r="AU189" s="22">
        <f t="shared" si="352"/>
        <v>-1.2367491166077715E-2</v>
      </c>
      <c r="AV189" s="35">
        <f t="shared" si="353"/>
        <v>281.32863613487666</v>
      </c>
      <c r="AW189" s="51">
        <f t="shared" si="354"/>
        <v>1.1064815273007986E-2</v>
      </c>
      <c r="AX189" s="10">
        <v>158</v>
      </c>
      <c r="AY189">
        <f t="shared" si="355"/>
        <v>-11</v>
      </c>
      <c r="AZ189" s="22">
        <f t="shared" si="356"/>
        <v>-6.5088757396449703E-2</v>
      </c>
      <c r="BA189" s="35">
        <f t="shared" si="357"/>
        <v>39.758429793658777</v>
      </c>
      <c r="BB189" s="51">
        <f t="shared" si="358"/>
        <v>1.563721657544957E-3</v>
      </c>
      <c r="BC189" s="31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31">
        <f t="shared" si="359"/>
        <v>78</v>
      </c>
      <c r="BE189" s="51">
        <f t="shared" si="360"/>
        <v>3.0791094268118879E-3</v>
      </c>
      <c r="BF189" s="35">
        <f t="shared" si="361"/>
        <v>6394.061399094111</v>
      </c>
      <c r="BG189" s="35">
        <f t="shared" si="362"/>
        <v>0.2514820716342871</v>
      </c>
      <c r="BH189" s="45">
        <v>14760</v>
      </c>
      <c r="BI189" s="48">
        <f t="shared" si="363"/>
        <v>113</v>
      </c>
      <c r="BJ189" s="14">
        <v>42056</v>
      </c>
      <c r="BK189" s="48">
        <f t="shared" si="364"/>
        <v>321</v>
      </c>
      <c r="BL189" s="14">
        <v>30571</v>
      </c>
      <c r="BM189" s="48">
        <f t="shared" si="365"/>
        <v>200</v>
      </c>
      <c r="BN189" s="14">
        <v>11324</v>
      </c>
      <c r="BO189" s="48">
        <f t="shared" si="366"/>
        <v>75</v>
      </c>
      <c r="BP189" s="14">
        <v>2330</v>
      </c>
      <c r="BQ189" s="48">
        <f t="shared" si="367"/>
        <v>2</v>
      </c>
      <c r="BR189" s="57">
        <v>20</v>
      </c>
      <c r="BS189" s="53">
        <f t="shared" si="368"/>
        <v>0</v>
      </c>
      <c r="BT189" s="57">
        <v>111</v>
      </c>
      <c r="BU189" s="53">
        <f t="shared" si="369"/>
        <v>1</v>
      </c>
      <c r="BV189" s="57">
        <v>466</v>
      </c>
      <c r="BW189" s="53">
        <f t="shared" si="370"/>
        <v>4</v>
      </c>
      <c r="BX189" s="57">
        <v>1017</v>
      </c>
      <c r="BY189" s="53">
        <f t="shared" si="371"/>
        <v>4</v>
      </c>
      <c r="BZ189" s="21">
        <v>541</v>
      </c>
      <c r="CA189" s="27">
        <f t="shared" si="372"/>
        <v>6</v>
      </c>
    </row>
    <row r="190" spans="1:79">
      <c r="A190" s="3">
        <v>44087</v>
      </c>
      <c r="B190" s="22">
        <v>44087</v>
      </c>
      <c r="C190" s="10">
        <v>101745</v>
      </c>
      <c r="D190">
        <f t="shared" si="321"/>
        <v>704</v>
      </c>
      <c r="E190" s="10">
        <v>2166</v>
      </c>
      <c r="F190">
        <f t="shared" si="299"/>
        <v>11</v>
      </c>
      <c r="G190" s="10">
        <v>74107</v>
      </c>
      <c r="H190">
        <f t="shared" si="322"/>
        <v>631</v>
      </c>
      <c r="I190">
        <f t="shared" si="319"/>
        <v>25472</v>
      </c>
      <c r="J190">
        <f t="shared" si="318"/>
        <v>62</v>
      </c>
      <c r="K190">
        <f t="shared" si="323"/>
        <v>2.1288515406162466E-2</v>
      </c>
      <c r="L190">
        <f t="shared" si="324"/>
        <v>0.72836011597621508</v>
      </c>
      <c r="M190">
        <f t="shared" si="325"/>
        <v>0.25035136861762247</v>
      </c>
      <c r="N190" s="22">
        <f t="shared" si="326"/>
        <v>6.9192589316428325E-3</v>
      </c>
      <c r="O190">
        <f t="shared" si="300"/>
        <v>5.0784856879039705E-3</v>
      </c>
      <c r="P190">
        <f t="shared" si="327"/>
        <v>8.514715209089559E-3</v>
      </c>
      <c r="Q190">
        <f t="shared" si="328"/>
        <v>2.4340452261306534E-3</v>
      </c>
      <c r="R190" s="22">
        <f t="shared" si="329"/>
        <v>25602.667337695017</v>
      </c>
      <c r="S190" s="22">
        <f t="shared" si="330"/>
        <v>545.04277805737286</v>
      </c>
      <c r="T190" s="22">
        <f t="shared" si="331"/>
        <v>18647.961751383995</v>
      </c>
      <c r="U190" s="22">
        <f t="shared" si="332"/>
        <v>6409.6628082536481</v>
      </c>
      <c r="V190" s="10">
        <v>399197</v>
      </c>
      <c r="W190">
        <f t="shared" si="333"/>
        <v>4469</v>
      </c>
      <c r="X190" s="22">
        <f t="shared" si="334"/>
        <v>-727</v>
      </c>
      <c r="Y190" s="35">
        <f t="shared" si="335"/>
        <v>100452.18922999497</v>
      </c>
      <c r="Z190" s="10">
        <v>293902</v>
      </c>
      <c r="AA190" s="2">
        <f t="shared" si="336"/>
        <v>3765</v>
      </c>
      <c r="AB190" s="29">
        <f t="shared" si="337"/>
        <v>0.73623298772285362</v>
      </c>
      <c r="AC190" s="32">
        <f t="shared" si="338"/>
        <v>-720</v>
      </c>
      <c r="AD190">
        <f t="shared" si="339"/>
        <v>105295</v>
      </c>
      <c r="AE190" s="1">
        <f t="shared" si="340"/>
        <v>704</v>
      </c>
      <c r="AF190" s="29">
        <f t="shared" si="341"/>
        <v>0.26376701227714638</v>
      </c>
      <c r="AG190" s="32">
        <f t="shared" si="342"/>
        <v>-7</v>
      </c>
      <c r="AH190" s="34">
        <f t="shared" si="343"/>
        <v>0.15752964869098232</v>
      </c>
      <c r="AI190" s="34">
        <f t="shared" si="344"/>
        <v>26495.973829894312</v>
      </c>
      <c r="AJ190" s="10">
        <v>23610</v>
      </c>
      <c r="AK190" s="2">
        <f t="shared" si="345"/>
        <v>31</v>
      </c>
      <c r="AL190" s="2">
        <f t="shared" si="346"/>
        <v>1.3147292081936435E-3</v>
      </c>
      <c r="AM190" s="34">
        <f t="shared" si="347"/>
        <v>5941.1172622043277</v>
      </c>
      <c r="AN190" s="34">
        <f t="shared" si="348"/>
        <v>0.23205071502285124</v>
      </c>
      <c r="AO190" s="10">
        <v>590</v>
      </c>
      <c r="AP190">
        <f t="shared" si="320"/>
        <v>35</v>
      </c>
      <c r="AQ190">
        <f t="shared" si="349"/>
        <v>6.3063063063063085E-2</v>
      </c>
      <c r="AR190" s="34">
        <f t="shared" si="350"/>
        <v>148.46502264720684</v>
      </c>
      <c r="AS190" s="10">
        <v>1115</v>
      </c>
      <c r="AT190" s="2">
        <f t="shared" si="351"/>
        <v>-3</v>
      </c>
      <c r="AU190" s="2">
        <f t="shared" si="352"/>
        <v>-2.6833631484793896E-3</v>
      </c>
      <c r="AV190" s="34">
        <f t="shared" si="353"/>
        <v>280.5737292400604</v>
      </c>
      <c r="AW190" s="79">
        <f t="shared" si="354"/>
        <v>1.0958769472701361E-2</v>
      </c>
      <c r="AX190" s="10">
        <v>157</v>
      </c>
      <c r="AY190">
        <f t="shared" si="355"/>
        <v>-1</v>
      </c>
      <c r="AZ190" s="22">
        <f t="shared" si="356"/>
        <v>-6.3291139240506666E-3</v>
      </c>
      <c r="BA190" s="35">
        <f t="shared" si="357"/>
        <v>39.506794162053346</v>
      </c>
      <c r="BB190" s="51">
        <f t="shared" si="358"/>
        <v>1.5430733696987567E-3</v>
      </c>
      <c r="BC190" s="31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31">
        <f t="shared" si="359"/>
        <v>62</v>
      </c>
      <c r="BE190" s="51">
        <f t="shared" si="360"/>
        <v>2.4399842581661613E-3</v>
      </c>
      <c r="BF190" s="35">
        <f t="shared" si="361"/>
        <v>6409.6628082536481</v>
      </c>
      <c r="BG190" s="35">
        <f t="shared" si="362"/>
        <v>0.25035136861762247</v>
      </c>
      <c r="BH190" s="45">
        <v>14918</v>
      </c>
      <c r="BI190" s="48">
        <f t="shared" si="363"/>
        <v>158</v>
      </c>
      <c r="BJ190" s="14">
        <v>42337</v>
      </c>
      <c r="BK190" s="48">
        <f t="shared" si="364"/>
        <v>281</v>
      </c>
      <c r="BL190" s="14">
        <v>30749</v>
      </c>
      <c r="BM190" s="48">
        <f t="shared" si="365"/>
        <v>178</v>
      </c>
      <c r="BN190" s="14">
        <v>11409</v>
      </c>
      <c r="BO190" s="48">
        <f t="shared" si="366"/>
        <v>85</v>
      </c>
      <c r="BP190" s="14">
        <v>2332</v>
      </c>
      <c r="BQ190" s="48">
        <f t="shared" si="367"/>
        <v>2</v>
      </c>
      <c r="BR190" s="16">
        <v>21</v>
      </c>
      <c r="BS190" s="24">
        <f t="shared" si="368"/>
        <v>1</v>
      </c>
      <c r="BT190" s="16">
        <v>112</v>
      </c>
      <c r="BU190" s="24">
        <f t="shared" si="369"/>
        <v>1</v>
      </c>
      <c r="BV190" s="16">
        <v>469</v>
      </c>
      <c r="BW190" s="24">
        <f t="shared" si="370"/>
        <v>3</v>
      </c>
      <c r="BX190" s="16">
        <v>1020</v>
      </c>
      <c r="BY190" s="24">
        <f t="shared" si="371"/>
        <v>3</v>
      </c>
      <c r="BZ190" s="21">
        <v>544</v>
      </c>
      <c r="CA190" s="27">
        <f t="shared" si="372"/>
        <v>3</v>
      </c>
    </row>
    <row r="191" spans="1:79">
      <c r="A191" s="3">
        <v>44088</v>
      </c>
      <c r="B191" s="22">
        <v>44088</v>
      </c>
      <c r="C191" s="10">
        <v>102204</v>
      </c>
      <c r="D191">
        <f t="shared" si="321"/>
        <v>459</v>
      </c>
      <c r="E191" s="10">
        <v>2173</v>
      </c>
      <c r="F191">
        <f t="shared" si="299"/>
        <v>7</v>
      </c>
      <c r="G191" s="10">
        <v>74782</v>
      </c>
      <c r="H191">
        <f t="shared" si="322"/>
        <v>675</v>
      </c>
      <c r="I191">
        <f t="shared" si="319"/>
        <v>25249</v>
      </c>
      <c r="J191">
        <f t="shared" si="318"/>
        <v>-223</v>
      </c>
      <c r="K191">
        <f t="shared" si="323"/>
        <v>2.126139877108528E-2</v>
      </c>
      <c r="L191">
        <f t="shared" si="324"/>
        <v>0.73169347579351107</v>
      </c>
      <c r="M191">
        <f t="shared" si="325"/>
        <v>0.24704512543540369</v>
      </c>
      <c r="N191" s="22">
        <f t="shared" si="326"/>
        <v>4.4910179640718561E-3</v>
      </c>
      <c r="O191">
        <f t="shared" si="300"/>
        <v>3.2213529682466636E-3</v>
      </c>
      <c r="P191">
        <f t="shared" si="327"/>
        <v>9.0262362600625826E-3</v>
      </c>
      <c r="Q191">
        <f t="shared" si="328"/>
        <v>-8.8320329518000711E-3</v>
      </c>
      <c r="R191" s="22">
        <f t="shared" si="329"/>
        <v>25718.168092601911</v>
      </c>
      <c r="S191" s="22">
        <f t="shared" si="330"/>
        <v>546.80422747861098</v>
      </c>
      <c r="T191" s="22">
        <f t="shared" si="331"/>
        <v>18817.815802717665</v>
      </c>
      <c r="U191" s="22">
        <f t="shared" si="332"/>
        <v>6353.5480624056363</v>
      </c>
      <c r="V191" s="10">
        <v>402072</v>
      </c>
      <c r="W191">
        <f t="shared" si="333"/>
        <v>2875</v>
      </c>
      <c r="X191" s="22">
        <f t="shared" si="334"/>
        <v>-1594</v>
      </c>
      <c r="Y191" s="35">
        <f t="shared" si="335"/>
        <v>101175.64167086058</v>
      </c>
      <c r="Z191" s="10">
        <v>296318</v>
      </c>
      <c r="AA191" s="2">
        <f t="shared" si="336"/>
        <v>2416</v>
      </c>
      <c r="AB191" s="29">
        <f t="shared" si="337"/>
        <v>0.73697745677391113</v>
      </c>
      <c r="AC191" s="32">
        <f t="shared" si="338"/>
        <v>-1349</v>
      </c>
      <c r="AD191">
        <f t="shared" si="339"/>
        <v>105754</v>
      </c>
      <c r="AE191" s="1">
        <f t="shared" si="340"/>
        <v>459</v>
      </c>
      <c r="AF191" s="29">
        <f t="shared" si="341"/>
        <v>0.26302254322608887</v>
      </c>
      <c r="AG191" s="32">
        <f t="shared" si="342"/>
        <v>-245</v>
      </c>
      <c r="AH191" s="34">
        <f t="shared" si="343"/>
        <v>0.15965217391304348</v>
      </c>
      <c r="AI191" s="34">
        <f t="shared" si="344"/>
        <v>26611.474584801206</v>
      </c>
      <c r="AJ191" s="10">
        <v>23552</v>
      </c>
      <c r="AK191" s="2">
        <f t="shared" si="345"/>
        <v>-58</v>
      </c>
      <c r="AL191" s="2">
        <f t="shared" si="346"/>
        <v>-2.4565861922913879E-3</v>
      </c>
      <c r="AM191" s="34">
        <f t="shared" si="347"/>
        <v>5926.5223955712127</v>
      </c>
      <c r="AN191" s="34">
        <f t="shared" si="348"/>
        <v>0.23044107862705962</v>
      </c>
      <c r="AO191" s="10">
        <v>554</v>
      </c>
      <c r="AP191">
        <f t="shared" si="320"/>
        <v>-36</v>
      </c>
      <c r="AQ191">
        <f t="shared" si="349"/>
        <v>-6.101694915254241E-2</v>
      </c>
      <c r="AR191" s="34">
        <f t="shared" si="350"/>
        <v>139.40613990941117</v>
      </c>
      <c r="AS191" s="10">
        <v>976</v>
      </c>
      <c r="AT191" s="2">
        <f t="shared" si="351"/>
        <v>-139</v>
      </c>
      <c r="AU191" s="2">
        <f t="shared" si="352"/>
        <v>-0.12466367713004489</v>
      </c>
      <c r="AV191" s="34">
        <f t="shared" si="353"/>
        <v>245.59637644690486</v>
      </c>
      <c r="AW191" s="79">
        <f t="shared" si="354"/>
        <v>9.5495283941920087E-3</v>
      </c>
      <c r="AX191" s="10">
        <v>167</v>
      </c>
      <c r="AY191">
        <f t="shared" si="355"/>
        <v>10</v>
      </c>
      <c r="AZ191" s="22">
        <f t="shared" si="356"/>
        <v>6.3694267515923553E-2</v>
      </c>
      <c r="BA191" s="35">
        <f t="shared" si="357"/>
        <v>42.023150478107695</v>
      </c>
      <c r="BB191" s="51">
        <f t="shared" si="358"/>
        <v>1.6339869281045752E-3</v>
      </c>
      <c r="BC191" s="31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31">
        <f t="shared" si="359"/>
        <v>-223</v>
      </c>
      <c r="BE191" s="51">
        <f t="shared" si="360"/>
        <v>-8.7547110552763652E-3</v>
      </c>
      <c r="BF191" s="35">
        <f t="shared" si="361"/>
        <v>6353.5480624056363</v>
      </c>
      <c r="BG191" s="35">
        <f t="shared" si="362"/>
        <v>0.24704512543540369</v>
      </c>
      <c r="BH191" s="45">
        <v>15025</v>
      </c>
      <c r="BI191" s="48">
        <f t="shared" si="363"/>
        <v>107</v>
      </c>
      <c r="BJ191" s="14">
        <v>42517</v>
      </c>
      <c r="BK191" s="48">
        <f t="shared" si="364"/>
        <v>180</v>
      </c>
      <c r="BL191" s="14">
        <v>30871</v>
      </c>
      <c r="BM191" s="48">
        <f t="shared" si="365"/>
        <v>122</v>
      </c>
      <c r="BN191" s="14">
        <v>11457</v>
      </c>
      <c r="BO191" s="48">
        <f t="shared" si="366"/>
        <v>48</v>
      </c>
      <c r="BP191" s="14">
        <v>2334</v>
      </c>
      <c r="BQ191" s="48">
        <f t="shared" si="367"/>
        <v>2</v>
      </c>
      <c r="BR191" s="16">
        <v>21</v>
      </c>
      <c r="BS191" s="24">
        <f t="shared" si="368"/>
        <v>0</v>
      </c>
      <c r="BT191" s="16">
        <v>112</v>
      </c>
      <c r="BU191" s="24">
        <f t="shared" si="369"/>
        <v>0</v>
      </c>
      <c r="BV191" s="16">
        <v>470</v>
      </c>
      <c r="BW191" s="24">
        <f t="shared" si="370"/>
        <v>1</v>
      </c>
      <c r="BX191" s="16">
        <v>1025</v>
      </c>
      <c r="BY191" s="24">
        <f t="shared" si="371"/>
        <v>5</v>
      </c>
      <c r="BZ191" s="21">
        <v>545</v>
      </c>
      <c r="CA191" s="27">
        <f t="shared" si="372"/>
        <v>1</v>
      </c>
    </row>
    <row r="192" spans="1:79">
      <c r="A192" s="3">
        <v>44089</v>
      </c>
      <c r="B192" s="22">
        <v>44089</v>
      </c>
      <c r="C192" s="10">
        <v>102832</v>
      </c>
      <c r="D192">
        <f t="shared" si="321"/>
        <v>628</v>
      </c>
      <c r="E192" s="10">
        <v>2187</v>
      </c>
      <c r="F192">
        <f t="shared" si="299"/>
        <v>14</v>
      </c>
      <c r="G192" s="10">
        <v>75592</v>
      </c>
      <c r="H192">
        <f t="shared" si="322"/>
        <v>810</v>
      </c>
      <c r="I192">
        <f t="shared" si="319"/>
        <v>25053</v>
      </c>
      <c r="J192">
        <f t="shared" si="318"/>
        <v>-196</v>
      </c>
      <c r="K192">
        <f t="shared" si="323"/>
        <v>2.1267698770810643E-2</v>
      </c>
      <c r="L192">
        <f t="shared" si="324"/>
        <v>0.73510191380115142</v>
      </c>
      <c r="M192">
        <f t="shared" si="325"/>
        <v>0.24363038742803797</v>
      </c>
      <c r="N192" s="22">
        <f t="shared" si="326"/>
        <v>6.1070483896063484E-3</v>
      </c>
      <c r="O192">
        <f t="shared" si="300"/>
        <v>6.4014631915866481E-3</v>
      </c>
      <c r="P192">
        <f t="shared" si="327"/>
        <v>1.0715419621123929E-2</v>
      </c>
      <c r="Q192">
        <f t="shared" si="328"/>
        <v>-7.8234143615535066E-3</v>
      </c>
      <c r="R192" s="22">
        <f t="shared" si="329"/>
        <v>25876.195269250125</v>
      </c>
      <c r="S192" s="22">
        <f t="shared" si="330"/>
        <v>550.32712632108701</v>
      </c>
      <c r="T192" s="22">
        <f t="shared" si="331"/>
        <v>19021.640664318067</v>
      </c>
      <c r="U192" s="22">
        <f t="shared" si="332"/>
        <v>6304.227478610971</v>
      </c>
      <c r="V192" s="10">
        <v>406812</v>
      </c>
      <c r="W192">
        <f t="shared" si="333"/>
        <v>4740</v>
      </c>
      <c r="X192" s="22">
        <f t="shared" si="334"/>
        <v>1865</v>
      </c>
      <c r="Y192" s="35">
        <f t="shared" si="335"/>
        <v>102368.39456467035</v>
      </c>
      <c r="Z192" s="10">
        <v>300430</v>
      </c>
      <c r="AA192" s="2">
        <f t="shared" si="336"/>
        <v>4112</v>
      </c>
      <c r="AB192" s="29">
        <f t="shared" si="337"/>
        <v>0.73849837271270269</v>
      </c>
      <c r="AC192" s="32">
        <f t="shared" si="338"/>
        <v>1696</v>
      </c>
      <c r="AD192">
        <f t="shared" si="339"/>
        <v>106382</v>
      </c>
      <c r="AE192" s="1">
        <f t="shared" si="340"/>
        <v>628</v>
      </c>
      <c r="AF192" s="29">
        <f t="shared" si="341"/>
        <v>0.26150162728729731</v>
      </c>
      <c r="AG192" s="32">
        <f t="shared" si="342"/>
        <v>169</v>
      </c>
      <c r="AH192" s="34">
        <f t="shared" si="343"/>
        <v>0.13248945147679325</v>
      </c>
      <c r="AI192" s="34">
        <f t="shared" si="344"/>
        <v>26769.501761449421</v>
      </c>
      <c r="AJ192" s="10">
        <v>23605</v>
      </c>
      <c r="AK192" s="2">
        <f t="shared" si="345"/>
        <v>53</v>
      </c>
      <c r="AL192" s="2">
        <f t="shared" si="346"/>
        <v>2.2503396739130821E-3</v>
      </c>
      <c r="AM192" s="34">
        <f t="shared" si="347"/>
        <v>5939.8590840463003</v>
      </c>
      <c r="AN192" s="34">
        <f t="shared" si="348"/>
        <v>0.22954916757429594</v>
      </c>
      <c r="AO192" s="10">
        <v>405</v>
      </c>
      <c r="AP192">
        <f t="shared" si="320"/>
        <v>-149</v>
      </c>
      <c r="AQ192">
        <f t="shared" si="349"/>
        <v>-0.26895306859205781</v>
      </c>
      <c r="AR192" s="34">
        <f t="shared" si="350"/>
        <v>101.91243080020131</v>
      </c>
      <c r="AS192" s="10">
        <v>892</v>
      </c>
      <c r="AT192" s="2">
        <f t="shared" si="351"/>
        <v>-84</v>
      </c>
      <c r="AU192" s="2">
        <f t="shared" si="352"/>
        <v>-8.6065573770491843E-2</v>
      </c>
      <c r="AV192" s="34">
        <f t="shared" si="353"/>
        <v>224.45898339204831</v>
      </c>
      <c r="AW192" s="79">
        <f t="shared" si="354"/>
        <v>8.674342617084177E-3</v>
      </c>
      <c r="AX192" s="10">
        <v>151</v>
      </c>
      <c r="AY192">
        <f t="shared" si="355"/>
        <v>-16</v>
      </c>
      <c r="AZ192" s="22">
        <f t="shared" si="356"/>
        <v>-9.5808383233532912E-2</v>
      </c>
      <c r="BA192" s="35">
        <f t="shared" si="357"/>
        <v>37.99698037242073</v>
      </c>
      <c r="BB192" s="51">
        <f t="shared" si="358"/>
        <v>1.4684145013225455E-3</v>
      </c>
      <c r="BC192" s="31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31">
        <f t="shared" si="359"/>
        <v>-196</v>
      </c>
      <c r="BE192" s="51">
        <f t="shared" si="360"/>
        <v>-7.762683670640369E-3</v>
      </c>
      <c r="BF192" s="35">
        <f t="shared" si="361"/>
        <v>6304.227478610971</v>
      </c>
      <c r="BG192" s="35">
        <f t="shared" si="362"/>
        <v>0.24363038742803797</v>
      </c>
      <c r="BH192" s="45">
        <v>15152</v>
      </c>
      <c r="BI192" s="48">
        <f t="shared" si="363"/>
        <v>127</v>
      </c>
      <c r="BJ192" s="14">
        <v>42763</v>
      </c>
      <c r="BK192" s="48">
        <f t="shared" si="364"/>
        <v>246</v>
      </c>
      <c r="BL192" s="14">
        <v>31054</v>
      </c>
      <c r="BM192" s="48">
        <f t="shared" si="365"/>
        <v>183</v>
      </c>
      <c r="BN192" s="14">
        <v>11527</v>
      </c>
      <c r="BO192" s="48">
        <f t="shared" si="366"/>
        <v>70</v>
      </c>
      <c r="BP192" s="14">
        <v>2336</v>
      </c>
      <c r="BQ192" s="48">
        <f t="shared" si="367"/>
        <v>2</v>
      </c>
      <c r="BR192" s="16">
        <v>21</v>
      </c>
      <c r="BS192" s="24">
        <f t="shared" si="368"/>
        <v>0</v>
      </c>
      <c r="BT192" s="16">
        <v>112</v>
      </c>
      <c r="BU192" s="24">
        <f t="shared" si="369"/>
        <v>0</v>
      </c>
      <c r="BV192" s="16">
        <v>472</v>
      </c>
      <c r="BW192" s="24">
        <f t="shared" si="370"/>
        <v>2</v>
      </c>
      <c r="BX192" s="16">
        <v>1032</v>
      </c>
      <c r="BY192" s="24">
        <f t="shared" si="371"/>
        <v>7</v>
      </c>
      <c r="BZ192" s="21">
        <v>550</v>
      </c>
      <c r="CA192" s="27">
        <f t="shared" si="372"/>
        <v>5</v>
      </c>
    </row>
    <row r="193" spans="1:79">
      <c r="A193" s="3">
        <v>44090</v>
      </c>
      <c r="B193" s="22">
        <v>44090</v>
      </c>
      <c r="C193" s="10">
        <v>103466</v>
      </c>
      <c r="D193">
        <f t="shared" si="321"/>
        <v>634</v>
      </c>
      <c r="E193" s="10">
        <v>2198</v>
      </c>
      <c r="F193">
        <f t="shared" ref="F193:F224" si="373">E193-E192</f>
        <v>11</v>
      </c>
      <c r="G193" s="10">
        <v>76787</v>
      </c>
      <c r="H193">
        <f t="shared" si="322"/>
        <v>1195</v>
      </c>
      <c r="I193">
        <f t="shared" si="319"/>
        <v>24481</v>
      </c>
      <c r="J193">
        <f t="shared" si="318"/>
        <v>-572</v>
      </c>
      <c r="K193">
        <f t="shared" si="323"/>
        <v>2.1243693580499875E-2</v>
      </c>
      <c r="L193">
        <f t="shared" si="324"/>
        <v>0.74214717878336844</v>
      </c>
      <c r="M193">
        <f t="shared" si="325"/>
        <v>0.23660912763613168</v>
      </c>
      <c r="N193" s="22">
        <f t="shared" si="326"/>
        <v>6.1276168016546496E-3</v>
      </c>
      <c r="O193">
        <f t="shared" si="300"/>
        <v>5.0045495905368517E-3</v>
      </c>
      <c r="P193">
        <f t="shared" si="327"/>
        <v>1.5562530115774806E-2</v>
      </c>
      <c r="Q193">
        <f t="shared" si="328"/>
        <v>-2.3365058616886564E-2</v>
      </c>
      <c r="R193" s="22">
        <f t="shared" si="329"/>
        <v>26035.732259687971</v>
      </c>
      <c r="S193" s="22">
        <f t="shared" si="330"/>
        <v>553.09511826874677</v>
      </c>
      <c r="T193" s="22">
        <f t="shared" si="331"/>
        <v>19322.345244086562</v>
      </c>
      <c r="U193" s="22">
        <f t="shared" si="332"/>
        <v>6160.2918973326623</v>
      </c>
      <c r="V193" s="10">
        <v>412265</v>
      </c>
      <c r="W193">
        <f t="shared" si="333"/>
        <v>5453</v>
      </c>
      <c r="X193" s="22">
        <f t="shared" si="334"/>
        <v>713</v>
      </c>
      <c r="Y193" s="35">
        <f t="shared" si="335"/>
        <v>103740.56366381478</v>
      </c>
      <c r="Z193" s="10">
        <v>305249</v>
      </c>
      <c r="AA193" s="22">
        <f t="shared" si="336"/>
        <v>4819</v>
      </c>
      <c r="AB193" s="28">
        <f t="shared" si="337"/>
        <v>0.74041939044061467</v>
      </c>
      <c r="AC193" s="31">
        <f t="shared" si="338"/>
        <v>707</v>
      </c>
      <c r="AD193">
        <f t="shared" si="339"/>
        <v>107016</v>
      </c>
      <c r="AE193">
        <f t="shared" si="340"/>
        <v>634</v>
      </c>
      <c r="AF193" s="28">
        <f t="shared" si="341"/>
        <v>0.25958060955938533</v>
      </c>
      <c r="AG193" s="31">
        <f t="shared" si="342"/>
        <v>6</v>
      </c>
      <c r="AH193" s="35">
        <f t="shared" si="343"/>
        <v>0.11626627544470934</v>
      </c>
      <c r="AI193" s="35">
        <f t="shared" si="344"/>
        <v>26929.038751887267</v>
      </c>
      <c r="AJ193" s="10">
        <v>23155</v>
      </c>
      <c r="AK193" s="22">
        <f t="shared" si="345"/>
        <v>-450</v>
      </c>
      <c r="AL193" s="22">
        <f t="shared" si="346"/>
        <v>-1.9063757678457915E-2</v>
      </c>
      <c r="AM193" s="35">
        <f t="shared" si="347"/>
        <v>5826.6230498238547</v>
      </c>
      <c r="AN193" s="35">
        <f t="shared" si="348"/>
        <v>0.223793323410589</v>
      </c>
      <c r="AO193" s="10">
        <v>413</v>
      </c>
      <c r="AP193">
        <f t="shared" si="320"/>
        <v>8</v>
      </c>
      <c r="AQ193">
        <f t="shared" si="349"/>
        <v>1.9753086419753041E-2</v>
      </c>
      <c r="AR193" s="35">
        <f t="shared" si="350"/>
        <v>103.92551585304479</v>
      </c>
      <c r="AS193" s="10">
        <v>755</v>
      </c>
      <c r="AT193" s="22">
        <f t="shared" si="351"/>
        <v>-137</v>
      </c>
      <c r="AU193" s="22">
        <f t="shared" si="352"/>
        <v>-0.1535874439461884</v>
      </c>
      <c r="AV193" s="35">
        <f t="shared" si="353"/>
        <v>189.98490186210367</v>
      </c>
      <c r="AW193" s="51">
        <f t="shared" si="354"/>
        <v>7.2970830997622404E-3</v>
      </c>
      <c r="AX193" s="10">
        <v>158</v>
      </c>
      <c r="AY193">
        <f t="shared" si="355"/>
        <v>7</v>
      </c>
      <c r="AZ193" s="22">
        <f t="shared" si="356"/>
        <v>4.635761589403975E-2</v>
      </c>
      <c r="BA193" s="35">
        <f t="shared" si="357"/>
        <v>39.758429793658777</v>
      </c>
      <c r="BB193" s="51">
        <f t="shared" si="358"/>
        <v>1.5270716950495815E-3</v>
      </c>
      <c r="BC193" s="31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31">
        <f t="shared" si="359"/>
        <v>-572</v>
      </c>
      <c r="BE193" s="51">
        <f t="shared" si="360"/>
        <v>-2.2831597014329574E-2</v>
      </c>
      <c r="BF193" s="35">
        <f t="shared" si="361"/>
        <v>6160.2918973326623</v>
      </c>
      <c r="BG193" s="35">
        <f t="shared" si="362"/>
        <v>0.23660912763613168</v>
      </c>
      <c r="BH193" s="45">
        <v>15254</v>
      </c>
      <c r="BI193" s="48">
        <f t="shared" si="363"/>
        <v>102</v>
      </c>
      <c r="BJ193" s="14">
        <v>43055</v>
      </c>
      <c r="BK193" s="48">
        <f t="shared" si="364"/>
        <v>292</v>
      </c>
      <c r="BL193" s="14">
        <v>31256</v>
      </c>
      <c r="BM193" s="48">
        <f t="shared" si="365"/>
        <v>202</v>
      </c>
      <c r="BN193" s="14">
        <v>11563</v>
      </c>
      <c r="BO193" s="48">
        <f t="shared" si="366"/>
        <v>36</v>
      </c>
      <c r="BP193" s="14">
        <v>2338</v>
      </c>
      <c r="BQ193" s="48">
        <f t="shared" si="367"/>
        <v>2</v>
      </c>
      <c r="BR193" s="57">
        <v>21</v>
      </c>
      <c r="BS193" s="53">
        <f t="shared" si="368"/>
        <v>0</v>
      </c>
      <c r="BT193" s="57">
        <v>113</v>
      </c>
      <c r="BU193" s="53">
        <f t="shared" si="369"/>
        <v>1</v>
      </c>
      <c r="BV193" s="57">
        <v>473</v>
      </c>
      <c r="BW193" s="53">
        <f t="shared" si="370"/>
        <v>1</v>
      </c>
      <c r="BX193" s="57">
        <v>1038</v>
      </c>
      <c r="BY193" s="53">
        <f t="shared" si="371"/>
        <v>6</v>
      </c>
      <c r="BZ193" s="21">
        <v>553</v>
      </c>
      <c r="CA193" s="27">
        <f t="shared" si="372"/>
        <v>3</v>
      </c>
    </row>
    <row r="194" spans="1:79">
      <c r="A194" s="3">
        <v>44091</v>
      </c>
      <c r="B194" s="22">
        <v>44091</v>
      </c>
      <c r="C194" s="10">
        <v>104138</v>
      </c>
      <c r="D194">
        <f t="shared" si="321"/>
        <v>672</v>
      </c>
      <c r="E194" s="10">
        <v>2213</v>
      </c>
      <c r="F194">
        <f t="shared" si="373"/>
        <v>15</v>
      </c>
      <c r="G194" s="10">
        <v>77881</v>
      </c>
      <c r="H194">
        <f t="shared" si="322"/>
        <v>1094</v>
      </c>
      <c r="I194">
        <f t="shared" si="319"/>
        <v>24044</v>
      </c>
      <c r="J194">
        <f t="shared" si="318"/>
        <v>-437</v>
      </c>
      <c r="K194">
        <f t="shared" si="323"/>
        <v>2.1250648178378691E-2</v>
      </c>
      <c r="L194">
        <f t="shared" si="324"/>
        <v>0.74786341201098538</v>
      </c>
      <c r="M194">
        <f t="shared" si="325"/>
        <v>0.23088593981063588</v>
      </c>
      <c r="N194" s="22">
        <f t="shared" si="326"/>
        <v>6.4529758589563849E-3</v>
      </c>
      <c r="O194">
        <f t="shared" ref="O194:O225" si="374">+IFERROR(F194/E194,"")</f>
        <v>6.7781292363307726E-3</v>
      </c>
      <c r="P194">
        <f t="shared" si="327"/>
        <v>1.4047071814691645E-2</v>
      </c>
      <c r="Q194">
        <f t="shared" si="328"/>
        <v>-1.8175012477125271E-2</v>
      </c>
      <c r="R194" s="22">
        <f t="shared" si="329"/>
        <v>26204.831404126824</v>
      </c>
      <c r="S194" s="22">
        <f t="shared" si="330"/>
        <v>556.86965274282841</v>
      </c>
      <c r="T194" s="22">
        <f t="shared" si="331"/>
        <v>19597.634625062907</v>
      </c>
      <c r="U194" s="22">
        <f t="shared" si="332"/>
        <v>6050.3271263210863</v>
      </c>
      <c r="V194" s="10">
        <v>417620</v>
      </c>
      <c r="W194">
        <f t="shared" si="333"/>
        <v>5355</v>
      </c>
      <c r="X194" s="22">
        <f t="shared" si="334"/>
        <v>-98</v>
      </c>
      <c r="Y194" s="35">
        <f t="shared" si="335"/>
        <v>105088.0724710619</v>
      </c>
      <c r="Z194" s="10">
        <v>309932</v>
      </c>
      <c r="AA194" s="2">
        <f t="shared" si="336"/>
        <v>4683</v>
      </c>
      <c r="AB194" s="29">
        <f t="shared" si="337"/>
        <v>0.74213878645658737</v>
      </c>
      <c r="AC194" s="32">
        <f t="shared" si="338"/>
        <v>-136</v>
      </c>
      <c r="AD194">
        <f t="shared" si="339"/>
        <v>107688</v>
      </c>
      <c r="AE194" s="1">
        <f t="shared" si="340"/>
        <v>672</v>
      </c>
      <c r="AF194" s="29">
        <f t="shared" si="341"/>
        <v>0.25786121354341268</v>
      </c>
      <c r="AG194" s="32">
        <f t="shared" si="342"/>
        <v>38</v>
      </c>
      <c r="AH194" s="34">
        <f t="shared" si="343"/>
        <v>0.12549019607843137</v>
      </c>
      <c r="AI194" s="34">
        <f t="shared" si="344"/>
        <v>27098.13789632612</v>
      </c>
      <c r="AJ194" s="10">
        <v>22756</v>
      </c>
      <c r="AK194" s="2">
        <f t="shared" si="345"/>
        <v>-399</v>
      </c>
      <c r="AL194" s="2">
        <f t="shared" si="346"/>
        <v>-1.7231699416972557E-2</v>
      </c>
      <c r="AM194" s="34">
        <f t="shared" si="347"/>
        <v>5726.2204328132857</v>
      </c>
      <c r="AN194" s="34">
        <f t="shared" si="348"/>
        <v>0.21851773608096947</v>
      </c>
      <c r="AO194" s="10">
        <v>405</v>
      </c>
      <c r="AP194">
        <f t="shared" si="320"/>
        <v>-8</v>
      </c>
      <c r="AQ194">
        <f t="shared" si="349"/>
        <v>-1.937046004842613E-2</v>
      </c>
      <c r="AR194" s="34">
        <f t="shared" si="350"/>
        <v>101.91243080020131</v>
      </c>
      <c r="AS194" s="10">
        <v>731</v>
      </c>
      <c r="AT194" s="2">
        <f t="shared" si="351"/>
        <v>-24</v>
      </c>
      <c r="AU194" s="2">
        <f t="shared" si="352"/>
        <v>-3.1788079470198682E-2</v>
      </c>
      <c r="AV194" s="34">
        <f t="shared" si="353"/>
        <v>183.9456467035732</v>
      </c>
      <c r="AW194" s="79">
        <f t="shared" si="354"/>
        <v>7.0195317751445196E-3</v>
      </c>
      <c r="AX194" s="10">
        <v>152</v>
      </c>
      <c r="AY194">
        <f t="shared" si="355"/>
        <v>-6</v>
      </c>
      <c r="AZ194" s="22">
        <f t="shared" si="356"/>
        <v>-3.7974683544303778E-2</v>
      </c>
      <c r="BA194" s="35">
        <f t="shared" si="357"/>
        <v>38.248616004026168</v>
      </c>
      <c r="BB194" s="51">
        <f t="shared" si="358"/>
        <v>1.4596016823829917E-3</v>
      </c>
      <c r="BC194" s="31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31">
        <f t="shared" si="359"/>
        <v>-437</v>
      </c>
      <c r="BE194" s="51">
        <f t="shared" si="360"/>
        <v>-1.7850577999264705E-2</v>
      </c>
      <c r="BF194" s="35">
        <f t="shared" si="361"/>
        <v>6050.3271263210863</v>
      </c>
      <c r="BG194" s="35">
        <f t="shared" si="362"/>
        <v>0.23088593981063588</v>
      </c>
      <c r="BH194" s="45">
        <v>15371</v>
      </c>
      <c r="BI194" s="48">
        <f t="shared" si="363"/>
        <v>117</v>
      </c>
      <c r="BJ194" s="14">
        <v>43378</v>
      </c>
      <c r="BK194" s="48">
        <f t="shared" si="364"/>
        <v>323</v>
      </c>
      <c r="BL194" s="14">
        <v>31421</v>
      </c>
      <c r="BM194" s="48">
        <f t="shared" si="365"/>
        <v>165</v>
      </c>
      <c r="BN194" s="14">
        <v>11627</v>
      </c>
      <c r="BO194" s="48">
        <f t="shared" si="366"/>
        <v>64</v>
      </c>
      <c r="BP194" s="14">
        <v>2341</v>
      </c>
      <c r="BQ194" s="48">
        <f t="shared" si="367"/>
        <v>3</v>
      </c>
      <c r="BR194" s="16">
        <v>21</v>
      </c>
      <c r="BS194" s="24">
        <f t="shared" si="368"/>
        <v>0</v>
      </c>
      <c r="BT194" s="16">
        <v>115</v>
      </c>
      <c r="BU194" s="24">
        <f t="shared" si="369"/>
        <v>2</v>
      </c>
      <c r="BV194" s="16">
        <v>474</v>
      </c>
      <c r="BW194" s="24">
        <f t="shared" si="370"/>
        <v>1</v>
      </c>
      <c r="BX194" s="16">
        <v>1047</v>
      </c>
      <c r="BY194" s="24">
        <f t="shared" si="371"/>
        <v>9</v>
      </c>
      <c r="BZ194" s="21">
        <v>556</v>
      </c>
      <c r="CA194" s="27">
        <f t="shared" si="372"/>
        <v>3</v>
      </c>
    </row>
    <row r="195" spans="1:79">
      <c r="A195" s="3">
        <v>44092</v>
      </c>
      <c r="B195" s="22">
        <v>44092</v>
      </c>
      <c r="C195" s="10">
        <v>104879</v>
      </c>
      <c r="D195">
        <f t="shared" si="321"/>
        <v>741</v>
      </c>
      <c r="E195" s="10">
        <v>2229</v>
      </c>
      <c r="F195">
        <f t="shared" si="373"/>
        <v>16</v>
      </c>
      <c r="G195" s="10">
        <v>79093</v>
      </c>
      <c r="H195">
        <f t="shared" si="322"/>
        <v>1212</v>
      </c>
      <c r="I195">
        <f t="shared" si="319"/>
        <v>23557</v>
      </c>
      <c r="J195">
        <f t="shared" si="318"/>
        <v>-487</v>
      </c>
      <c r="K195">
        <f t="shared" si="323"/>
        <v>2.1253063053614164E-2</v>
      </c>
      <c r="L195">
        <f t="shared" si="324"/>
        <v>0.75413571830395032</v>
      </c>
      <c r="M195">
        <f t="shared" si="325"/>
        <v>0.22461121864243558</v>
      </c>
      <c r="N195" s="22">
        <f t="shared" si="326"/>
        <v>7.0652847567196485E-3</v>
      </c>
      <c r="O195">
        <f t="shared" si="374"/>
        <v>7.1781067743382681E-3</v>
      </c>
      <c r="P195">
        <f t="shared" si="327"/>
        <v>1.5323732820856461E-2</v>
      </c>
      <c r="Q195">
        <f t="shared" si="328"/>
        <v>-2.0673260601944219E-2</v>
      </c>
      <c r="R195" s="22">
        <f t="shared" si="329"/>
        <v>26391.293407146452</v>
      </c>
      <c r="S195" s="22">
        <f t="shared" si="330"/>
        <v>560.89582284851531</v>
      </c>
      <c r="T195" s="22">
        <f t="shared" si="331"/>
        <v>19902.617010568694</v>
      </c>
      <c r="U195" s="22">
        <f t="shared" si="332"/>
        <v>5927.7805737292401</v>
      </c>
      <c r="V195" s="10">
        <v>423054</v>
      </c>
      <c r="W195">
        <f t="shared" si="333"/>
        <v>5434</v>
      </c>
      <c r="X195" s="22">
        <f t="shared" si="334"/>
        <v>79</v>
      </c>
      <c r="Y195" s="35">
        <f t="shared" si="335"/>
        <v>106455.46049320583</v>
      </c>
      <c r="Z195" s="10">
        <v>314625</v>
      </c>
      <c r="AA195" s="2">
        <f t="shared" si="336"/>
        <v>4693</v>
      </c>
      <c r="AB195" s="29">
        <f t="shared" si="337"/>
        <v>0.74369938589399931</v>
      </c>
      <c r="AC195" s="32">
        <f t="shared" si="338"/>
        <v>10</v>
      </c>
      <c r="AD195">
        <f t="shared" si="339"/>
        <v>108429</v>
      </c>
      <c r="AE195" s="1">
        <f t="shared" si="340"/>
        <v>741</v>
      </c>
      <c r="AF195" s="29">
        <f t="shared" si="341"/>
        <v>0.25630061410600063</v>
      </c>
      <c r="AG195" s="32">
        <f t="shared" si="342"/>
        <v>69</v>
      </c>
      <c r="AH195" s="34">
        <f t="shared" si="343"/>
        <v>0.13636363636363635</v>
      </c>
      <c r="AI195" s="34">
        <f t="shared" si="344"/>
        <v>27284.599899345747</v>
      </c>
      <c r="AJ195" s="10">
        <v>22179</v>
      </c>
      <c r="AK195" s="2">
        <f t="shared" si="345"/>
        <v>-577</v>
      </c>
      <c r="AL195" s="2">
        <f t="shared" si="346"/>
        <v>-2.5355950079099965E-2</v>
      </c>
      <c r="AM195" s="34">
        <f t="shared" si="347"/>
        <v>5581.0266733769495</v>
      </c>
      <c r="AN195" s="34">
        <f t="shared" si="348"/>
        <v>0.21147226804222008</v>
      </c>
      <c r="AO195" s="10">
        <v>497</v>
      </c>
      <c r="AP195">
        <f t="shared" si="320"/>
        <v>92</v>
      </c>
      <c r="AQ195">
        <f t="shared" si="349"/>
        <v>0.22716049382716053</v>
      </c>
      <c r="AR195" s="34">
        <f t="shared" si="350"/>
        <v>125.06290890790136</v>
      </c>
      <c r="AS195" s="10">
        <v>725</v>
      </c>
      <c r="AT195" s="2">
        <f t="shared" si="351"/>
        <v>-6</v>
      </c>
      <c r="AU195" s="2">
        <f t="shared" si="352"/>
        <v>-8.2079343365253354E-3</v>
      </c>
      <c r="AV195" s="34">
        <f t="shared" si="353"/>
        <v>182.4358329139406</v>
      </c>
      <c r="AW195" s="79">
        <f t="shared" si="354"/>
        <v>6.9127280008390623E-3</v>
      </c>
      <c r="AX195" s="10">
        <v>156</v>
      </c>
      <c r="AY195">
        <f t="shared" si="355"/>
        <v>4</v>
      </c>
      <c r="AZ195" s="22">
        <f t="shared" si="356"/>
        <v>2.6315789473684292E-2</v>
      </c>
      <c r="BA195" s="35">
        <f t="shared" si="357"/>
        <v>39.255158530447908</v>
      </c>
      <c r="BB195" s="51">
        <f t="shared" si="358"/>
        <v>1.4874283698357155E-3</v>
      </c>
      <c r="BC195" s="31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31">
        <f t="shared" si="359"/>
        <v>-487</v>
      </c>
      <c r="BE195" s="51">
        <f t="shared" si="360"/>
        <v>-2.0254533355514859E-2</v>
      </c>
      <c r="BF195" s="35">
        <f t="shared" si="361"/>
        <v>5927.7805737292401</v>
      </c>
      <c r="BG195" s="35">
        <f t="shared" si="362"/>
        <v>0.22461121864243558</v>
      </c>
      <c r="BH195" s="45">
        <v>15557</v>
      </c>
      <c r="BI195" s="48">
        <f t="shared" si="363"/>
        <v>186</v>
      </c>
      <c r="BJ195" s="14">
        <v>43645</v>
      </c>
      <c r="BK195" s="48">
        <f t="shared" si="364"/>
        <v>267</v>
      </c>
      <c r="BL195" s="14">
        <v>31613</v>
      </c>
      <c r="BM195" s="48">
        <f t="shared" si="365"/>
        <v>192</v>
      </c>
      <c r="BN195" s="14">
        <v>11712</v>
      </c>
      <c r="BO195" s="48">
        <f t="shared" si="366"/>
        <v>85</v>
      </c>
      <c r="BP195" s="14">
        <v>2352</v>
      </c>
      <c r="BQ195" s="48">
        <f t="shared" si="367"/>
        <v>11</v>
      </c>
      <c r="BR195" s="16">
        <v>21</v>
      </c>
      <c r="BS195" s="24">
        <f t="shared" si="368"/>
        <v>0</v>
      </c>
      <c r="BT195" s="16">
        <v>115</v>
      </c>
      <c r="BU195" s="24">
        <f t="shared" si="369"/>
        <v>0</v>
      </c>
      <c r="BV195" s="16">
        <v>481</v>
      </c>
      <c r="BW195" s="24">
        <f t="shared" si="370"/>
        <v>7</v>
      </c>
      <c r="BX195" s="16">
        <v>1052</v>
      </c>
      <c r="BY195" s="24">
        <f t="shared" si="371"/>
        <v>5</v>
      </c>
      <c r="BZ195" s="21">
        <v>560</v>
      </c>
      <c r="CA195" s="27">
        <f t="shared" si="372"/>
        <v>4</v>
      </c>
    </row>
    <row r="196" spans="1:79">
      <c r="A196" s="3">
        <v>44093</v>
      </c>
      <c r="B196" s="22">
        <v>44093</v>
      </c>
      <c r="C196" s="10">
        <v>105601</v>
      </c>
      <c r="D196">
        <f t="shared" si="321"/>
        <v>722</v>
      </c>
      <c r="E196" s="10">
        <v>2247</v>
      </c>
      <c r="F196">
        <f t="shared" si="373"/>
        <v>18</v>
      </c>
      <c r="G196" s="10">
        <v>80190</v>
      </c>
      <c r="H196">
        <f t="shared" si="322"/>
        <v>1097</v>
      </c>
      <c r="I196">
        <f t="shared" si="319"/>
        <v>23164</v>
      </c>
      <c r="J196">
        <f t="shared" si="318"/>
        <v>-393</v>
      </c>
      <c r="K196">
        <f t="shared" si="323"/>
        <v>2.1278207592731128E-2</v>
      </c>
      <c r="L196">
        <f t="shared" si="324"/>
        <v>0.7593678090169601</v>
      </c>
      <c r="M196">
        <f t="shared" si="325"/>
        <v>0.21935398339030882</v>
      </c>
      <c r="N196" s="22">
        <f t="shared" si="326"/>
        <v>6.8370564672683024E-3</v>
      </c>
      <c r="O196">
        <f t="shared" si="374"/>
        <v>8.0106809078771702E-3</v>
      </c>
      <c r="P196">
        <f t="shared" si="327"/>
        <v>1.3680009976306272E-2</v>
      </c>
      <c r="Q196">
        <f t="shared" si="328"/>
        <v>-1.696598169573476E-2</v>
      </c>
      <c r="R196" s="22">
        <f t="shared" si="329"/>
        <v>26572.974333165574</v>
      </c>
      <c r="S196" s="22">
        <f t="shared" si="330"/>
        <v>565.4252642174132</v>
      </c>
      <c r="T196" s="22">
        <f t="shared" si="331"/>
        <v>20178.66129843986</v>
      </c>
      <c r="U196" s="22">
        <f t="shared" si="332"/>
        <v>5828.8877705083041</v>
      </c>
      <c r="V196" s="10">
        <v>428842</v>
      </c>
      <c r="W196">
        <f t="shared" si="333"/>
        <v>5788</v>
      </c>
      <c r="X196" s="22">
        <f t="shared" si="334"/>
        <v>354</v>
      </c>
      <c r="Y196" s="35">
        <f t="shared" si="335"/>
        <v>107911.92752893809</v>
      </c>
      <c r="Z196" s="10">
        <v>319691</v>
      </c>
      <c r="AA196" s="2">
        <f t="shared" si="336"/>
        <v>5066</v>
      </c>
      <c r="AB196" s="29">
        <f t="shared" si="337"/>
        <v>0.74547502343520455</v>
      </c>
      <c r="AC196" s="32">
        <f t="shared" si="338"/>
        <v>373</v>
      </c>
      <c r="AD196">
        <f t="shared" si="339"/>
        <v>109151</v>
      </c>
      <c r="AE196" s="1">
        <f t="shared" si="340"/>
        <v>722</v>
      </c>
      <c r="AF196" s="29">
        <f t="shared" si="341"/>
        <v>0.25452497656479545</v>
      </c>
      <c r="AG196" s="32">
        <f t="shared" si="342"/>
        <v>-19</v>
      </c>
      <c r="AH196" s="34">
        <f t="shared" si="343"/>
        <v>0.12474084312370422</v>
      </c>
      <c r="AI196" s="34">
        <f t="shared" si="344"/>
        <v>27466.280825364869</v>
      </c>
      <c r="AJ196" s="10">
        <v>21886</v>
      </c>
      <c r="AK196" s="2">
        <f t="shared" si="345"/>
        <v>-293</v>
      </c>
      <c r="AL196" s="2">
        <f t="shared" si="346"/>
        <v>-1.32106948013887E-2</v>
      </c>
      <c r="AM196" s="34">
        <f t="shared" si="347"/>
        <v>5507.2974333165575</v>
      </c>
      <c r="AN196" s="34">
        <f t="shared" si="348"/>
        <v>0.20725182526680619</v>
      </c>
      <c r="AO196" s="10">
        <v>404</v>
      </c>
      <c r="AP196">
        <f t="shared" si="320"/>
        <v>-93</v>
      </c>
      <c r="AQ196">
        <f t="shared" si="349"/>
        <v>-0.18712273641851107</v>
      </c>
      <c r="AR196" s="34">
        <f t="shared" si="350"/>
        <v>101.66079516859587</v>
      </c>
      <c r="AS196" s="10">
        <v>730</v>
      </c>
      <c r="AT196" s="2">
        <f t="shared" si="351"/>
        <v>5</v>
      </c>
      <c r="AU196" s="2">
        <f t="shared" si="352"/>
        <v>6.8965517241379448E-3</v>
      </c>
      <c r="AV196" s="34">
        <f t="shared" si="353"/>
        <v>183.69401107196779</v>
      </c>
      <c r="AW196" s="79">
        <f t="shared" si="354"/>
        <v>6.9128133256313859E-3</v>
      </c>
      <c r="AX196" s="10">
        <v>144</v>
      </c>
      <c r="AY196">
        <f t="shared" si="355"/>
        <v>-12</v>
      </c>
      <c r="AZ196" s="22">
        <f t="shared" si="356"/>
        <v>-7.6923076923076872E-2</v>
      </c>
      <c r="BA196" s="35">
        <f t="shared" si="357"/>
        <v>36.235530951182689</v>
      </c>
      <c r="BB196" s="51">
        <f t="shared" si="358"/>
        <v>1.3636234505355063E-3</v>
      </c>
      <c r="BC196" s="31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31">
        <f t="shared" si="359"/>
        <v>-393</v>
      </c>
      <c r="BE196" s="51">
        <f t="shared" si="360"/>
        <v>-1.6682939253724993E-2</v>
      </c>
      <c r="BF196" s="35">
        <f t="shared" si="361"/>
        <v>5828.8877705083041</v>
      </c>
      <c r="BG196" s="35">
        <f t="shared" si="362"/>
        <v>0.21935398339030882</v>
      </c>
      <c r="BH196" s="45">
        <v>15728</v>
      </c>
      <c r="BI196" s="48">
        <f t="shared" si="363"/>
        <v>171</v>
      </c>
      <c r="BJ196" s="14">
        <v>43944</v>
      </c>
      <c r="BK196" s="48">
        <f t="shared" si="364"/>
        <v>299</v>
      </c>
      <c r="BL196" s="14">
        <v>31782</v>
      </c>
      <c r="BM196" s="48">
        <f t="shared" si="365"/>
        <v>169</v>
      </c>
      <c r="BN196" s="14">
        <v>11778</v>
      </c>
      <c r="BO196" s="48">
        <f t="shared" si="366"/>
        <v>66</v>
      </c>
      <c r="BP196" s="14">
        <v>2369</v>
      </c>
      <c r="BQ196" s="48">
        <f t="shared" si="367"/>
        <v>17</v>
      </c>
      <c r="BR196" s="16">
        <v>21</v>
      </c>
      <c r="BS196" s="24">
        <f t="shared" si="368"/>
        <v>0</v>
      </c>
      <c r="BT196" s="16">
        <v>115</v>
      </c>
      <c r="BU196" s="24">
        <f t="shared" si="369"/>
        <v>0</v>
      </c>
      <c r="BV196" s="16">
        <v>482</v>
      </c>
      <c r="BW196" s="24">
        <f t="shared" si="370"/>
        <v>1</v>
      </c>
      <c r="BX196" s="16">
        <v>1064</v>
      </c>
      <c r="BY196" s="24">
        <f t="shared" si="371"/>
        <v>12</v>
      </c>
      <c r="BZ196" s="21">
        <v>565</v>
      </c>
      <c r="CA196" s="27">
        <f t="shared" si="372"/>
        <v>5</v>
      </c>
    </row>
    <row r="197" spans="1:79">
      <c r="A197" s="3">
        <v>44094</v>
      </c>
      <c r="B197" s="22">
        <v>44094</v>
      </c>
      <c r="C197" s="10">
        <v>106203</v>
      </c>
      <c r="D197">
        <f t="shared" si="321"/>
        <v>602</v>
      </c>
      <c r="E197" s="10">
        <v>2257</v>
      </c>
      <c r="F197">
        <f t="shared" si="373"/>
        <v>10</v>
      </c>
      <c r="G197" s="10">
        <v>81365</v>
      </c>
      <c r="H197">
        <f t="shared" si="322"/>
        <v>1175</v>
      </c>
      <c r="I197">
        <f t="shared" si="319"/>
        <v>22581</v>
      </c>
      <c r="J197">
        <f t="shared" si="318"/>
        <v>-583</v>
      </c>
      <c r="K197">
        <f t="shared" si="323"/>
        <v>2.1251753716938316E-2</v>
      </c>
      <c r="L197">
        <f t="shared" si="324"/>
        <v>0.76612713388510678</v>
      </c>
      <c r="M197">
        <f t="shared" si="325"/>
        <v>0.21262111239795486</v>
      </c>
      <c r="N197" s="22">
        <f t="shared" si="326"/>
        <v>5.6683897818329051E-3</v>
      </c>
      <c r="O197">
        <f t="shared" si="374"/>
        <v>4.4306601683650861E-3</v>
      </c>
      <c r="P197">
        <f t="shared" si="327"/>
        <v>1.4441098752534874E-2</v>
      </c>
      <c r="Q197">
        <f t="shared" si="328"/>
        <v>-2.5818165714538772E-2</v>
      </c>
      <c r="R197" s="22">
        <f t="shared" si="329"/>
        <v>26724.458983392047</v>
      </c>
      <c r="S197" s="22">
        <f t="shared" si="330"/>
        <v>567.94162053346747</v>
      </c>
      <c r="T197" s="22">
        <f t="shared" si="331"/>
        <v>20474.333165576245</v>
      </c>
      <c r="U197" s="22">
        <f t="shared" si="332"/>
        <v>5682.1841972823349</v>
      </c>
      <c r="V197" s="10">
        <v>433808</v>
      </c>
      <c r="W197">
        <f t="shared" si="333"/>
        <v>4966</v>
      </c>
      <c r="X197" s="22">
        <f t="shared" si="334"/>
        <v>-822</v>
      </c>
      <c r="Y197" s="35">
        <f t="shared" si="335"/>
        <v>109161.55007549068</v>
      </c>
      <c r="Z197" s="10">
        <v>324055</v>
      </c>
      <c r="AA197" s="2">
        <f t="shared" si="336"/>
        <v>4364</v>
      </c>
      <c r="AB197" s="29">
        <f t="shared" si="337"/>
        <v>0.74700097739091953</v>
      </c>
      <c r="AC197" s="32">
        <f t="shared" si="338"/>
        <v>-702</v>
      </c>
      <c r="AD197">
        <f t="shared" si="339"/>
        <v>109753</v>
      </c>
      <c r="AE197" s="1">
        <f t="shared" si="340"/>
        <v>602</v>
      </c>
      <c r="AF197" s="29">
        <f t="shared" si="341"/>
        <v>0.25299902260908053</v>
      </c>
      <c r="AG197" s="32">
        <f t="shared" si="342"/>
        <v>-120</v>
      </c>
      <c r="AH197" s="34">
        <f t="shared" si="343"/>
        <v>0.12122432541280709</v>
      </c>
      <c r="AI197" s="34">
        <f t="shared" si="344"/>
        <v>27617.765475591343</v>
      </c>
      <c r="AJ197" s="10">
        <v>21377</v>
      </c>
      <c r="AK197" s="2">
        <f t="shared" si="345"/>
        <v>-509</v>
      </c>
      <c r="AL197" s="2">
        <f t="shared" si="346"/>
        <v>-2.325687654208175E-2</v>
      </c>
      <c r="AM197" s="34">
        <f t="shared" si="347"/>
        <v>5379.2148968293905</v>
      </c>
      <c r="AN197" s="34">
        <f t="shared" si="348"/>
        <v>0.20128433283428904</v>
      </c>
      <c r="AO197" s="10">
        <v>403</v>
      </c>
      <c r="AP197">
        <f t="shared" si="320"/>
        <v>-1</v>
      </c>
      <c r="AQ197">
        <f t="shared" si="349"/>
        <v>-2.4752475247524774E-3</v>
      </c>
      <c r="AR197" s="34">
        <f t="shared" si="350"/>
        <v>101.40915953699043</v>
      </c>
      <c r="AS197" s="10">
        <v>668</v>
      </c>
      <c r="AT197" s="2">
        <f t="shared" si="351"/>
        <v>-62</v>
      </c>
      <c r="AU197" s="2">
        <f t="shared" si="352"/>
        <v>-8.4931506849315053E-2</v>
      </c>
      <c r="AV197" s="34">
        <f t="shared" si="353"/>
        <v>168.09260191243078</v>
      </c>
      <c r="AW197" s="79">
        <f t="shared" si="354"/>
        <v>6.2898411532630906E-3</v>
      </c>
      <c r="AX197" s="10">
        <v>133</v>
      </c>
      <c r="AY197">
        <f t="shared" si="355"/>
        <v>-11</v>
      </c>
      <c r="AZ197" s="22">
        <f t="shared" si="356"/>
        <v>-7.638888888888884E-2</v>
      </c>
      <c r="BA197" s="35">
        <f t="shared" si="357"/>
        <v>33.467539003522894</v>
      </c>
      <c r="BB197" s="51">
        <f t="shared" si="358"/>
        <v>1.2523186727305255E-3</v>
      </c>
      <c r="BC197" s="31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31">
        <f t="shared" si="359"/>
        <v>-583</v>
      </c>
      <c r="BE197" s="51">
        <f t="shared" si="360"/>
        <v>-2.5168364703850754E-2</v>
      </c>
      <c r="BF197" s="35">
        <f t="shared" si="361"/>
        <v>5682.1841972823349</v>
      </c>
      <c r="BG197" s="35">
        <f t="shared" si="362"/>
        <v>0.21262111239795486</v>
      </c>
      <c r="BH197" s="45">
        <v>15900</v>
      </c>
      <c r="BI197" s="48">
        <f t="shared" si="363"/>
        <v>172</v>
      </c>
      <c r="BJ197" s="14">
        <v>44134</v>
      </c>
      <c r="BK197" s="48">
        <f t="shared" si="364"/>
        <v>190</v>
      </c>
      <c r="BL197" s="14">
        <v>31926</v>
      </c>
      <c r="BM197" s="48">
        <f t="shared" si="365"/>
        <v>144</v>
      </c>
      <c r="BN197" s="14">
        <v>11861</v>
      </c>
      <c r="BO197" s="48">
        <f t="shared" si="366"/>
        <v>83</v>
      </c>
      <c r="BP197" s="14">
        <v>2382</v>
      </c>
      <c r="BQ197" s="48">
        <f t="shared" si="367"/>
        <v>13</v>
      </c>
      <c r="BR197" s="16">
        <v>21</v>
      </c>
      <c r="BS197" s="24">
        <f t="shared" si="368"/>
        <v>0</v>
      </c>
      <c r="BT197" s="16">
        <v>116</v>
      </c>
      <c r="BU197" s="24">
        <f t="shared" si="369"/>
        <v>1</v>
      </c>
      <c r="BV197" s="16">
        <v>484</v>
      </c>
      <c r="BW197" s="24">
        <f t="shared" si="370"/>
        <v>2</v>
      </c>
      <c r="BX197" s="16">
        <v>1069</v>
      </c>
      <c r="BY197" s="24">
        <f t="shared" si="371"/>
        <v>5</v>
      </c>
      <c r="BZ197" s="21">
        <v>567</v>
      </c>
      <c r="CA197" s="27">
        <f t="shared" si="372"/>
        <v>2</v>
      </c>
    </row>
    <row r="198" spans="1:79">
      <c r="A198" s="3">
        <v>44095</v>
      </c>
      <c r="B198" s="22">
        <v>44095</v>
      </c>
      <c r="C198" s="10">
        <v>106810</v>
      </c>
      <c r="D198">
        <f t="shared" si="321"/>
        <v>607</v>
      </c>
      <c r="E198" s="10">
        <v>2272</v>
      </c>
      <c r="F198">
        <f t="shared" si="373"/>
        <v>15</v>
      </c>
      <c r="G198" s="10">
        <v>82320</v>
      </c>
      <c r="H198">
        <f t="shared" si="322"/>
        <v>955</v>
      </c>
      <c r="I198">
        <f t="shared" si="319"/>
        <v>22218</v>
      </c>
      <c r="J198">
        <f t="shared" si="318"/>
        <v>-363</v>
      </c>
      <c r="K198">
        <f t="shared" si="323"/>
        <v>2.1271416534032393E-2</v>
      </c>
      <c r="L198">
        <f t="shared" si="324"/>
        <v>0.77071435258870891</v>
      </c>
      <c r="M198">
        <f t="shared" si="325"/>
        <v>0.20801423087725868</v>
      </c>
      <c r="N198" s="22">
        <f t="shared" si="326"/>
        <v>5.6829884842243238E-3</v>
      </c>
      <c r="O198">
        <f t="shared" si="374"/>
        <v>6.6021126760563379E-3</v>
      </c>
      <c r="P198">
        <f t="shared" si="327"/>
        <v>1.1601068999028182E-2</v>
      </c>
      <c r="Q198">
        <f t="shared" si="328"/>
        <v>-1.6338104239805563E-2</v>
      </c>
      <c r="R198" s="22">
        <f t="shared" si="329"/>
        <v>26877.201811776547</v>
      </c>
      <c r="S198" s="22">
        <f t="shared" si="330"/>
        <v>571.71615500754899</v>
      </c>
      <c r="T198" s="22">
        <f t="shared" si="331"/>
        <v>20714.645193759436</v>
      </c>
      <c r="U198" s="22">
        <f t="shared" si="332"/>
        <v>5590.840463009562</v>
      </c>
      <c r="V198" s="10">
        <v>437706</v>
      </c>
      <c r="W198">
        <f t="shared" si="333"/>
        <v>3898</v>
      </c>
      <c r="X198" s="22">
        <f t="shared" si="334"/>
        <v>-1068</v>
      </c>
      <c r="Y198" s="35">
        <f t="shared" si="335"/>
        <v>110142.42576748868</v>
      </c>
      <c r="Z198" s="10">
        <v>327346</v>
      </c>
      <c r="AA198" s="2">
        <f t="shared" si="336"/>
        <v>3291</v>
      </c>
      <c r="AB198" s="29">
        <f t="shared" si="337"/>
        <v>0.74786728991606233</v>
      </c>
      <c r="AC198" s="32">
        <f t="shared" si="338"/>
        <v>-1073</v>
      </c>
      <c r="AD198">
        <f t="shared" si="339"/>
        <v>110360</v>
      </c>
      <c r="AE198" s="1">
        <f t="shared" si="340"/>
        <v>607</v>
      </c>
      <c r="AF198" s="29">
        <f t="shared" si="341"/>
        <v>0.25213271008393762</v>
      </c>
      <c r="AG198" s="32">
        <f t="shared" si="342"/>
        <v>5</v>
      </c>
      <c r="AH198" s="34">
        <f t="shared" si="343"/>
        <v>0.15572088250384813</v>
      </c>
      <c r="AI198" s="34">
        <f t="shared" si="344"/>
        <v>27770.508303975843</v>
      </c>
      <c r="AJ198" s="10">
        <v>21996</v>
      </c>
      <c r="AK198" s="2">
        <f t="shared" si="345"/>
        <v>619</v>
      </c>
      <c r="AL198" s="2">
        <f t="shared" si="346"/>
        <v>2.895635496093929E-2</v>
      </c>
      <c r="AM198" s="34">
        <f t="shared" si="347"/>
        <v>5534.9773527931557</v>
      </c>
      <c r="AN198" s="34">
        <f t="shared" si="348"/>
        <v>0.20593577380395095</v>
      </c>
      <c r="AO198" s="10">
        <v>395</v>
      </c>
      <c r="AP198">
        <f t="shared" si="320"/>
        <v>-8</v>
      </c>
      <c r="AQ198">
        <f t="shared" si="349"/>
        <v>-1.9851116625310139E-2</v>
      </c>
      <c r="AR198" s="34">
        <f t="shared" si="350"/>
        <v>99.396074484146951</v>
      </c>
      <c r="AS198" s="10">
        <v>694</v>
      </c>
      <c r="AT198" s="2">
        <f t="shared" si="351"/>
        <v>26</v>
      </c>
      <c r="AU198" s="2">
        <f t="shared" si="352"/>
        <v>3.8922155688622784E-2</v>
      </c>
      <c r="AV198" s="34">
        <f t="shared" si="353"/>
        <v>174.63512833417212</v>
      </c>
      <c r="AW198" s="79">
        <f t="shared" si="354"/>
        <v>6.4975189588989792E-3</v>
      </c>
      <c r="AX198" s="10">
        <v>133</v>
      </c>
      <c r="AY198">
        <f t="shared" si="355"/>
        <v>0</v>
      </c>
      <c r="AZ198" s="22">
        <f t="shared" si="356"/>
        <v>0</v>
      </c>
      <c r="BA198" s="35">
        <f t="shared" si="357"/>
        <v>33.467539003522894</v>
      </c>
      <c r="BB198" s="51">
        <f t="shared" si="358"/>
        <v>1.2452017601348188E-3</v>
      </c>
      <c r="BC198" s="31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31">
        <f t="shared" si="359"/>
        <v>637</v>
      </c>
      <c r="BE198" s="51">
        <f t="shared" si="360"/>
        <v>2.820955670696601E-2</v>
      </c>
      <c r="BF198" s="35">
        <f t="shared" si="361"/>
        <v>5842.4760946149972</v>
      </c>
      <c r="BG198" s="35">
        <f t="shared" si="362"/>
        <v>0.21737665012639265</v>
      </c>
      <c r="BH198" s="45">
        <v>16064</v>
      </c>
      <c r="BI198" s="48">
        <f t="shared" si="363"/>
        <v>164</v>
      </c>
      <c r="BJ198" s="14">
        <v>44318</v>
      </c>
      <c r="BK198" s="48">
        <f t="shared" si="364"/>
        <v>184</v>
      </c>
      <c r="BL198" s="14">
        <v>32099</v>
      </c>
      <c r="BM198" s="48">
        <f t="shared" si="365"/>
        <v>173</v>
      </c>
      <c r="BN198" s="14">
        <v>11923</v>
      </c>
      <c r="BO198" s="48">
        <f t="shared" si="366"/>
        <v>62</v>
      </c>
      <c r="BP198" s="14">
        <v>2406</v>
      </c>
      <c r="BQ198" s="48">
        <f t="shared" si="367"/>
        <v>24</v>
      </c>
      <c r="BR198" s="16">
        <v>21</v>
      </c>
      <c r="BS198" s="24">
        <f t="shared" si="368"/>
        <v>0</v>
      </c>
      <c r="BT198" s="16">
        <v>116</v>
      </c>
      <c r="BU198" s="24">
        <f t="shared" si="369"/>
        <v>0</v>
      </c>
      <c r="BV198" s="16">
        <v>487</v>
      </c>
      <c r="BW198" s="24">
        <f t="shared" si="370"/>
        <v>3</v>
      </c>
      <c r="BX198" s="16">
        <v>1080</v>
      </c>
      <c r="BY198" s="24">
        <f t="shared" si="371"/>
        <v>11</v>
      </c>
      <c r="BZ198" s="21">
        <v>568</v>
      </c>
      <c r="CA198" s="27">
        <f t="shared" si="372"/>
        <v>1</v>
      </c>
    </row>
    <row r="199" spans="1:79">
      <c r="A199" s="3">
        <v>44096</v>
      </c>
      <c r="B199" s="22">
        <v>44096</v>
      </c>
      <c r="C199" s="10">
        <v>107284</v>
      </c>
      <c r="D199">
        <f t="shared" si="321"/>
        <v>474</v>
      </c>
      <c r="E199" s="10">
        <v>2285</v>
      </c>
      <c r="F199">
        <f t="shared" si="373"/>
        <v>13</v>
      </c>
      <c r="G199" s="10">
        <v>83318</v>
      </c>
      <c r="H199">
        <f t="shared" si="322"/>
        <v>998</v>
      </c>
      <c r="I199">
        <f t="shared" si="319"/>
        <v>21681</v>
      </c>
      <c r="J199">
        <f t="shared" si="318"/>
        <v>-537</v>
      </c>
      <c r="K199">
        <f t="shared" si="323"/>
        <v>2.1298609298683865E-2</v>
      </c>
      <c r="L199">
        <f t="shared" si="324"/>
        <v>0.77661161030535775</v>
      </c>
      <c r="M199">
        <f t="shared" si="325"/>
        <v>0.2020897803959584</v>
      </c>
      <c r="N199" s="22">
        <f t="shared" si="326"/>
        <v>4.4181797844972219E-3</v>
      </c>
      <c r="O199">
        <f t="shared" si="374"/>
        <v>5.6892778993435445E-3</v>
      </c>
      <c r="P199">
        <f t="shared" si="327"/>
        <v>1.1978203989534074E-2</v>
      </c>
      <c r="Q199">
        <f t="shared" si="328"/>
        <v>-2.4768230247682304E-2</v>
      </c>
      <c r="R199" s="22">
        <f t="shared" si="329"/>
        <v>26996.477101157521</v>
      </c>
      <c r="S199" s="22">
        <f t="shared" si="330"/>
        <v>574.98741821841975</v>
      </c>
      <c r="T199" s="22">
        <f t="shared" si="331"/>
        <v>20965.77755410166</v>
      </c>
      <c r="U199" s="22">
        <f t="shared" si="332"/>
        <v>5455.7121288374428</v>
      </c>
      <c r="V199" s="10">
        <v>442249</v>
      </c>
      <c r="W199">
        <f t="shared" si="333"/>
        <v>4543</v>
      </c>
      <c r="X199" s="22">
        <f t="shared" si="334"/>
        <v>645</v>
      </c>
      <c r="Y199" s="35">
        <f t="shared" si="335"/>
        <v>111285.60644187217</v>
      </c>
      <c r="Z199" s="10">
        <v>331415</v>
      </c>
      <c r="AA199" s="22">
        <f t="shared" si="336"/>
        <v>4069</v>
      </c>
      <c r="AB199" s="28">
        <f t="shared" si="337"/>
        <v>0.74938552715777762</v>
      </c>
      <c r="AC199" s="31">
        <f t="shared" si="338"/>
        <v>778</v>
      </c>
      <c r="AD199">
        <f t="shared" si="339"/>
        <v>110834</v>
      </c>
      <c r="AE199">
        <f t="shared" si="340"/>
        <v>474</v>
      </c>
      <c r="AF199" s="28">
        <f t="shared" si="341"/>
        <v>0.25061447284222238</v>
      </c>
      <c r="AG199" s="31">
        <f t="shared" si="342"/>
        <v>-133</v>
      </c>
      <c r="AH199" s="35">
        <f t="shared" si="343"/>
        <v>0.10433634162447722</v>
      </c>
      <c r="AI199" s="35">
        <f t="shared" si="344"/>
        <v>27889.783593356817</v>
      </c>
      <c r="AJ199" s="10">
        <v>20478</v>
      </c>
      <c r="AK199" s="22">
        <f t="shared" si="345"/>
        <v>-1518</v>
      </c>
      <c r="AL199" s="22">
        <f t="shared" si="346"/>
        <v>-6.9012547735952001E-2</v>
      </c>
      <c r="AM199" s="35">
        <f t="shared" si="347"/>
        <v>5152.9944640161048</v>
      </c>
      <c r="AN199" s="35">
        <f t="shared" si="348"/>
        <v>0.19087655195555722</v>
      </c>
      <c r="AO199" s="10">
        <v>375</v>
      </c>
      <c r="AP199">
        <f t="shared" si="320"/>
        <v>-20</v>
      </c>
      <c r="AQ199">
        <f t="shared" si="349"/>
        <v>-5.0632911392405111E-2</v>
      </c>
      <c r="AR199" s="35">
        <f t="shared" si="350"/>
        <v>94.363361852038238</v>
      </c>
      <c r="AS199" s="10">
        <v>707</v>
      </c>
      <c r="AT199" s="22">
        <f t="shared" si="351"/>
        <v>13</v>
      </c>
      <c r="AU199" s="22">
        <f t="shared" si="352"/>
        <v>1.8731988472622474E-2</v>
      </c>
      <c r="AV199" s="35">
        <f t="shared" si="353"/>
        <v>177.90639154504277</v>
      </c>
      <c r="AW199" s="51">
        <f t="shared" si="354"/>
        <v>6.5899854591551397E-3</v>
      </c>
      <c r="AX199" s="10">
        <v>121</v>
      </c>
      <c r="AY199">
        <f t="shared" si="355"/>
        <v>-12</v>
      </c>
      <c r="AZ199" s="22">
        <f t="shared" si="356"/>
        <v>-9.0225563909774431E-2</v>
      </c>
      <c r="BA199" s="35">
        <f t="shared" si="357"/>
        <v>30.447911424257672</v>
      </c>
      <c r="BB199" s="51">
        <f t="shared" si="358"/>
        <v>1.1278475821184892E-3</v>
      </c>
      <c r="BC199" s="31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31">
        <f t="shared" si="359"/>
        <v>-1537</v>
      </c>
      <c r="BE199" s="51">
        <f t="shared" si="360"/>
        <v>-6.6198638986992853E-2</v>
      </c>
      <c r="BF199" s="35">
        <f t="shared" si="361"/>
        <v>5455.7121288374428</v>
      </c>
      <c r="BG199" s="35">
        <f t="shared" si="362"/>
        <v>0.2020897803959584</v>
      </c>
      <c r="BH199" s="45">
        <v>16195</v>
      </c>
      <c r="BI199" s="48">
        <f t="shared" si="363"/>
        <v>131</v>
      </c>
      <c r="BJ199" s="14">
        <v>44366</v>
      </c>
      <c r="BK199" s="48">
        <f t="shared" si="364"/>
        <v>48</v>
      </c>
      <c r="BL199" s="14">
        <v>32307</v>
      </c>
      <c r="BM199" s="48">
        <f t="shared" si="365"/>
        <v>208</v>
      </c>
      <c r="BN199" s="14">
        <v>11990</v>
      </c>
      <c r="BO199" s="48">
        <f t="shared" si="366"/>
        <v>67</v>
      </c>
      <c r="BP199" s="14">
        <v>2426</v>
      </c>
      <c r="BQ199" s="48">
        <f t="shared" si="367"/>
        <v>20</v>
      </c>
      <c r="BR199" s="57">
        <v>21</v>
      </c>
      <c r="BS199" s="53">
        <f t="shared" si="368"/>
        <v>0</v>
      </c>
      <c r="BT199" s="57">
        <v>117</v>
      </c>
      <c r="BU199" s="53">
        <f t="shared" si="369"/>
        <v>1</v>
      </c>
      <c r="BV199" s="57">
        <v>490</v>
      </c>
      <c r="BW199" s="53">
        <f t="shared" si="370"/>
        <v>3</v>
      </c>
      <c r="BX199" s="57">
        <v>1086</v>
      </c>
      <c r="BY199" s="53">
        <f t="shared" si="371"/>
        <v>6</v>
      </c>
      <c r="BZ199" s="21">
        <v>571</v>
      </c>
      <c r="CA199" s="27">
        <f t="shared" si="372"/>
        <v>3</v>
      </c>
    </row>
    <row r="200" spans="1:79">
      <c r="A200" s="3">
        <v>44097</v>
      </c>
      <c r="B200" s="22">
        <v>44097</v>
      </c>
      <c r="C200" s="10">
        <v>107990</v>
      </c>
      <c r="D200">
        <f t="shared" si="321"/>
        <v>706</v>
      </c>
      <c r="E200" s="10">
        <v>2291</v>
      </c>
      <c r="F200">
        <f t="shared" si="373"/>
        <v>6</v>
      </c>
      <c r="G200" s="10">
        <v>84437</v>
      </c>
      <c r="H200">
        <f t="shared" si="322"/>
        <v>1119</v>
      </c>
      <c r="I200">
        <f t="shared" si="319"/>
        <v>21262</v>
      </c>
      <c r="J200">
        <f t="shared" si="318"/>
        <v>-419</v>
      </c>
      <c r="K200">
        <f t="shared" si="323"/>
        <v>2.1214927308084081E-2</v>
      </c>
      <c r="L200">
        <f t="shared" si="324"/>
        <v>0.7818964718955459</v>
      </c>
      <c r="M200">
        <f t="shared" si="325"/>
        <v>0.19688860079637002</v>
      </c>
      <c r="N200" s="22">
        <f t="shared" si="326"/>
        <v>6.5376423742939159E-3</v>
      </c>
      <c r="O200">
        <f t="shared" si="374"/>
        <v>2.6189436927106066E-3</v>
      </c>
      <c r="P200">
        <f t="shared" si="327"/>
        <v>1.3252484100572025E-2</v>
      </c>
      <c r="Q200">
        <f t="shared" si="328"/>
        <v>-1.9706518671808861E-2</v>
      </c>
      <c r="R200" s="22">
        <f t="shared" si="329"/>
        <v>27174.131857070959</v>
      </c>
      <c r="S200" s="22">
        <f t="shared" si="330"/>
        <v>576.49723200805226</v>
      </c>
      <c r="T200" s="22">
        <f t="shared" si="331"/>
        <v>21247.357825868141</v>
      </c>
      <c r="U200" s="22">
        <f t="shared" si="332"/>
        <v>5350.2767991947658</v>
      </c>
      <c r="V200" s="10">
        <v>447769</v>
      </c>
      <c r="W200">
        <f t="shared" si="333"/>
        <v>5520</v>
      </c>
      <c r="X200" s="22">
        <f t="shared" si="334"/>
        <v>977</v>
      </c>
      <c r="Y200" s="35">
        <f t="shared" si="335"/>
        <v>112674.63512833416</v>
      </c>
      <c r="Z200" s="10">
        <v>336229</v>
      </c>
      <c r="AA200" s="2">
        <f t="shared" si="336"/>
        <v>4814</v>
      </c>
      <c r="AB200" s="29">
        <f t="shared" si="337"/>
        <v>0.7508983426722261</v>
      </c>
      <c r="AC200" s="32">
        <f t="shared" si="338"/>
        <v>745</v>
      </c>
      <c r="AD200">
        <f t="shared" si="339"/>
        <v>111540</v>
      </c>
      <c r="AE200" s="1">
        <f t="shared" si="340"/>
        <v>706</v>
      </c>
      <c r="AF200" s="29">
        <f t="shared" si="341"/>
        <v>0.24910165732777392</v>
      </c>
      <c r="AG200" s="32">
        <f t="shared" si="342"/>
        <v>232</v>
      </c>
      <c r="AH200" s="34">
        <f t="shared" si="343"/>
        <v>0.12789855072463768</v>
      </c>
      <c r="AI200" s="34">
        <f t="shared" si="344"/>
        <v>28067.438349270255</v>
      </c>
      <c r="AJ200" s="10">
        <v>20060</v>
      </c>
      <c r="AK200" s="2">
        <f t="shared" si="345"/>
        <v>-418</v>
      </c>
      <c r="AL200" s="2">
        <f t="shared" si="346"/>
        <v>-2.0412149623986742E-2</v>
      </c>
      <c r="AM200" s="34">
        <f t="shared" si="347"/>
        <v>5047.8107700050323</v>
      </c>
      <c r="AN200" s="34">
        <f t="shared" si="348"/>
        <v>0.18575794055005093</v>
      </c>
      <c r="AO200" s="10">
        <v>356</v>
      </c>
      <c r="AP200">
        <f t="shared" si="320"/>
        <v>-19</v>
      </c>
      <c r="AQ200">
        <f t="shared" si="349"/>
        <v>-5.0666666666666638E-2</v>
      </c>
      <c r="AR200" s="34">
        <f t="shared" si="350"/>
        <v>89.582284851534979</v>
      </c>
      <c r="AS200" s="10">
        <v>724</v>
      </c>
      <c r="AT200" s="2">
        <f t="shared" si="351"/>
        <v>17</v>
      </c>
      <c r="AU200" s="2">
        <f t="shared" si="352"/>
        <v>2.4045261669024098E-2</v>
      </c>
      <c r="AV200" s="34">
        <f t="shared" si="353"/>
        <v>182.18419728233516</v>
      </c>
      <c r="AW200" s="79">
        <f t="shared" si="354"/>
        <v>6.7043244744883785E-3</v>
      </c>
      <c r="AX200" s="10">
        <v>122</v>
      </c>
      <c r="AY200">
        <f t="shared" si="355"/>
        <v>1</v>
      </c>
      <c r="AZ200" s="22">
        <f t="shared" si="356"/>
        <v>8.2644628099173278E-3</v>
      </c>
      <c r="BA200" s="35">
        <f t="shared" si="357"/>
        <v>30.699547055863107</v>
      </c>
      <c r="BB200" s="51">
        <f t="shared" si="358"/>
        <v>1.1297342346513566E-3</v>
      </c>
      <c r="BC200" s="31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31">
        <f t="shared" si="359"/>
        <v>-419</v>
      </c>
      <c r="BE200" s="51">
        <f t="shared" si="360"/>
        <v>-1.932567685992348E-2</v>
      </c>
      <c r="BF200" s="35">
        <f t="shared" si="361"/>
        <v>5350.2767991947658</v>
      </c>
      <c r="BG200" s="35">
        <f t="shared" si="362"/>
        <v>0.19688860079637002</v>
      </c>
      <c r="BH200" s="45">
        <v>16323</v>
      </c>
      <c r="BI200" s="48">
        <f t="shared" si="363"/>
        <v>128</v>
      </c>
      <c r="BJ200" s="14">
        <v>44669</v>
      </c>
      <c r="BK200" s="48">
        <f t="shared" si="364"/>
        <v>303</v>
      </c>
      <c r="BL200" s="14">
        <v>32505</v>
      </c>
      <c r="BM200" s="48">
        <f t="shared" si="365"/>
        <v>198</v>
      </c>
      <c r="BN200" s="14">
        <v>12060</v>
      </c>
      <c r="BO200" s="48">
        <f t="shared" si="366"/>
        <v>70</v>
      </c>
      <c r="BP200" s="14">
        <v>2433</v>
      </c>
      <c r="BQ200" s="48">
        <f t="shared" si="367"/>
        <v>7</v>
      </c>
      <c r="BR200" s="16">
        <v>21</v>
      </c>
      <c r="BS200" s="24">
        <f t="shared" si="368"/>
        <v>0</v>
      </c>
      <c r="BT200" s="16">
        <v>117</v>
      </c>
      <c r="BU200" s="24">
        <f t="shared" si="369"/>
        <v>0</v>
      </c>
      <c r="BV200" s="16">
        <v>492</v>
      </c>
      <c r="BW200" s="24">
        <f t="shared" si="370"/>
        <v>2</v>
      </c>
      <c r="BX200" s="16">
        <v>1090</v>
      </c>
      <c r="BY200" s="24">
        <f t="shared" si="371"/>
        <v>4</v>
      </c>
      <c r="BZ200" s="21">
        <v>571</v>
      </c>
      <c r="CA200" s="27">
        <f t="shared" si="372"/>
        <v>0</v>
      </c>
    </row>
    <row r="201" spans="1:79">
      <c r="A201" s="3">
        <v>44098</v>
      </c>
      <c r="B201" s="22">
        <v>44098</v>
      </c>
      <c r="C201" s="10">
        <v>108726</v>
      </c>
      <c r="D201">
        <f t="shared" si="321"/>
        <v>736</v>
      </c>
      <c r="E201" s="10">
        <v>2297</v>
      </c>
      <c r="F201">
        <f t="shared" si="373"/>
        <v>6</v>
      </c>
      <c r="G201" s="10">
        <v>85494</v>
      </c>
      <c r="H201">
        <f t="shared" si="322"/>
        <v>1057</v>
      </c>
      <c r="I201">
        <f t="shared" si="319"/>
        <v>20935</v>
      </c>
      <c r="J201">
        <f t="shared" si="318"/>
        <v>-327</v>
      </c>
      <c r="K201">
        <f t="shared" si="323"/>
        <v>2.1126501480786566E-2</v>
      </c>
      <c r="L201">
        <f t="shared" si="324"/>
        <v>0.78632525798796971</v>
      </c>
      <c r="M201">
        <f t="shared" si="325"/>
        <v>0.19254824053124367</v>
      </c>
      <c r="N201" s="22">
        <f t="shared" si="326"/>
        <v>6.7693100086455857E-3</v>
      </c>
      <c r="O201">
        <f t="shared" si="374"/>
        <v>2.6121027427078798E-3</v>
      </c>
      <c r="P201">
        <f t="shared" si="327"/>
        <v>1.236344070928954E-2</v>
      </c>
      <c r="Q201">
        <f t="shared" si="328"/>
        <v>-1.5619775495581563E-2</v>
      </c>
      <c r="R201" s="22">
        <f t="shared" si="329"/>
        <v>27359.33568193256</v>
      </c>
      <c r="S201" s="22">
        <f t="shared" si="330"/>
        <v>578.0070457976849</v>
      </c>
      <c r="T201" s="22">
        <f t="shared" si="331"/>
        <v>21513.336688475087</v>
      </c>
      <c r="U201" s="22">
        <f t="shared" si="332"/>
        <v>5267.9919476597879</v>
      </c>
      <c r="V201" s="10">
        <v>453919</v>
      </c>
      <c r="W201">
        <f t="shared" si="333"/>
        <v>6150</v>
      </c>
      <c r="X201" s="22">
        <f t="shared" si="334"/>
        <v>630</v>
      </c>
      <c r="Y201" s="35">
        <f t="shared" si="335"/>
        <v>114222.19426270759</v>
      </c>
      <c r="Z201" s="10">
        <v>341643</v>
      </c>
      <c r="AA201" s="22">
        <f t="shared" si="336"/>
        <v>5414</v>
      </c>
      <c r="AB201" s="28">
        <f t="shared" si="337"/>
        <v>0.75265190485527156</v>
      </c>
      <c r="AC201" s="31">
        <f t="shared" si="338"/>
        <v>600</v>
      </c>
      <c r="AD201">
        <f t="shared" si="339"/>
        <v>112276</v>
      </c>
      <c r="AE201">
        <f t="shared" si="340"/>
        <v>736</v>
      </c>
      <c r="AF201" s="28">
        <f t="shared" si="341"/>
        <v>0.24734809514472847</v>
      </c>
      <c r="AG201" s="31">
        <f t="shared" si="342"/>
        <v>30</v>
      </c>
      <c r="AH201" s="35">
        <f t="shared" si="343"/>
        <v>0.11967479674796748</v>
      </c>
      <c r="AI201" s="35">
        <f t="shared" si="344"/>
        <v>28252.642174131855</v>
      </c>
      <c r="AJ201" s="10">
        <v>19759</v>
      </c>
      <c r="AK201" s="22">
        <f t="shared" si="345"/>
        <v>-301</v>
      </c>
      <c r="AL201" s="22">
        <f t="shared" si="346"/>
        <v>-1.500498504486536E-2</v>
      </c>
      <c r="AM201" s="35">
        <f t="shared" si="347"/>
        <v>4972.0684448917964</v>
      </c>
      <c r="AN201" s="35">
        <f t="shared" si="348"/>
        <v>0.18173206040873388</v>
      </c>
      <c r="AO201" s="10">
        <v>347</v>
      </c>
      <c r="AP201">
        <f t="shared" si="320"/>
        <v>-9</v>
      </c>
      <c r="AQ201">
        <f t="shared" si="349"/>
        <v>-2.5280898876404501E-2</v>
      </c>
      <c r="AR201" s="35">
        <f t="shared" si="350"/>
        <v>87.317564167086061</v>
      </c>
      <c r="AS201" s="10">
        <v>701</v>
      </c>
      <c r="AT201" s="22">
        <f t="shared" si="351"/>
        <v>-23</v>
      </c>
      <c r="AU201" s="22">
        <f t="shared" si="352"/>
        <v>-3.1767955801104919E-2</v>
      </c>
      <c r="AV201" s="35">
        <f t="shared" si="353"/>
        <v>176.39657775541016</v>
      </c>
      <c r="AW201" s="51">
        <f t="shared" si="354"/>
        <v>6.4473998859518426E-3</v>
      </c>
      <c r="AX201" s="10">
        <v>128</v>
      </c>
      <c r="AY201">
        <f t="shared" si="355"/>
        <v>6</v>
      </c>
      <c r="AZ201" s="22">
        <f t="shared" si="356"/>
        <v>4.9180327868852514E-2</v>
      </c>
      <c r="BA201" s="35">
        <f t="shared" si="357"/>
        <v>32.209360845495723</v>
      </c>
      <c r="BB201" s="51">
        <f t="shared" si="358"/>
        <v>1.1772713058514062E-3</v>
      </c>
      <c r="BC201" s="31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31">
        <f t="shared" si="359"/>
        <v>-327</v>
      </c>
      <c r="BE201" s="51">
        <f t="shared" si="360"/>
        <v>-1.5379550371554918E-2</v>
      </c>
      <c r="BF201" s="35">
        <f t="shared" si="361"/>
        <v>5267.9919476597879</v>
      </c>
      <c r="BG201" s="35">
        <f t="shared" si="362"/>
        <v>0.19254824053124367</v>
      </c>
      <c r="BH201" s="45">
        <v>16501</v>
      </c>
      <c r="BI201" s="48">
        <f t="shared" si="363"/>
        <v>178</v>
      </c>
      <c r="BJ201" s="14">
        <v>44882</v>
      </c>
      <c r="BK201" s="48">
        <f t="shared" si="364"/>
        <v>213</v>
      </c>
      <c r="BL201" s="14">
        <v>32733</v>
      </c>
      <c r="BM201" s="48">
        <f t="shared" si="365"/>
        <v>228</v>
      </c>
      <c r="BN201" s="14">
        <v>12157</v>
      </c>
      <c r="BO201" s="48">
        <f t="shared" si="366"/>
        <v>97</v>
      </c>
      <c r="BP201" s="14">
        <v>2453</v>
      </c>
      <c r="BQ201" s="48">
        <f t="shared" si="367"/>
        <v>20</v>
      </c>
      <c r="BR201" s="57">
        <v>21</v>
      </c>
      <c r="BS201" s="53">
        <f t="shared" si="368"/>
        <v>0</v>
      </c>
      <c r="BT201" s="57">
        <v>117</v>
      </c>
      <c r="BU201" s="53">
        <f t="shared" si="369"/>
        <v>0</v>
      </c>
      <c r="BV201" s="57">
        <v>492</v>
      </c>
      <c r="BW201" s="53">
        <f t="shared" si="370"/>
        <v>0</v>
      </c>
      <c r="BX201" s="57">
        <v>1094</v>
      </c>
      <c r="BY201" s="53">
        <f t="shared" si="371"/>
        <v>4</v>
      </c>
      <c r="BZ201" s="21">
        <v>573</v>
      </c>
      <c r="CA201" s="27">
        <f t="shared" si="372"/>
        <v>2</v>
      </c>
    </row>
    <row r="202" spans="1:79">
      <c r="A202" s="3">
        <v>44099</v>
      </c>
      <c r="B202" s="22">
        <v>44099</v>
      </c>
      <c r="C202" s="10">
        <v>109431</v>
      </c>
      <c r="D202">
        <f t="shared" si="321"/>
        <v>705</v>
      </c>
      <c r="E202" s="10">
        <v>2311</v>
      </c>
      <c r="F202">
        <f t="shared" si="373"/>
        <v>14</v>
      </c>
      <c r="G202" s="10">
        <v>86158</v>
      </c>
      <c r="H202">
        <f t="shared" si="322"/>
        <v>664</v>
      </c>
      <c r="I202">
        <f t="shared" si="319"/>
        <v>20962</v>
      </c>
      <c r="J202">
        <f t="shared" si="318"/>
        <v>27</v>
      </c>
      <c r="K202">
        <f t="shared" si="323"/>
        <v>2.1118330272043569E-2</v>
      </c>
      <c r="L202">
        <f t="shared" si="324"/>
        <v>0.78732717420109477</v>
      </c>
      <c r="M202">
        <f t="shared" si="325"/>
        <v>0.19155449552686168</v>
      </c>
      <c r="N202" s="22">
        <f t="shared" si="326"/>
        <v>6.4424157688406395E-3</v>
      </c>
      <c r="O202">
        <f t="shared" si="374"/>
        <v>6.0579835569017741E-3</v>
      </c>
      <c r="P202">
        <f t="shared" si="327"/>
        <v>7.7067712806703961E-3</v>
      </c>
      <c r="Q202">
        <f t="shared" si="328"/>
        <v>1.288045033870814E-3</v>
      </c>
      <c r="R202" s="22">
        <f t="shared" si="329"/>
        <v>27536.738802214393</v>
      </c>
      <c r="S202" s="22">
        <f t="shared" si="330"/>
        <v>581.52994464016103</v>
      </c>
      <c r="T202" s="22">
        <f t="shared" si="331"/>
        <v>21680.422747861096</v>
      </c>
      <c r="U202" s="22">
        <f t="shared" si="332"/>
        <v>5274.7861097131354</v>
      </c>
      <c r="V202" s="10">
        <v>459451</v>
      </c>
      <c r="W202">
        <f t="shared" si="333"/>
        <v>5532</v>
      </c>
      <c r="X202" s="22">
        <f t="shared" si="334"/>
        <v>-618</v>
      </c>
      <c r="Y202" s="35">
        <f t="shared" si="335"/>
        <v>115614.24257674886</v>
      </c>
      <c r="Z202" s="10">
        <v>346470</v>
      </c>
      <c r="AA202" s="2">
        <f t="shared" si="336"/>
        <v>4827</v>
      </c>
      <c r="AB202" s="29">
        <f t="shared" si="337"/>
        <v>0.75409564893753633</v>
      </c>
      <c r="AC202" s="32">
        <f t="shared" si="338"/>
        <v>-587</v>
      </c>
      <c r="AD202">
        <f t="shared" si="339"/>
        <v>112981</v>
      </c>
      <c r="AE202" s="1">
        <f t="shared" si="340"/>
        <v>705</v>
      </c>
      <c r="AF202" s="29">
        <f t="shared" si="341"/>
        <v>0.24590435106246367</v>
      </c>
      <c r="AG202" s="32">
        <f t="shared" si="342"/>
        <v>-31</v>
      </c>
      <c r="AH202" s="34">
        <f t="shared" si="343"/>
        <v>0.12744034707158353</v>
      </c>
      <c r="AI202" s="34">
        <f t="shared" si="344"/>
        <v>28430.045294413689</v>
      </c>
      <c r="AJ202" s="10">
        <v>19777</v>
      </c>
      <c r="AK202" s="2">
        <f t="shared" si="345"/>
        <v>18</v>
      </c>
      <c r="AL202" s="2">
        <f t="shared" si="346"/>
        <v>9.1097727617794888E-4</v>
      </c>
      <c r="AM202" s="34">
        <f t="shared" si="347"/>
        <v>4976.5978862606944</v>
      </c>
      <c r="AN202" s="34">
        <f t="shared" si="348"/>
        <v>0.1807257541281721</v>
      </c>
      <c r="AO202" s="10">
        <v>352</v>
      </c>
      <c r="AP202">
        <f t="shared" si="320"/>
        <v>5</v>
      </c>
      <c r="AQ202">
        <f t="shared" si="349"/>
        <v>1.4409221902017322E-2</v>
      </c>
      <c r="AR202" s="34">
        <f t="shared" si="350"/>
        <v>88.575742325113225</v>
      </c>
      <c r="AS202" s="10">
        <v>712</v>
      </c>
      <c r="AT202" s="2">
        <f t="shared" si="351"/>
        <v>11</v>
      </c>
      <c r="AU202" s="2">
        <f t="shared" si="352"/>
        <v>1.5691868758915817E-2</v>
      </c>
      <c r="AV202" s="34">
        <f t="shared" si="353"/>
        <v>179.16456970306996</v>
      </c>
      <c r="AW202" s="79">
        <f t="shared" si="354"/>
        <v>6.5063830176092701E-3</v>
      </c>
      <c r="AX202" s="10">
        <v>121</v>
      </c>
      <c r="AY202">
        <f t="shared" si="355"/>
        <v>-7</v>
      </c>
      <c r="AZ202" s="22">
        <f t="shared" si="356"/>
        <v>-5.46875E-2</v>
      </c>
      <c r="BA202" s="35">
        <f t="shared" si="357"/>
        <v>30.447911424257672</v>
      </c>
      <c r="BB202" s="51">
        <f t="shared" si="358"/>
        <v>1.1057195858577551E-3</v>
      </c>
      <c r="BC202" s="31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31">
        <f t="shared" si="359"/>
        <v>27</v>
      </c>
      <c r="BE202" s="51">
        <f t="shared" si="360"/>
        <v>1.2897062335801568E-3</v>
      </c>
      <c r="BF202" s="35">
        <f t="shared" si="361"/>
        <v>5274.7861097131354</v>
      </c>
      <c r="BG202" s="35">
        <f t="shared" si="362"/>
        <v>0.19155449552686168</v>
      </c>
      <c r="BH202" s="45">
        <v>16693</v>
      </c>
      <c r="BI202" s="48">
        <f t="shared" si="363"/>
        <v>192</v>
      </c>
      <c r="BJ202" s="14">
        <v>45236</v>
      </c>
      <c r="BK202" s="48">
        <f t="shared" si="364"/>
        <v>354</v>
      </c>
      <c r="BL202" s="14">
        <v>32794</v>
      </c>
      <c r="BM202" s="48">
        <f t="shared" si="365"/>
        <v>61</v>
      </c>
      <c r="BN202" s="14">
        <v>12235</v>
      </c>
      <c r="BO202" s="48">
        <f t="shared" si="366"/>
        <v>78</v>
      </c>
      <c r="BP202" s="14">
        <v>2473</v>
      </c>
      <c r="BQ202" s="48">
        <f t="shared" si="367"/>
        <v>20</v>
      </c>
      <c r="BR202" s="16">
        <v>21</v>
      </c>
      <c r="BS202" s="24">
        <f t="shared" si="368"/>
        <v>0</v>
      </c>
      <c r="BT202" s="16">
        <v>117</v>
      </c>
      <c r="BU202" s="24">
        <f t="shared" si="369"/>
        <v>0</v>
      </c>
      <c r="BV202" s="16">
        <v>495</v>
      </c>
      <c r="BW202" s="24">
        <f t="shared" si="370"/>
        <v>3</v>
      </c>
      <c r="BX202" s="16">
        <v>1104</v>
      </c>
      <c r="BY202" s="24">
        <f t="shared" si="371"/>
        <v>10</v>
      </c>
      <c r="BZ202" s="21">
        <v>574</v>
      </c>
      <c r="CA202" s="27">
        <f t="shared" si="372"/>
        <v>1</v>
      </c>
    </row>
    <row r="203" spans="1:79">
      <c r="A203" s="3">
        <v>44100</v>
      </c>
      <c r="B203" s="22">
        <v>44100</v>
      </c>
      <c r="C203" s="10">
        <v>110108</v>
      </c>
      <c r="D203">
        <f t="shared" si="321"/>
        <v>677</v>
      </c>
      <c r="E203" s="10">
        <v>2323</v>
      </c>
      <c r="F203">
        <f t="shared" si="373"/>
        <v>12</v>
      </c>
      <c r="G203" s="10">
        <v>86796</v>
      </c>
      <c r="H203">
        <f t="shared" si="322"/>
        <v>638</v>
      </c>
      <c r="I203">
        <f t="shared" si="319"/>
        <v>20989</v>
      </c>
      <c r="J203">
        <f t="shared" ref="J203:J234" si="375">+IFERROR(I203-I202,"")</f>
        <v>27</v>
      </c>
      <c r="K203">
        <f t="shared" si="323"/>
        <v>2.1097467940567442E-2</v>
      </c>
      <c r="L203">
        <f t="shared" si="324"/>
        <v>0.78828059723180877</v>
      </c>
      <c r="M203">
        <f t="shared" si="325"/>
        <v>0.1906219348276238</v>
      </c>
      <c r="N203" s="22">
        <f t="shared" si="326"/>
        <v>6.1485087368765212E-3</v>
      </c>
      <c r="O203">
        <f t="shared" si="374"/>
        <v>5.165733964700818E-3</v>
      </c>
      <c r="P203">
        <f t="shared" si="327"/>
        <v>7.350569150652104E-3</v>
      </c>
      <c r="Q203">
        <f t="shared" si="328"/>
        <v>1.2863881080566011E-3</v>
      </c>
      <c r="R203" s="22">
        <f t="shared" si="329"/>
        <v>27707.096124811273</v>
      </c>
      <c r="S203" s="22">
        <f t="shared" si="330"/>
        <v>584.5495722194263</v>
      </c>
      <c r="T203" s="22">
        <f t="shared" si="331"/>
        <v>21840.966280825363</v>
      </c>
      <c r="U203" s="22">
        <f t="shared" si="332"/>
        <v>5281.5802717664819</v>
      </c>
      <c r="V203" s="10">
        <v>464739</v>
      </c>
      <c r="W203">
        <f t="shared" si="333"/>
        <v>5288</v>
      </c>
      <c r="X203" s="22">
        <f t="shared" si="334"/>
        <v>-244</v>
      </c>
      <c r="Y203" s="35">
        <f t="shared" si="335"/>
        <v>116944.89179667841</v>
      </c>
      <c r="Z203" s="10">
        <v>351081</v>
      </c>
      <c r="AA203" s="2">
        <f t="shared" si="336"/>
        <v>4611</v>
      </c>
      <c r="AB203" s="29">
        <f t="shared" si="337"/>
        <v>0.75543692265981555</v>
      </c>
      <c r="AC203" s="32">
        <f t="shared" si="338"/>
        <v>-216</v>
      </c>
      <c r="AD203">
        <f t="shared" si="339"/>
        <v>113658</v>
      </c>
      <c r="AE203" s="1">
        <f t="shared" si="340"/>
        <v>677</v>
      </c>
      <c r="AF203" s="29">
        <f t="shared" si="341"/>
        <v>0.24456307734018448</v>
      </c>
      <c r="AG203" s="32">
        <f t="shared" si="342"/>
        <v>-28</v>
      </c>
      <c r="AH203" s="34">
        <f t="shared" si="343"/>
        <v>0.12802571860816944</v>
      </c>
      <c r="AI203" s="34">
        <f t="shared" si="344"/>
        <v>28600.402617010568</v>
      </c>
      <c r="AJ203" s="10">
        <v>19804</v>
      </c>
      <c r="AK203" s="2">
        <f t="shared" si="345"/>
        <v>27</v>
      </c>
      <c r="AL203" s="2">
        <f t="shared" si="346"/>
        <v>1.3652222278404125E-3</v>
      </c>
      <c r="AM203" s="34">
        <f t="shared" si="347"/>
        <v>4983.3920483140409</v>
      </c>
      <c r="AN203" s="34">
        <f t="shared" si="348"/>
        <v>0.17985977404003342</v>
      </c>
      <c r="AO203" s="10">
        <v>364</v>
      </c>
      <c r="AP203">
        <f t="shared" si="320"/>
        <v>12</v>
      </c>
      <c r="AQ203">
        <f t="shared" si="349"/>
        <v>3.4090909090909172E-2</v>
      </c>
      <c r="AR203" s="34">
        <f t="shared" si="350"/>
        <v>91.595369904378458</v>
      </c>
      <c r="AS203" s="10">
        <v>705</v>
      </c>
      <c r="AT203" s="2">
        <f t="shared" si="351"/>
        <v>-7</v>
      </c>
      <c r="AU203" s="2">
        <f t="shared" si="352"/>
        <v>-9.8314606741572996E-3</v>
      </c>
      <c r="AV203" s="34">
        <f t="shared" si="353"/>
        <v>177.40312028183189</v>
      </c>
      <c r="AW203" s="79">
        <f t="shared" si="354"/>
        <v>6.4028045191993318E-3</v>
      </c>
      <c r="AX203" s="10">
        <v>116</v>
      </c>
      <c r="AY203">
        <f t="shared" si="355"/>
        <v>-5</v>
      </c>
      <c r="AZ203" s="22">
        <f t="shared" si="356"/>
        <v>-4.132231404958675E-2</v>
      </c>
      <c r="BA203" s="35">
        <f t="shared" si="357"/>
        <v>29.189733266230498</v>
      </c>
      <c r="BB203" s="51">
        <f t="shared" si="358"/>
        <v>1.0535110981944999E-3</v>
      </c>
      <c r="BC203" s="31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31">
        <f t="shared" si="359"/>
        <v>27</v>
      </c>
      <c r="BE203" s="51">
        <f t="shared" si="360"/>
        <v>1.2880450338708105E-3</v>
      </c>
      <c r="BF203" s="35">
        <f t="shared" si="361"/>
        <v>5281.5802717664819</v>
      </c>
      <c r="BG203" s="35">
        <f t="shared" si="362"/>
        <v>0.1906219348276238</v>
      </c>
      <c r="BH203" s="45">
        <v>16850</v>
      </c>
      <c r="BI203" s="48">
        <f t="shared" si="363"/>
        <v>157</v>
      </c>
      <c r="BJ203" s="14">
        <v>45523</v>
      </c>
      <c r="BK203" s="48">
        <f t="shared" si="364"/>
        <v>287</v>
      </c>
      <c r="BL203" s="14">
        <v>32941</v>
      </c>
      <c r="BM203" s="48">
        <f t="shared" si="365"/>
        <v>147</v>
      </c>
      <c r="BN203" s="14">
        <v>12308</v>
      </c>
      <c r="BO203" s="48">
        <f t="shared" si="366"/>
        <v>73</v>
      </c>
      <c r="BP203" s="14">
        <v>2486</v>
      </c>
      <c r="BQ203" s="48">
        <f t="shared" si="367"/>
        <v>13</v>
      </c>
      <c r="BR203" s="16">
        <v>21</v>
      </c>
      <c r="BS203" s="24">
        <f t="shared" si="368"/>
        <v>0</v>
      </c>
      <c r="BT203" s="16">
        <v>117</v>
      </c>
      <c r="BU203" s="24">
        <f t="shared" si="369"/>
        <v>0</v>
      </c>
      <c r="BV203" s="16">
        <v>496</v>
      </c>
      <c r="BW203" s="24">
        <f t="shared" si="370"/>
        <v>1</v>
      </c>
      <c r="BX203" s="16">
        <v>1112</v>
      </c>
      <c r="BY203" s="24">
        <f t="shared" si="371"/>
        <v>8</v>
      </c>
      <c r="BZ203" s="21">
        <v>577</v>
      </c>
      <c r="CA203" s="27">
        <f t="shared" si="372"/>
        <v>3</v>
      </c>
    </row>
    <row r="204" spans="1:79">
      <c r="A204" s="3">
        <v>44101</v>
      </c>
      <c r="B204" s="22">
        <v>44101</v>
      </c>
      <c r="C204" s="10">
        <v>110555</v>
      </c>
      <c r="D204">
        <f t="shared" si="321"/>
        <v>447</v>
      </c>
      <c r="E204" s="10">
        <v>2340</v>
      </c>
      <c r="F204">
        <f t="shared" si="373"/>
        <v>17</v>
      </c>
      <c r="G204" s="10">
        <v>87215</v>
      </c>
      <c r="H204">
        <f t="shared" si="322"/>
        <v>419</v>
      </c>
      <c r="I204">
        <f t="shared" ref="I204:I235" si="376">+IFERROR(C204-E204-G204,"")</f>
        <v>21000</v>
      </c>
      <c r="J204">
        <f t="shared" si="375"/>
        <v>11</v>
      </c>
      <c r="K204">
        <f t="shared" si="323"/>
        <v>2.1165935507213605E-2</v>
      </c>
      <c r="L204">
        <f t="shared" si="324"/>
        <v>0.78888336122292069</v>
      </c>
      <c r="M204">
        <f t="shared" si="325"/>
        <v>0.18995070326986568</v>
      </c>
      <c r="N204" s="22">
        <f t="shared" si="326"/>
        <v>4.0432363981728553E-3</v>
      </c>
      <c r="O204">
        <f t="shared" si="374"/>
        <v>7.2649572649572652E-3</v>
      </c>
      <c r="P204">
        <f t="shared" si="327"/>
        <v>4.8042194576620994E-3</v>
      </c>
      <c r="Q204">
        <f t="shared" si="328"/>
        <v>5.2380952380952383E-4</v>
      </c>
      <c r="R204" s="22">
        <f t="shared" si="329"/>
        <v>27819.577252138901</v>
      </c>
      <c r="S204" s="22">
        <f t="shared" si="330"/>
        <v>588.82737795671869</v>
      </c>
      <c r="T204" s="22">
        <f t="shared" si="331"/>
        <v>21946.401610468041</v>
      </c>
      <c r="U204" s="22">
        <f t="shared" si="332"/>
        <v>5284.3482637141415</v>
      </c>
      <c r="V204" s="10">
        <v>468323</v>
      </c>
      <c r="W204">
        <f t="shared" si="333"/>
        <v>3584</v>
      </c>
      <c r="X204" s="22">
        <f t="shared" si="334"/>
        <v>-1704</v>
      </c>
      <c r="Y204" s="35">
        <f t="shared" si="335"/>
        <v>117846.75390035228</v>
      </c>
      <c r="Z204" s="10">
        <v>354218</v>
      </c>
      <c r="AA204" s="2">
        <f t="shared" si="336"/>
        <v>3137</v>
      </c>
      <c r="AB204" s="29">
        <f t="shared" si="337"/>
        <v>0.75635405478697393</v>
      </c>
      <c r="AC204" s="32">
        <f t="shared" si="338"/>
        <v>-1474</v>
      </c>
      <c r="AD204">
        <f t="shared" si="339"/>
        <v>114105</v>
      </c>
      <c r="AE204" s="1">
        <f t="shared" si="340"/>
        <v>447</v>
      </c>
      <c r="AF204" s="29">
        <f t="shared" si="341"/>
        <v>0.24364594521302604</v>
      </c>
      <c r="AG204" s="32">
        <f t="shared" si="342"/>
        <v>-230</v>
      </c>
      <c r="AH204" s="34">
        <f t="shared" si="343"/>
        <v>0.12472098214285714</v>
      </c>
      <c r="AI204" s="34">
        <f t="shared" si="344"/>
        <v>28712.883744338196</v>
      </c>
      <c r="AJ204" s="10">
        <v>19812</v>
      </c>
      <c r="AK204" s="2">
        <f t="shared" si="345"/>
        <v>8</v>
      </c>
      <c r="AL204" s="2">
        <f t="shared" si="346"/>
        <v>4.0395879620280795E-4</v>
      </c>
      <c r="AM204" s="34">
        <f t="shared" si="347"/>
        <v>4985.4051333668849</v>
      </c>
      <c r="AN204" s="34">
        <f t="shared" si="348"/>
        <v>0.17920492062774185</v>
      </c>
      <c r="AO204" s="10">
        <v>381</v>
      </c>
      <c r="AP204">
        <f t="shared" ref="AP204:AP235" si="377">AO204-AO203</f>
        <v>17</v>
      </c>
      <c r="AQ204">
        <f t="shared" si="349"/>
        <v>4.6703296703296759E-2</v>
      </c>
      <c r="AR204" s="34">
        <f t="shared" si="350"/>
        <v>95.873175641670855</v>
      </c>
      <c r="AS204" s="10">
        <v>699</v>
      </c>
      <c r="AT204" s="2">
        <f t="shared" si="351"/>
        <v>-6</v>
      </c>
      <c r="AU204" s="2">
        <f t="shared" si="352"/>
        <v>-8.5106382978723527E-3</v>
      </c>
      <c r="AV204" s="34">
        <f t="shared" si="353"/>
        <v>175.89330649219929</v>
      </c>
      <c r="AW204" s="79">
        <f t="shared" si="354"/>
        <v>6.3226448374112433E-3</v>
      </c>
      <c r="AX204" s="10">
        <v>108</v>
      </c>
      <c r="AY204">
        <f t="shared" si="355"/>
        <v>-8</v>
      </c>
      <c r="AZ204" s="22">
        <f t="shared" si="356"/>
        <v>-6.8965517241379337E-2</v>
      </c>
      <c r="BA204" s="35">
        <f t="shared" si="357"/>
        <v>27.176648213387015</v>
      </c>
      <c r="BB204" s="51">
        <f t="shared" si="358"/>
        <v>9.768893311021664E-4</v>
      </c>
      <c r="BC204" s="31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31">
        <f t="shared" si="359"/>
        <v>11</v>
      </c>
      <c r="BE204" s="51">
        <f t="shared" si="360"/>
        <v>5.2408404402304321E-4</v>
      </c>
      <c r="BF204" s="35">
        <f t="shared" si="361"/>
        <v>5284.3482637141415</v>
      </c>
      <c r="BG204" s="35">
        <f t="shared" si="362"/>
        <v>0.18995070326986568</v>
      </c>
      <c r="BH204" s="45">
        <v>16957</v>
      </c>
      <c r="BI204" s="48">
        <f t="shared" si="363"/>
        <v>107</v>
      </c>
      <c r="BJ204" s="14">
        <v>45663</v>
      </c>
      <c r="BK204" s="48">
        <f t="shared" si="364"/>
        <v>140</v>
      </c>
      <c r="BL204" s="14">
        <v>33059</v>
      </c>
      <c r="BM204" s="48">
        <f t="shared" si="365"/>
        <v>118</v>
      </c>
      <c r="BN204" s="14">
        <v>12365</v>
      </c>
      <c r="BO204" s="48">
        <f t="shared" si="366"/>
        <v>57</v>
      </c>
      <c r="BP204" s="14">
        <v>2511</v>
      </c>
      <c r="BQ204" s="48">
        <f t="shared" si="367"/>
        <v>25</v>
      </c>
      <c r="BR204" s="16">
        <v>21</v>
      </c>
      <c r="BS204" s="24">
        <f t="shared" si="368"/>
        <v>0</v>
      </c>
      <c r="BT204" s="16">
        <v>118</v>
      </c>
      <c r="BU204" s="24">
        <f t="shared" si="369"/>
        <v>1</v>
      </c>
      <c r="BV204" s="16">
        <v>498</v>
      </c>
      <c r="BW204" s="24">
        <f t="shared" si="370"/>
        <v>2</v>
      </c>
      <c r="BX204" s="16">
        <v>1122</v>
      </c>
      <c r="BY204" s="24">
        <f t="shared" si="371"/>
        <v>10</v>
      </c>
      <c r="BZ204" s="21">
        <v>581</v>
      </c>
      <c r="CA204" s="27">
        <f t="shared" si="372"/>
        <v>4</v>
      </c>
    </row>
    <row r="205" spans="1:79">
      <c r="A205" s="3">
        <v>44102</v>
      </c>
      <c r="B205" s="22">
        <v>44102</v>
      </c>
      <c r="C205" s="10">
        <v>111277</v>
      </c>
      <c r="D205">
        <f t="shared" ref="D205:D236" si="378">IFERROR(C205-C204,"")</f>
        <v>722</v>
      </c>
      <c r="E205" s="10">
        <v>2348</v>
      </c>
      <c r="F205">
        <f t="shared" si="373"/>
        <v>8</v>
      </c>
      <c r="G205" s="10">
        <v>87695</v>
      </c>
      <c r="H205">
        <f t="shared" ref="H205:H236" si="379">G205-G204</f>
        <v>480</v>
      </c>
      <c r="I205">
        <f t="shared" si="376"/>
        <v>21234</v>
      </c>
      <c r="J205">
        <f t="shared" si="375"/>
        <v>234</v>
      </c>
      <c r="K205">
        <f t="shared" ref="K205:K236" si="380">+IFERROR(E205/C205,"")</f>
        <v>2.1100496958041642E-2</v>
      </c>
      <c r="L205">
        <f t="shared" ref="L205:L236" si="381">+IFERROR(G205/C205,"")</f>
        <v>0.78807839895036713</v>
      </c>
      <c r="M205">
        <f t="shared" ref="M205:M236" si="382">+IFERROR(I205/C205,"")</f>
        <v>0.19082110409159125</v>
      </c>
      <c r="N205" s="22">
        <f t="shared" ref="N205:N236" si="383">+IFERROR(D205/C205,"")</f>
        <v>6.4883129487674903E-3</v>
      </c>
      <c r="O205">
        <f t="shared" si="374"/>
        <v>3.4071550255536627E-3</v>
      </c>
      <c r="P205">
        <f t="shared" ref="P205:P236" si="384">+IFERROR(H205/G205,"")</f>
        <v>5.4735161639774214E-3</v>
      </c>
      <c r="Q205">
        <f t="shared" ref="Q205:Q236" si="385">+IFERROR(J205/I205,"")</f>
        <v>1.1020062164453235E-2</v>
      </c>
      <c r="R205" s="22">
        <f t="shared" ref="R205:R236" si="386">+IFERROR(C205/3.974,"")</f>
        <v>28001.258178158027</v>
      </c>
      <c r="S205" s="22">
        <f t="shared" ref="S205:S236" si="387">+IFERROR(E205/3.974,"")</f>
        <v>590.84046300956209</v>
      </c>
      <c r="T205" s="22">
        <f t="shared" ref="T205:T236" si="388">+IFERROR(G205/3.974,"")</f>
        <v>22067.18671363865</v>
      </c>
      <c r="U205" s="22">
        <f t="shared" ref="U205:U236" si="389">+IFERROR(I205/3.974,"")</f>
        <v>5343.2310015098137</v>
      </c>
      <c r="V205" s="10">
        <v>472799</v>
      </c>
      <c r="W205">
        <f t="shared" ref="W205:W236" si="390">V205-V204</f>
        <v>4476</v>
      </c>
      <c r="X205" s="22">
        <f t="shared" ref="X205:X236" si="391">IFERROR(W205-W204,0)</f>
        <v>892</v>
      </c>
      <c r="Y205" s="35">
        <f t="shared" ref="Y205:Y236" si="392">IFERROR(V205/3.974,0)</f>
        <v>118973.07498741821</v>
      </c>
      <c r="Z205" s="10">
        <v>357972</v>
      </c>
      <c r="AA205" s="22">
        <f t="shared" ref="AA205:AA236" si="393">Z205-Z204</f>
        <v>3754</v>
      </c>
      <c r="AB205" s="28">
        <f t="shared" ref="AB205:AB236" si="394">IFERROR(Z205/V205,0)</f>
        <v>0.75713358107779416</v>
      </c>
      <c r="AC205" s="31">
        <f t="shared" ref="AC205:AC236" si="395">IFERROR(AA205-AA204,0)</f>
        <v>617</v>
      </c>
      <c r="AD205">
        <f t="shared" ref="AD205:AD236" si="396">V205-Z205</f>
        <v>114827</v>
      </c>
      <c r="AE205">
        <f t="shared" ref="AE205:AE236" si="397">AD205-AD204</f>
        <v>722</v>
      </c>
      <c r="AF205" s="28">
        <f t="shared" ref="AF205:AF236" si="398">IFERROR(AD205/V205,0)</f>
        <v>0.24286641892220584</v>
      </c>
      <c r="AG205" s="31">
        <f t="shared" ref="AG205:AG236" si="399">IFERROR(AE205-AE204,0)</f>
        <v>275</v>
      </c>
      <c r="AH205" s="35">
        <f t="shared" ref="AH205:AH236" si="400">IFERROR(AE205/W205,0)</f>
        <v>0.16130473637176049</v>
      </c>
      <c r="AI205" s="35">
        <f t="shared" ref="AI205:AI236" si="401">IFERROR(AD205/3.974,0)</f>
        <v>28894.564670357322</v>
      </c>
      <c r="AJ205" s="10">
        <v>20056</v>
      </c>
      <c r="AK205" s="22">
        <f t="shared" ref="AK205:AK236" si="402">AJ205-AJ204</f>
        <v>244</v>
      </c>
      <c r="AL205" s="22">
        <f t="shared" ref="AL205:AL236" si="403">IFERROR(AJ205/AJ204,0)-1</f>
        <v>1.2315768221279999E-2</v>
      </c>
      <c r="AM205" s="35">
        <f t="shared" ref="AM205:AM236" si="404">IFERROR(AJ205/3.974,0)</f>
        <v>5046.8042274786103</v>
      </c>
      <c r="AN205" s="35">
        <f t="shared" ref="AN205:AN236" si="405">IFERROR(AJ205/C205," ")</f>
        <v>0.18023490928044431</v>
      </c>
      <c r="AO205" s="10">
        <v>378</v>
      </c>
      <c r="AP205">
        <f t="shared" si="377"/>
        <v>-3</v>
      </c>
      <c r="AQ205">
        <f t="shared" ref="AQ205:AQ236" si="406">IFERROR(AO205/AO204,0)-1</f>
        <v>-7.8740157480314821E-3</v>
      </c>
      <c r="AR205" s="35">
        <f t="shared" ref="AR205:AR236" si="407">IFERROR(AO205/3.974,0)</f>
        <v>95.118268746854554</v>
      </c>
      <c r="AS205" s="10">
        <v>690</v>
      </c>
      <c r="AT205" s="22">
        <f t="shared" ref="AT205:AT236" si="408">AS205-AS204</f>
        <v>-9</v>
      </c>
      <c r="AU205" s="22">
        <f t="shared" ref="AU205:AU236" si="409">IFERROR(AS205/AS204,0)-1</f>
        <v>-1.2875536480686733E-2</v>
      </c>
      <c r="AV205" s="35">
        <f t="shared" ref="AV205:AV236" si="410">IFERROR(AS205/3.974,0)</f>
        <v>173.62858580775037</v>
      </c>
      <c r="AW205" s="51">
        <f t="shared" ref="AW205:AW236" si="411">IFERROR(AS205/C205," ")</f>
        <v>6.2007422917584043E-3</v>
      </c>
      <c r="AX205" s="10">
        <v>110</v>
      </c>
      <c r="AY205">
        <f t="shared" ref="AY205:AY236" si="412">AX205-AX204</f>
        <v>2</v>
      </c>
      <c r="AZ205" s="22">
        <f t="shared" ref="AZ205:AZ236" si="413">IFERROR(AX205/AX204,0)-1</f>
        <v>1.8518518518518601E-2</v>
      </c>
      <c r="BA205" s="35">
        <f t="shared" ref="BA205:BA236" si="414">IFERROR(AX205/3.974,0)</f>
        <v>27.679919476597885</v>
      </c>
      <c r="BB205" s="51">
        <f t="shared" ref="BB205:BB236" si="415">IFERROR(AX205/C205," ")</f>
        <v>9.8852413346873125E-4</v>
      </c>
      <c r="BC205" s="31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31">
        <f t="shared" ref="BD205:BD236" si="416">IFERROR(BC205-BC204,0)</f>
        <v>234</v>
      </c>
      <c r="BE205" s="51">
        <f t="shared" ref="BE205:BE236" si="417">IFERROR(BC205/BC204,0)-1</f>
        <v>1.1142857142857121E-2</v>
      </c>
      <c r="BF205" s="35">
        <f t="shared" ref="BF205:BF236" si="418">IFERROR(BC205/3.974,0)</f>
        <v>5343.2310015098137</v>
      </c>
      <c r="BG205" s="35">
        <f t="shared" ref="BG205:BG236" si="419">IFERROR(BC205/C205," ")</f>
        <v>0.19082110409159125</v>
      </c>
      <c r="BH205" s="45">
        <v>17167</v>
      </c>
      <c r="BI205" s="48">
        <f t="shared" ref="BI205:BI236" si="420">IFERROR((BH205-BH204), 0)</f>
        <v>210</v>
      </c>
      <c r="BJ205" s="14">
        <v>45883</v>
      </c>
      <c r="BK205" s="48">
        <f t="shared" ref="BK205:BK236" si="421">IFERROR((BJ205-BJ204),0)</f>
        <v>220</v>
      </c>
      <c r="BL205" s="14">
        <v>33260</v>
      </c>
      <c r="BM205" s="48">
        <f t="shared" ref="BM205:BM236" si="422">IFERROR((BL205-BL204),0)</f>
        <v>201</v>
      </c>
      <c r="BN205" s="14">
        <v>12452</v>
      </c>
      <c r="BO205" s="48">
        <f t="shared" ref="BO205:BO236" si="423">IFERROR((BN205-BN204),0)</f>
        <v>87</v>
      </c>
      <c r="BP205" s="14">
        <v>2515</v>
      </c>
      <c r="BQ205" s="48">
        <f t="shared" ref="BQ205:BQ236" si="424">IFERROR((BP205-BP204),0)</f>
        <v>4</v>
      </c>
      <c r="BR205" s="57">
        <v>21</v>
      </c>
      <c r="BS205" s="53">
        <f t="shared" ref="BS205:BS236" si="425">IFERROR((BR205-BR204),0)</f>
        <v>0</v>
      </c>
      <c r="BT205" s="57">
        <v>118</v>
      </c>
      <c r="BU205" s="53">
        <f t="shared" ref="BU205:BU236" si="426">IFERROR((BT205-BT204),0)</f>
        <v>0</v>
      </c>
      <c r="BV205" s="57">
        <v>499</v>
      </c>
      <c r="BW205" s="53">
        <f t="shared" ref="BW205:BW236" si="427">IFERROR((BV205-BV204),0)</f>
        <v>1</v>
      </c>
      <c r="BX205" s="57">
        <v>1127</v>
      </c>
      <c r="BY205" s="53">
        <f t="shared" ref="BY205:BY236" si="428">IFERROR((BX205-BX204),0)</f>
        <v>5</v>
      </c>
      <c r="BZ205" s="21">
        <v>583</v>
      </c>
      <c r="CA205" s="27">
        <f t="shared" ref="CA205:CA236" si="429">IFERROR((BZ205-BZ204),0)</f>
        <v>2</v>
      </c>
    </row>
    <row r="206" spans="1:79">
      <c r="A206" s="3">
        <v>44103</v>
      </c>
      <c r="B206" s="22">
        <v>44103</v>
      </c>
      <c r="C206" s="10">
        <v>111853</v>
      </c>
      <c r="D206">
        <f t="shared" si="378"/>
        <v>576</v>
      </c>
      <c r="E206" s="10">
        <v>2364</v>
      </c>
      <c r="F206">
        <f t="shared" si="373"/>
        <v>16</v>
      </c>
      <c r="G206" s="10">
        <v>88202</v>
      </c>
      <c r="H206">
        <f t="shared" si="379"/>
        <v>507</v>
      </c>
      <c r="I206">
        <f t="shared" si="376"/>
        <v>21287</v>
      </c>
      <c r="J206">
        <f t="shared" si="375"/>
        <v>53</v>
      </c>
      <c r="K206">
        <f t="shared" si="380"/>
        <v>2.1134882390280101E-2</v>
      </c>
      <c r="L206">
        <f t="shared" si="381"/>
        <v>0.78855283273582288</v>
      </c>
      <c r="M206">
        <f t="shared" si="382"/>
        <v>0.19031228487389698</v>
      </c>
      <c r="N206" s="22">
        <f t="shared" si="383"/>
        <v>5.1496160138753541E-3</v>
      </c>
      <c r="O206">
        <f t="shared" si="374"/>
        <v>6.7681895093062603E-3</v>
      </c>
      <c r="P206">
        <f t="shared" si="384"/>
        <v>5.7481689757601867E-3</v>
      </c>
      <c r="Q206">
        <f t="shared" si="385"/>
        <v>2.4897824963592803E-3</v>
      </c>
      <c r="R206" s="22">
        <f t="shared" si="386"/>
        <v>28146.200301962755</v>
      </c>
      <c r="S206" s="22">
        <f t="shared" si="387"/>
        <v>594.8666331152491</v>
      </c>
      <c r="T206" s="22">
        <f t="shared" si="388"/>
        <v>22194.765978862604</v>
      </c>
      <c r="U206" s="22">
        <f t="shared" si="389"/>
        <v>5356.5676899849013</v>
      </c>
      <c r="V206" s="10">
        <v>477033</v>
      </c>
      <c r="W206">
        <f t="shared" si="390"/>
        <v>4234</v>
      </c>
      <c r="X206" s="22">
        <f t="shared" si="391"/>
        <v>-242</v>
      </c>
      <c r="Y206" s="35">
        <f t="shared" si="392"/>
        <v>120038.50025163563</v>
      </c>
      <c r="Z206" s="10">
        <v>361630</v>
      </c>
      <c r="AA206" s="2">
        <f t="shared" si="393"/>
        <v>3658</v>
      </c>
      <c r="AB206" s="29">
        <f t="shared" si="394"/>
        <v>0.75808172600218438</v>
      </c>
      <c r="AC206" s="32">
        <f t="shared" si="395"/>
        <v>-96</v>
      </c>
      <c r="AD206">
        <f t="shared" si="396"/>
        <v>115403</v>
      </c>
      <c r="AE206" s="1">
        <f t="shared" si="397"/>
        <v>576</v>
      </c>
      <c r="AF206" s="29">
        <f t="shared" si="398"/>
        <v>0.24191827399781565</v>
      </c>
      <c r="AG206" s="32">
        <f t="shared" si="399"/>
        <v>-146</v>
      </c>
      <c r="AH206" s="34">
        <f t="shared" si="400"/>
        <v>0.13604156825696739</v>
      </c>
      <c r="AI206" s="34">
        <f t="shared" si="401"/>
        <v>29039.506794162051</v>
      </c>
      <c r="AJ206" s="10">
        <v>20127</v>
      </c>
      <c r="AK206" s="2">
        <f t="shared" si="402"/>
        <v>71</v>
      </c>
      <c r="AL206" s="2">
        <f t="shared" si="403"/>
        <v>3.540087754287935E-3</v>
      </c>
      <c r="AM206" s="34">
        <f t="shared" si="404"/>
        <v>5064.6703573225968</v>
      </c>
      <c r="AN206" s="34">
        <f t="shared" si="405"/>
        <v>0.17994153040150912</v>
      </c>
      <c r="AO206" s="10">
        <v>364</v>
      </c>
      <c r="AP206">
        <f t="shared" si="377"/>
        <v>-14</v>
      </c>
      <c r="AQ206">
        <f t="shared" si="406"/>
        <v>-3.703703703703709E-2</v>
      </c>
      <c r="AR206" s="34">
        <f t="shared" si="407"/>
        <v>91.595369904378458</v>
      </c>
      <c r="AS206" s="10">
        <v>683</v>
      </c>
      <c r="AT206" s="2">
        <f t="shared" si="408"/>
        <v>-7</v>
      </c>
      <c r="AU206" s="2">
        <f t="shared" si="409"/>
        <v>-1.0144927536231862E-2</v>
      </c>
      <c r="AV206" s="34">
        <f t="shared" si="410"/>
        <v>171.86713638651233</v>
      </c>
      <c r="AW206" s="79">
        <f t="shared" si="411"/>
        <v>6.1062287108973384E-3</v>
      </c>
      <c r="AX206" s="10">
        <v>113</v>
      </c>
      <c r="AY206">
        <f t="shared" si="412"/>
        <v>3</v>
      </c>
      <c r="AZ206" s="22">
        <f t="shared" si="413"/>
        <v>2.7272727272727337E-2</v>
      </c>
      <c r="BA206" s="35">
        <f t="shared" si="414"/>
        <v>28.434826371414189</v>
      </c>
      <c r="BB206" s="51">
        <f t="shared" si="415"/>
        <v>1.0102545304998525E-3</v>
      </c>
      <c r="BC206" s="31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31">
        <f t="shared" si="416"/>
        <v>53</v>
      </c>
      <c r="BE206" s="51">
        <f t="shared" si="417"/>
        <v>2.4959969859659203E-3</v>
      </c>
      <c r="BF206" s="35">
        <f t="shared" si="418"/>
        <v>5356.5676899849013</v>
      </c>
      <c r="BG206" s="35">
        <f t="shared" si="419"/>
        <v>0.19031228487389698</v>
      </c>
      <c r="BH206" s="45">
        <v>17263</v>
      </c>
      <c r="BI206" s="48">
        <f t="shared" si="420"/>
        <v>96</v>
      </c>
      <c r="BJ206" s="14">
        <v>46087</v>
      </c>
      <c r="BK206" s="48">
        <f t="shared" si="421"/>
        <v>204</v>
      </c>
      <c r="BL206" s="14">
        <v>33434</v>
      </c>
      <c r="BM206" s="48">
        <f t="shared" si="422"/>
        <v>174</v>
      </c>
      <c r="BN206" s="14">
        <v>12533</v>
      </c>
      <c r="BO206" s="48">
        <f t="shared" si="423"/>
        <v>81</v>
      </c>
      <c r="BP206" s="14">
        <v>2536</v>
      </c>
      <c r="BQ206" s="48">
        <f t="shared" si="424"/>
        <v>21</v>
      </c>
      <c r="BR206" s="16">
        <v>21</v>
      </c>
      <c r="BS206" s="24">
        <f t="shared" si="425"/>
        <v>0</v>
      </c>
      <c r="BT206" s="16">
        <v>118</v>
      </c>
      <c r="BU206" s="24">
        <f t="shared" si="426"/>
        <v>0</v>
      </c>
      <c r="BV206" s="16">
        <v>502</v>
      </c>
      <c r="BW206" s="24">
        <f t="shared" si="427"/>
        <v>3</v>
      </c>
      <c r="BX206" s="16">
        <v>1136</v>
      </c>
      <c r="BY206" s="24">
        <f t="shared" si="428"/>
        <v>9</v>
      </c>
      <c r="BZ206" s="21">
        <v>587</v>
      </c>
      <c r="CA206" s="27">
        <f t="shared" si="429"/>
        <v>4</v>
      </c>
    </row>
    <row r="207" spans="1:79">
      <c r="A207" s="3">
        <v>44104</v>
      </c>
      <c r="B207" s="22">
        <v>44104</v>
      </c>
      <c r="C207" s="10">
        <v>112595</v>
      </c>
      <c r="D207">
        <f t="shared" si="378"/>
        <v>742</v>
      </c>
      <c r="E207" s="10">
        <v>2372</v>
      </c>
      <c r="F207">
        <f t="shared" si="373"/>
        <v>8</v>
      </c>
      <c r="G207" s="10">
        <v>89061</v>
      </c>
      <c r="H207">
        <f t="shared" si="379"/>
        <v>859</v>
      </c>
      <c r="I207">
        <f t="shared" si="376"/>
        <v>21162</v>
      </c>
      <c r="J207">
        <f t="shared" si="375"/>
        <v>-125</v>
      </c>
      <c r="K207">
        <f t="shared" si="380"/>
        <v>2.1066654824814603E-2</v>
      </c>
      <c r="L207">
        <f t="shared" si="381"/>
        <v>0.79098539011501401</v>
      </c>
      <c r="M207">
        <f t="shared" si="382"/>
        <v>0.18794795506017142</v>
      </c>
      <c r="N207" s="22">
        <f t="shared" si="383"/>
        <v>6.5899906745414986E-3</v>
      </c>
      <c r="O207">
        <f t="shared" si="374"/>
        <v>3.3726812816188868E-3</v>
      </c>
      <c r="P207">
        <f t="shared" si="384"/>
        <v>9.645074724065528E-3</v>
      </c>
      <c r="Q207">
        <f t="shared" si="385"/>
        <v>-5.9068141007466209E-3</v>
      </c>
      <c r="R207" s="22">
        <f t="shared" si="386"/>
        <v>28332.913940613991</v>
      </c>
      <c r="S207" s="22">
        <f t="shared" si="387"/>
        <v>596.87971816809261</v>
      </c>
      <c r="T207" s="22">
        <f t="shared" si="388"/>
        <v>22410.920986411675</v>
      </c>
      <c r="U207" s="22">
        <f t="shared" si="389"/>
        <v>5325.1132360342226</v>
      </c>
      <c r="V207" s="10">
        <v>482245</v>
      </c>
      <c r="W207">
        <f t="shared" si="390"/>
        <v>5212</v>
      </c>
      <c r="X207" s="22">
        <f t="shared" si="391"/>
        <v>978</v>
      </c>
      <c r="Y207" s="35">
        <f t="shared" si="392"/>
        <v>121350.02516356316</v>
      </c>
      <c r="Z207" s="10">
        <v>366100</v>
      </c>
      <c r="AA207" s="2">
        <f t="shared" si="393"/>
        <v>4470</v>
      </c>
      <c r="AB207" s="29">
        <f t="shared" si="394"/>
        <v>0.75915768955613849</v>
      </c>
      <c r="AC207" s="32">
        <f t="shared" si="395"/>
        <v>812</v>
      </c>
      <c r="AD207">
        <f t="shared" si="396"/>
        <v>116145</v>
      </c>
      <c r="AE207" s="1">
        <f t="shared" si="397"/>
        <v>742</v>
      </c>
      <c r="AF207" s="29">
        <f t="shared" si="398"/>
        <v>0.24084231044386153</v>
      </c>
      <c r="AG207" s="32">
        <f t="shared" si="399"/>
        <v>166</v>
      </c>
      <c r="AH207" s="34">
        <f t="shared" si="400"/>
        <v>0.14236377590176516</v>
      </c>
      <c r="AI207" s="34">
        <f t="shared" si="401"/>
        <v>29226.220432813287</v>
      </c>
      <c r="AJ207" s="10">
        <v>19995</v>
      </c>
      <c r="AK207" s="2">
        <f t="shared" si="402"/>
        <v>-132</v>
      </c>
      <c r="AL207" s="2">
        <f t="shared" si="403"/>
        <v>-6.558354449247239E-3</v>
      </c>
      <c r="AM207" s="34">
        <f t="shared" si="404"/>
        <v>5031.4544539506787</v>
      </c>
      <c r="AN207" s="34">
        <f t="shared" si="405"/>
        <v>0.17758337403969982</v>
      </c>
      <c r="AO207" s="10">
        <v>363</v>
      </c>
      <c r="AP207">
        <f t="shared" si="377"/>
        <v>-1</v>
      </c>
      <c r="AQ207">
        <f t="shared" si="406"/>
        <v>-2.7472527472527375E-3</v>
      </c>
      <c r="AR207" s="34">
        <f t="shared" si="407"/>
        <v>91.34373427277302</v>
      </c>
      <c r="AS207" s="10">
        <v>688</v>
      </c>
      <c r="AT207" s="2">
        <f t="shared" si="408"/>
        <v>5</v>
      </c>
      <c r="AU207" s="2">
        <f t="shared" si="409"/>
        <v>7.3206442166910968E-3</v>
      </c>
      <c r="AV207" s="34">
        <f t="shared" si="410"/>
        <v>173.12531454453949</v>
      </c>
      <c r="AW207" s="79">
        <f t="shared" si="411"/>
        <v>6.1103956658821439E-3</v>
      </c>
      <c r="AX207" s="10">
        <v>116</v>
      </c>
      <c r="AY207">
        <f t="shared" si="412"/>
        <v>3</v>
      </c>
      <c r="AZ207" s="22">
        <f t="shared" si="413"/>
        <v>2.6548672566371723E-2</v>
      </c>
      <c r="BA207" s="35">
        <f t="shared" si="414"/>
        <v>29.189733266230498</v>
      </c>
      <c r="BB207" s="51">
        <f t="shared" si="415"/>
        <v>1.0302411297126871E-3</v>
      </c>
      <c r="BC207" s="31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31">
        <f t="shared" si="416"/>
        <v>-125</v>
      </c>
      <c r="BE207" s="51">
        <f t="shared" si="417"/>
        <v>-5.8721285291492009E-3</v>
      </c>
      <c r="BF207" s="35">
        <f t="shared" si="418"/>
        <v>5325.1132360342226</v>
      </c>
      <c r="BG207" s="35">
        <f t="shared" si="419"/>
        <v>0.18794795506017142</v>
      </c>
      <c r="BH207" s="45">
        <v>17389</v>
      </c>
      <c r="BI207" s="48">
        <f t="shared" si="420"/>
        <v>126</v>
      </c>
      <c r="BJ207" s="14">
        <v>46436</v>
      </c>
      <c r="BK207" s="48">
        <f t="shared" si="421"/>
        <v>349</v>
      </c>
      <c r="BL207" s="14">
        <v>33622</v>
      </c>
      <c r="BM207" s="48">
        <f t="shared" si="422"/>
        <v>188</v>
      </c>
      <c r="BN207" s="14">
        <v>12581</v>
      </c>
      <c r="BO207" s="48">
        <f t="shared" si="423"/>
        <v>48</v>
      </c>
      <c r="BP207" s="14">
        <v>2567</v>
      </c>
      <c r="BQ207" s="48">
        <f t="shared" si="424"/>
        <v>31</v>
      </c>
      <c r="BR207" s="16">
        <v>21</v>
      </c>
      <c r="BS207" s="24">
        <f t="shared" si="425"/>
        <v>0</v>
      </c>
      <c r="BT207" s="16">
        <v>118</v>
      </c>
      <c r="BU207" s="24">
        <f t="shared" si="426"/>
        <v>0</v>
      </c>
      <c r="BV207" s="16">
        <v>503</v>
      </c>
      <c r="BW207" s="24">
        <f t="shared" si="427"/>
        <v>1</v>
      </c>
      <c r="BX207" s="16">
        <v>1139</v>
      </c>
      <c r="BY207" s="24">
        <f t="shared" si="428"/>
        <v>3</v>
      </c>
      <c r="BZ207" s="21">
        <v>591</v>
      </c>
      <c r="CA207" s="27">
        <f t="shared" si="429"/>
        <v>4</v>
      </c>
    </row>
    <row r="208" spans="1:79">
      <c r="A208" s="3">
        <v>44105</v>
      </c>
      <c r="B208" s="22">
        <v>44105</v>
      </c>
      <c r="C208" s="10">
        <v>113342</v>
      </c>
      <c r="D208">
        <f t="shared" si="378"/>
        <v>747</v>
      </c>
      <c r="E208" s="10">
        <v>2387</v>
      </c>
      <c r="F208">
        <f t="shared" si="373"/>
        <v>15</v>
      </c>
      <c r="G208" s="10">
        <v>89903</v>
      </c>
      <c r="H208">
        <f t="shared" si="379"/>
        <v>842</v>
      </c>
      <c r="I208">
        <f t="shared" si="376"/>
        <v>21052</v>
      </c>
      <c r="J208">
        <f t="shared" si="375"/>
        <v>-110</v>
      </c>
      <c r="K208">
        <f t="shared" si="380"/>
        <v>2.1060154223500556E-2</v>
      </c>
      <c r="L208">
        <f t="shared" si="381"/>
        <v>0.79320110815055322</v>
      </c>
      <c r="M208">
        <f t="shared" si="382"/>
        <v>0.18573873762594625</v>
      </c>
      <c r="N208" s="22">
        <f t="shared" si="383"/>
        <v>6.5906724779869778E-3</v>
      </c>
      <c r="O208">
        <f t="shared" si="374"/>
        <v>6.2840385421030582E-3</v>
      </c>
      <c r="P208">
        <f t="shared" si="384"/>
        <v>9.3656496446169763E-3</v>
      </c>
      <c r="Q208">
        <f t="shared" si="385"/>
        <v>-5.2251567547026414E-3</v>
      </c>
      <c r="R208" s="22">
        <f t="shared" si="386"/>
        <v>28520.88575742325</v>
      </c>
      <c r="S208" s="22">
        <f t="shared" si="387"/>
        <v>600.65425264217413</v>
      </c>
      <c r="T208" s="22">
        <f t="shared" si="388"/>
        <v>22622.798188223453</v>
      </c>
      <c r="U208" s="22">
        <f t="shared" si="389"/>
        <v>5297.4333165576245</v>
      </c>
      <c r="V208" s="10">
        <v>488048</v>
      </c>
      <c r="W208">
        <f t="shared" si="390"/>
        <v>5803</v>
      </c>
      <c r="X208" s="22">
        <f t="shared" si="391"/>
        <v>591</v>
      </c>
      <c r="Y208" s="35">
        <f t="shared" si="392"/>
        <v>122810.2667337695</v>
      </c>
      <c r="Z208" s="10">
        <v>371156</v>
      </c>
      <c r="AA208" s="2">
        <f t="shared" si="393"/>
        <v>5056</v>
      </c>
      <c r="AB208" s="29">
        <f t="shared" si="394"/>
        <v>0.76049077139953447</v>
      </c>
      <c r="AC208" s="32">
        <f t="shared" si="395"/>
        <v>586</v>
      </c>
      <c r="AD208">
        <f t="shared" si="396"/>
        <v>116892</v>
      </c>
      <c r="AE208" s="1">
        <f t="shared" si="397"/>
        <v>747</v>
      </c>
      <c r="AF208" s="29">
        <f t="shared" si="398"/>
        <v>0.23950922860046553</v>
      </c>
      <c r="AG208" s="32">
        <f t="shared" si="399"/>
        <v>5</v>
      </c>
      <c r="AH208" s="34">
        <f t="shared" si="400"/>
        <v>0.12872652076512148</v>
      </c>
      <c r="AI208" s="34">
        <f t="shared" si="401"/>
        <v>29414.192249622545</v>
      </c>
      <c r="AJ208" s="10">
        <v>19920</v>
      </c>
      <c r="AK208" s="2">
        <f t="shared" si="402"/>
        <v>-75</v>
      </c>
      <c r="AL208" s="2">
        <f t="shared" si="403"/>
        <v>-3.7509377344335793E-3</v>
      </c>
      <c r="AM208" s="34">
        <f t="shared" si="404"/>
        <v>5012.5817815802711</v>
      </c>
      <c r="AN208" s="34">
        <f t="shared" si="405"/>
        <v>0.17575126607965275</v>
      </c>
      <c r="AO208" s="10">
        <v>349</v>
      </c>
      <c r="AP208">
        <f t="shared" si="377"/>
        <v>-14</v>
      </c>
      <c r="AQ208">
        <f t="shared" si="406"/>
        <v>-3.8567493112947604E-2</v>
      </c>
      <c r="AR208" s="34">
        <f t="shared" si="407"/>
        <v>87.820835430296924</v>
      </c>
      <c r="AS208" s="10">
        <v>676</v>
      </c>
      <c r="AT208" s="2">
        <f t="shared" si="408"/>
        <v>-12</v>
      </c>
      <c r="AU208" s="2">
        <f t="shared" si="409"/>
        <v>-1.744186046511631E-2</v>
      </c>
      <c r="AV208" s="34">
        <f t="shared" si="410"/>
        <v>170.10568696527429</v>
      </c>
      <c r="AW208" s="79">
        <f t="shared" si="411"/>
        <v>5.9642497926629141E-3</v>
      </c>
      <c r="AX208" s="10">
        <v>107</v>
      </c>
      <c r="AY208">
        <f t="shared" si="412"/>
        <v>-9</v>
      </c>
      <c r="AZ208" s="22">
        <f t="shared" si="413"/>
        <v>-7.7586206896551713E-2</v>
      </c>
      <c r="BA208" s="35">
        <f t="shared" si="414"/>
        <v>26.92501258178158</v>
      </c>
      <c r="BB208" s="51">
        <f t="shared" si="415"/>
        <v>9.4404545534753227E-4</v>
      </c>
      <c r="BC208" s="31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31">
        <f t="shared" si="416"/>
        <v>-110</v>
      </c>
      <c r="BE208" s="51">
        <f t="shared" si="417"/>
        <v>-5.1979964086570352E-3</v>
      </c>
      <c r="BF208" s="35">
        <f t="shared" si="418"/>
        <v>5297.4333165576245</v>
      </c>
      <c r="BG208" s="35">
        <f t="shared" si="419"/>
        <v>0.18573873762594625</v>
      </c>
      <c r="BH208" s="45">
        <v>17540</v>
      </c>
      <c r="BI208" s="48">
        <f t="shared" si="420"/>
        <v>151</v>
      </c>
      <c r="BJ208" s="14">
        <v>46762</v>
      </c>
      <c r="BK208" s="48">
        <f t="shared" si="421"/>
        <v>326</v>
      </c>
      <c r="BL208" s="14">
        <v>33794</v>
      </c>
      <c r="BM208" s="48">
        <f t="shared" si="422"/>
        <v>172</v>
      </c>
      <c r="BN208" s="14">
        <v>12666</v>
      </c>
      <c r="BO208" s="48">
        <f t="shared" si="423"/>
        <v>85</v>
      </c>
      <c r="BP208" s="14">
        <v>2580</v>
      </c>
      <c r="BQ208" s="48">
        <f t="shared" si="424"/>
        <v>13</v>
      </c>
      <c r="BR208" s="16">
        <v>21</v>
      </c>
      <c r="BS208" s="24">
        <f t="shared" si="425"/>
        <v>0</v>
      </c>
      <c r="BT208" s="16">
        <v>119</v>
      </c>
      <c r="BU208" s="24">
        <f t="shared" si="426"/>
        <v>1</v>
      </c>
      <c r="BV208" s="16">
        <v>504</v>
      </c>
      <c r="BW208" s="24">
        <f t="shared" si="427"/>
        <v>1</v>
      </c>
      <c r="BX208" s="16">
        <v>1149</v>
      </c>
      <c r="BY208" s="24">
        <f t="shared" si="428"/>
        <v>10</v>
      </c>
      <c r="BZ208" s="21">
        <v>594</v>
      </c>
      <c r="CA208" s="27">
        <f t="shared" si="429"/>
        <v>3</v>
      </c>
    </row>
    <row r="209" spans="1:79">
      <c r="A209" s="3">
        <v>44106</v>
      </c>
      <c r="B209" s="22">
        <v>44106</v>
      </c>
      <c r="C209" s="10">
        <v>113962</v>
      </c>
      <c r="D209">
        <f t="shared" si="378"/>
        <v>620</v>
      </c>
      <c r="E209" s="10">
        <v>2406</v>
      </c>
      <c r="F209">
        <f t="shared" si="373"/>
        <v>19</v>
      </c>
      <c r="G209" s="10">
        <v>90772</v>
      </c>
      <c r="H209">
        <f t="shared" si="379"/>
        <v>869</v>
      </c>
      <c r="I209">
        <f t="shared" si="376"/>
        <v>20784</v>
      </c>
      <c r="J209">
        <f t="shared" si="375"/>
        <v>-268</v>
      </c>
      <c r="K209">
        <f t="shared" si="380"/>
        <v>2.1112300591425211E-2</v>
      </c>
      <c r="L209">
        <f t="shared" si="381"/>
        <v>0.79651111774100136</v>
      </c>
      <c r="M209">
        <f t="shared" si="382"/>
        <v>0.1823765816675734</v>
      </c>
      <c r="N209" s="22">
        <f t="shared" si="383"/>
        <v>5.4404099612151416E-3</v>
      </c>
      <c r="O209">
        <f t="shared" si="374"/>
        <v>7.8969243557772233E-3</v>
      </c>
      <c r="P209">
        <f t="shared" si="384"/>
        <v>9.5734367426078531E-3</v>
      </c>
      <c r="Q209">
        <f t="shared" si="385"/>
        <v>-1.2894534257120862E-2</v>
      </c>
      <c r="R209" s="22">
        <f t="shared" si="386"/>
        <v>28676.89984901862</v>
      </c>
      <c r="S209" s="22">
        <f t="shared" si="387"/>
        <v>605.4353296426774</v>
      </c>
      <c r="T209" s="22">
        <f t="shared" si="388"/>
        <v>22841.469552088576</v>
      </c>
      <c r="U209" s="22">
        <f t="shared" si="389"/>
        <v>5229.9949672873672</v>
      </c>
      <c r="V209" s="10">
        <v>493485</v>
      </c>
      <c r="W209">
        <f t="shared" si="390"/>
        <v>5437</v>
      </c>
      <c r="X209" s="22">
        <f t="shared" si="391"/>
        <v>-366</v>
      </c>
      <c r="Y209" s="35">
        <f t="shared" si="392"/>
        <v>124178.40966280825</v>
      </c>
      <c r="Z209" s="10">
        <v>375965</v>
      </c>
      <c r="AA209" s="2">
        <f t="shared" si="393"/>
        <v>4809</v>
      </c>
      <c r="AB209" s="29">
        <f t="shared" si="394"/>
        <v>0.76185699666656537</v>
      </c>
      <c r="AC209" s="32">
        <f t="shared" si="395"/>
        <v>-247</v>
      </c>
      <c r="AD209">
        <f t="shared" si="396"/>
        <v>117520</v>
      </c>
      <c r="AE209" s="1">
        <f t="shared" si="397"/>
        <v>628</v>
      </c>
      <c r="AF209" s="29">
        <f t="shared" si="398"/>
        <v>0.23814300333343466</v>
      </c>
      <c r="AG209" s="32">
        <f t="shared" si="399"/>
        <v>-119</v>
      </c>
      <c r="AH209" s="34">
        <f t="shared" si="400"/>
        <v>0.11550487401140334</v>
      </c>
      <c r="AI209" s="34">
        <f t="shared" si="401"/>
        <v>29572.21942627076</v>
      </c>
      <c r="AJ209" s="10">
        <v>19612</v>
      </c>
      <c r="AK209" s="2">
        <f t="shared" si="402"/>
        <v>-308</v>
      </c>
      <c r="AL209" s="2">
        <f t="shared" si="403"/>
        <v>-1.5461847389558248E-2</v>
      </c>
      <c r="AM209" s="34">
        <f t="shared" si="404"/>
        <v>4935.0780070457977</v>
      </c>
      <c r="AN209" s="34">
        <f t="shared" si="405"/>
        <v>0.17209245186992156</v>
      </c>
      <c r="AO209" s="10">
        <v>369</v>
      </c>
      <c r="AP209">
        <f t="shared" si="377"/>
        <v>20</v>
      </c>
      <c r="AQ209">
        <f t="shared" si="406"/>
        <v>5.7306590257879764E-2</v>
      </c>
      <c r="AR209" s="34">
        <f t="shared" si="407"/>
        <v>92.853548062405636</v>
      </c>
      <c r="AS209" s="10">
        <v>690</v>
      </c>
      <c r="AT209" s="2">
        <f t="shared" si="408"/>
        <v>14</v>
      </c>
      <c r="AU209" s="2">
        <f t="shared" si="409"/>
        <v>2.0710059171597628E-2</v>
      </c>
      <c r="AV209" s="34">
        <f t="shared" si="410"/>
        <v>173.62858580775037</v>
      </c>
      <c r="AW209" s="79">
        <f t="shared" si="411"/>
        <v>6.054649795545884E-3</v>
      </c>
      <c r="AX209" s="10">
        <v>113</v>
      </c>
      <c r="AY209">
        <f t="shared" si="412"/>
        <v>6</v>
      </c>
      <c r="AZ209" s="22">
        <f t="shared" si="413"/>
        <v>5.6074766355140193E-2</v>
      </c>
      <c r="BA209" s="35">
        <f t="shared" si="414"/>
        <v>28.434826371414189</v>
      </c>
      <c r="BB209" s="51">
        <f t="shared" si="415"/>
        <v>9.9155858970534035E-4</v>
      </c>
      <c r="BC209" s="31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31">
        <f t="shared" si="416"/>
        <v>-268</v>
      </c>
      <c r="BE209" s="51">
        <f t="shared" si="417"/>
        <v>-1.2730381911457367E-2</v>
      </c>
      <c r="BF209" s="35">
        <f t="shared" si="418"/>
        <v>5229.9949672873672</v>
      </c>
      <c r="BG209" s="35">
        <f t="shared" si="419"/>
        <v>0.1823765816675734</v>
      </c>
      <c r="BH209" s="45">
        <v>17671</v>
      </c>
      <c r="BI209" s="48">
        <f t="shared" si="420"/>
        <v>131</v>
      </c>
      <c r="BJ209" s="14">
        <v>46965</v>
      </c>
      <c r="BK209" s="48">
        <f t="shared" si="421"/>
        <v>203</v>
      </c>
      <c r="BL209" s="14">
        <v>33961</v>
      </c>
      <c r="BM209" s="48">
        <f t="shared" si="422"/>
        <v>167</v>
      </c>
      <c r="BN209" s="14">
        <v>12762</v>
      </c>
      <c r="BO209" s="48">
        <f t="shared" si="423"/>
        <v>96</v>
      </c>
      <c r="BP209" s="14">
        <v>2611</v>
      </c>
      <c r="BQ209" s="48">
        <f t="shared" si="424"/>
        <v>31</v>
      </c>
      <c r="BR209" s="16">
        <v>21</v>
      </c>
      <c r="BS209" s="24">
        <f t="shared" si="425"/>
        <v>0</v>
      </c>
      <c r="BT209" s="16">
        <v>119</v>
      </c>
      <c r="BU209" s="24">
        <f t="shared" si="426"/>
        <v>0</v>
      </c>
      <c r="BV209" s="16">
        <v>508</v>
      </c>
      <c r="BW209" s="24">
        <f t="shared" si="427"/>
        <v>4</v>
      </c>
      <c r="BX209" s="16">
        <v>1156</v>
      </c>
      <c r="BY209" s="24">
        <f t="shared" si="428"/>
        <v>7</v>
      </c>
      <c r="BZ209" s="21">
        <v>602</v>
      </c>
      <c r="CA209" s="27">
        <f t="shared" si="429"/>
        <v>8</v>
      </c>
    </row>
    <row r="210" spans="1:79">
      <c r="A210" s="3">
        <v>44107</v>
      </c>
      <c r="B210" s="22">
        <v>44107</v>
      </c>
      <c r="C210" s="10">
        <v>114653</v>
      </c>
      <c r="D210">
        <f t="shared" si="378"/>
        <v>691</v>
      </c>
      <c r="E210" s="10">
        <v>2414</v>
      </c>
      <c r="F210">
        <f t="shared" si="373"/>
        <v>8</v>
      </c>
      <c r="G210" s="10">
        <v>91195</v>
      </c>
      <c r="H210">
        <f t="shared" si="379"/>
        <v>423</v>
      </c>
      <c r="I210">
        <f t="shared" si="376"/>
        <v>21044</v>
      </c>
      <c r="J210">
        <f t="shared" si="375"/>
        <v>260</v>
      </c>
      <c r="K210">
        <f t="shared" si="380"/>
        <v>2.1054835023941808E-2</v>
      </c>
      <c r="L210">
        <f t="shared" si="381"/>
        <v>0.79540003314348517</v>
      </c>
      <c r="M210">
        <f t="shared" si="382"/>
        <v>0.18354513183257307</v>
      </c>
      <c r="N210" s="22">
        <f t="shared" si="383"/>
        <v>6.0268811108300695E-3</v>
      </c>
      <c r="O210">
        <f t="shared" si="374"/>
        <v>3.3140016570008283E-3</v>
      </c>
      <c r="P210">
        <f t="shared" si="384"/>
        <v>4.6384121936509674E-3</v>
      </c>
      <c r="Q210">
        <f t="shared" si="385"/>
        <v>1.2355065576886523E-2</v>
      </c>
      <c r="R210" s="22">
        <f t="shared" si="386"/>
        <v>28850.780070457975</v>
      </c>
      <c r="S210" s="22">
        <f t="shared" si="387"/>
        <v>607.44841469552091</v>
      </c>
      <c r="T210" s="22">
        <f t="shared" si="388"/>
        <v>22947.911424257672</v>
      </c>
      <c r="U210" s="22">
        <f t="shared" si="389"/>
        <v>5295.4202315047805</v>
      </c>
      <c r="V210" s="10">
        <v>499050</v>
      </c>
      <c r="W210">
        <f t="shared" si="390"/>
        <v>5565</v>
      </c>
      <c r="X210" s="22">
        <f t="shared" si="391"/>
        <v>128</v>
      </c>
      <c r="Y210" s="35">
        <f t="shared" si="392"/>
        <v>125578.7619526925</v>
      </c>
      <c r="Z210" s="10">
        <v>380847</v>
      </c>
      <c r="AA210" s="2">
        <f t="shared" si="393"/>
        <v>4882</v>
      </c>
      <c r="AB210" s="29">
        <f t="shared" si="394"/>
        <v>0.7631439735497445</v>
      </c>
      <c r="AC210" s="32">
        <f t="shared" si="395"/>
        <v>73</v>
      </c>
      <c r="AD210">
        <f t="shared" si="396"/>
        <v>118203</v>
      </c>
      <c r="AE210" s="1">
        <f t="shared" si="397"/>
        <v>683</v>
      </c>
      <c r="AF210" s="29">
        <f t="shared" si="398"/>
        <v>0.2368560264502555</v>
      </c>
      <c r="AG210" s="32">
        <f t="shared" si="399"/>
        <v>55</v>
      </c>
      <c r="AH210" s="34">
        <f t="shared" si="400"/>
        <v>0.12273135669362084</v>
      </c>
      <c r="AI210" s="34">
        <f t="shared" si="401"/>
        <v>29744.08656265727</v>
      </c>
      <c r="AJ210" s="10">
        <v>19869</v>
      </c>
      <c r="AK210" s="2">
        <f t="shared" si="402"/>
        <v>257</v>
      </c>
      <c r="AL210" s="2">
        <f t="shared" si="403"/>
        <v>1.3104221904956193E-2</v>
      </c>
      <c r="AM210" s="34">
        <f t="shared" si="404"/>
        <v>4999.7483643683945</v>
      </c>
      <c r="AN210" s="34">
        <f t="shared" si="405"/>
        <v>0.17329681735323105</v>
      </c>
      <c r="AO210" s="10">
        <v>367</v>
      </c>
      <c r="AP210">
        <f t="shared" si="377"/>
        <v>-2</v>
      </c>
      <c r="AQ210">
        <f t="shared" si="406"/>
        <v>-5.4200542005420349E-3</v>
      </c>
      <c r="AR210" s="34">
        <f t="shared" si="407"/>
        <v>92.350276799194759</v>
      </c>
      <c r="AS210" s="10">
        <v>696</v>
      </c>
      <c r="AT210" s="2">
        <f t="shared" si="408"/>
        <v>6</v>
      </c>
      <c r="AU210" s="2">
        <f t="shared" si="409"/>
        <v>8.6956521739129933E-3</v>
      </c>
      <c r="AV210" s="34">
        <f t="shared" si="410"/>
        <v>175.13839959738297</v>
      </c>
      <c r="AW210" s="79">
        <f t="shared" si="411"/>
        <v>6.0704909596783338E-3</v>
      </c>
      <c r="AX210" s="10">
        <v>112</v>
      </c>
      <c r="AY210">
        <f t="shared" si="412"/>
        <v>-1</v>
      </c>
      <c r="AZ210" s="22">
        <f t="shared" si="413"/>
        <v>-8.8495575221239076E-3</v>
      </c>
      <c r="BA210" s="35">
        <f t="shared" si="414"/>
        <v>28.183190739808754</v>
      </c>
      <c r="BB210" s="51">
        <f t="shared" si="415"/>
        <v>9.7686061420111116E-4</v>
      </c>
      <c r="BC210" s="31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31">
        <f t="shared" si="416"/>
        <v>260</v>
      </c>
      <c r="BE210" s="51">
        <f t="shared" si="417"/>
        <v>1.2509622786759156E-2</v>
      </c>
      <c r="BF210" s="35">
        <f t="shared" si="418"/>
        <v>5295.4202315047805</v>
      </c>
      <c r="BG210" s="35">
        <f t="shared" si="419"/>
        <v>0.18354513183257307</v>
      </c>
      <c r="BH210" s="45">
        <v>17841</v>
      </c>
      <c r="BI210" s="48">
        <f t="shared" si="420"/>
        <v>170</v>
      </c>
      <c r="BJ210" s="14">
        <v>47148</v>
      </c>
      <c r="BK210" s="48">
        <f t="shared" si="421"/>
        <v>183</v>
      </c>
      <c r="BL210" s="14">
        <v>34161</v>
      </c>
      <c r="BM210" s="48">
        <f t="shared" si="422"/>
        <v>200</v>
      </c>
      <c r="BN210" s="14">
        <v>12872</v>
      </c>
      <c r="BO210" s="48">
        <f t="shared" si="423"/>
        <v>110</v>
      </c>
      <c r="BP210" s="14">
        <v>2631</v>
      </c>
      <c r="BQ210" s="48">
        <f t="shared" si="424"/>
        <v>20</v>
      </c>
      <c r="BR210" s="16">
        <v>21</v>
      </c>
      <c r="BS210" s="24">
        <f t="shared" si="425"/>
        <v>0</v>
      </c>
      <c r="BT210" s="16">
        <v>119</v>
      </c>
      <c r="BU210" s="24">
        <f t="shared" si="426"/>
        <v>0</v>
      </c>
      <c r="BV210" s="16">
        <v>509</v>
      </c>
      <c r="BW210" s="24">
        <f t="shared" si="427"/>
        <v>1</v>
      </c>
      <c r="BX210" s="16">
        <v>1160</v>
      </c>
      <c r="BY210" s="24">
        <f t="shared" si="428"/>
        <v>4</v>
      </c>
      <c r="BZ210" s="21">
        <v>605</v>
      </c>
      <c r="CA210" s="27">
        <f t="shared" si="429"/>
        <v>3</v>
      </c>
    </row>
    <row r="211" spans="1:79">
      <c r="A211" s="3">
        <v>44108</v>
      </c>
      <c r="B211" s="22">
        <v>44108</v>
      </c>
      <c r="C211" s="10">
        <v>115286</v>
      </c>
      <c r="D211">
        <f t="shared" si="378"/>
        <v>633</v>
      </c>
      <c r="E211" s="10">
        <v>2423</v>
      </c>
      <c r="F211">
        <f t="shared" si="373"/>
        <v>9</v>
      </c>
      <c r="G211" s="10">
        <v>91809</v>
      </c>
      <c r="H211">
        <f t="shared" si="379"/>
        <v>614</v>
      </c>
      <c r="I211">
        <f t="shared" si="376"/>
        <v>21054</v>
      </c>
      <c r="J211">
        <f t="shared" si="375"/>
        <v>10</v>
      </c>
      <c r="K211">
        <f t="shared" si="380"/>
        <v>2.1017296115746924E-2</v>
      </c>
      <c r="L211">
        <f t="shared" si="381"/>
        <v>0.79635862116822509</v>
      </c>
      <c r="M211">
        <f t="shared" si="382"/>
        <v>0.18262408271602795</v>
      </c>
      <c r="N211" s="22">
        <f t="shared" si="383"/>
        <v>5.490692712037888E-3</v>
      </c>
      <c r="O211">
        <f t="shared" si="374"/>
        <v>3.7144036318613291E-3</v>
      </c>
      <c r="P211">
        <f t="shared" si="384"/>
        <v>6.6877974926205491E-3</v>
      </c>
      <c r="Q211">
        <f t="shared" si="385"/>
        <v>4.7496912700674458E-4</v>
      </c>
      <c r="R211" s="22">
        <f t="shared" si="386"/>
        <v>29010.065425264216</v>
      </c>
      <c r="S211" s="22">
        <f t="shared" si="387"/>
        <v>609.7131353799698</v>
      </c>
      <c r="T211" s="22">
        <f t="shared" si="388"/>
        <v>23102.415702063412</v>
      </c>
      <c r="U211" s="22">
        <f t="shared" si="389"/>
        <v>5297.9365878208355</v>
      </c>
      <c r="V211" s="10">
        <v>504299</v>
      </c>
      <c r="W211">
        <f t="shared" si="390"/>
        <v>5249</v>
      </c>
      <c r="X211" s="22">
        <f t="shared" si="391"/>
        <v>-316</v>
      </c>
      <c r="Y211" s="35">
        <f t="shared" si="392"/>
        <v>126899.59738298942</v>
      </c>
      <c r="Z211" s="10">
        <v>385463</v>
      </c>
      <c r="AA211" s="2">
        <f t="shared" si="393"/>
        <v>4616</v>
      </c>
      <c r="AB211" s="29">
        <f t="shared" si="394"/>
        <v>0.76435408358929924</v>
      </c>
      <c r="AC211" s="32">
        <f t="shared" si="395"/>
        <v>-266</v>
      </c>
      <c r="AD211">
        <f t="shared" si="396"/>
        <v>118836</v>
      </c>
      <c r="AE211" s="1">
        <f t="shared" si="397"/>
        <v>633</v>
      </c>
      <c r="AF211" s="29">
        <f t="shared" si="398"/>
        <v>0.23564591641070079</v>
      </c>
      <c r="AG211" s="32">
        <f t="shared" si="399"/>
        <v>-50</v>
      </c>
      <c r="AH211" s="34">
        <f t="shared" si="400"/>
        <v>0.12059439893313012</v>
      </c>
      <c r="AI211" s="34">
        <f t="shared" si="401"/>
        <v>29903.371917463512</v>
      </c>
      <c r="AJ211" s="10">
        <v>19819</v>
      </c>
      <c r="AK211" s="2">
        <f t="shared" si="402"/>
        <v>-50</v>
      </c>
      <c r="AL211" s="2">
        <f t="shared" si="403"/>
        <v>-2.5164829634103381E-3</v>
      </c>
      <c r="AM211" s="34">
        <f t="shared" si="404"/>
        <v>4987.1665827881225</v>
      </c>
      <c r="AN211" s="34">
        <f t="shared" si="405"/>
        <v>0.1719115937754801</v>
      </c>
      <c r="AO211" s="10">
        <v>392</v>
      </c>
      <c r="AP211">
        <f t="shared" si="377"/>
        <v>25</v>
      </c>
      <c r="AQ211">
        <f t="shared" si="406"/>
        <v>6.8119891008174394E-2</v>
      </c>
      <c r="AR211" s="34">
        <f t="shared" si="407"/>
        <v>98.641167589330649</v>
      </c>
      <c r="AS211" s="10">
        <v>733</v>
      </c>
      <c r="AT211" s="2">
        <f t="shared" si="408"/>
        <v>37</v>
      </c>
      <c r="AU211" s="2">
        <f t="shared" si="409"/>
        <v>5.3160919540229834E-2</v>
      </c>
      <c r="AV211" s="34">
        <f t="shared" si="410"/>
        <v>184.44891796678408</v>
      </c>
      <c r="AW211" s="79">
        <f t="shared" si="411"/>
        <v>6.3581007234182812E-3</v>
      </c>
      <c r="AX211" s="10">
        <v>110</v>
      </c>
      <c r="AY211">
        <f t="shared" si="412"/>
        <v>-2</v>
      </c>
      <c r="AZ211" s="22">
        <f t="shared" si="413"/>
        <v>-1.7857142857142905E-2</v>
      </c>
      <c r="BA211" s="35">
        <f t="shared" si="414"/>
        <v>27.679919476597885</v>
      </c>
      <c r="BB211" s="51">
        <f t="shared" si="415"/>
        <v>9.5414881251843246E-4</v>
      </c>
      <c r="BC211" s="31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31">
        <f t="shared" si="416"/>
        <v>10</v>
      </c>
      <c r="BE211" s="51">
        <f t="shared" si="417"/>
        <v>4.7519482988023221E-4</v>
      </c>
      <c r="BF211" s="35">
        <f t="shared" si="418"/>
        <v>5297.9365878208355</v>
      </c>
      <c r="BG211" s="35">
        <f t="shared" si="419"/>
        <v>0.18262408271602795</v>
      </c>
      <c r="BH211" s="45">
        <v>18007</v>
      </c>
      <c r="BI211" s="48">
        <f t="shared" si="420"/>
        <v>166</v>
      </c>
      <c r="BJ211" s="14">
        <v>47403</v>
      </c>
      <c r="BK211" s="48">
        <f t="shared" si="421"/>
        <v>255</v>
      </c>
      <c r="BL211" s="14">
        <v>34313</v>
      </c>
      <c r="BM211" s="48">
        <f t="shared" si="422"/>
        <v>152</v>
      </c>
      <c r="BN211" s="14">
        <v>12921</v>
      </c>
      <c r="BO211" s="48">
        <f t="shared" si="423"/>
        <v>49</v>
      </c>
      <c r="BP211" s="14">
        <v>2642</v>
      </c>
      <c r="BQ211" s="48">
        <f t="shared" si="424"/>
        <v>11</v>
      </c>
      <c r="BR211" s="16">
        <v>21</v>
      </c>
      <c r="BS211" s="24">
        <f t="shared" si="425"/>
        <v>0</v>
      </c>
      <c r="BT211" s="16">
        <v>119</v>
      </c>
      <c r="BU211" s="24">
        <f t="shared" si="426"/>
        <v>0</v>
      </c>
      <c r="BV211" s="16">
        <v>510</v>
      </c>
      <c r="BW211" s="24">
        <f t="shared" si="427"/>
        <v>1</v>
      </c>
      <c r="BX211" s="16">
        <v>1166</v>
      </c>
      <c r="BY211" s="24">
        <f t="shared" si="428"/>
        <v>6</v>
      </c>
      <c r="BZ211" s="21">
        <v>607</v>
      </c>
      <c r="CA211" s="27">
        <f t="shared" si="429"/>
        <v>2</v>
      </c>
    </row>
    <row r="212" spans="1:79">
      <c r="A212" s="3">
        <v>44109</v>
      </c>
      <c r="B212" s="22">
        <v>44109</v>
      </c>
      <c r="C212" s="10">
        <v>115919</v>
      </c>
      <c r="D212">
        <f t="shared" si="378"/>
        <v>633</v>
      </c>
      <c r="E212" s="10">
        <v>2430</v>
      </c>
      <c r="F212">
        <f t="shared" si="373"/>
        <v>7</v>
      </c>
      <c r="G212" s="10">
        <v>92423</v>
      </c>
      <c r="H212">
        <f t="shared" si="379"/>
        <v>614</v>
      </c>
      <c r="I212">
        <f t="shared" si="376"/>
        <v>21066</v>
      </c>
      <c r="J212">
        <f t="shared" si="375"/>
        <v>12</v>
      </c>
      <c r="K212">
        <f t="shared" si="380"/>
        <v>2.096291375874533E-2</v>
      </c>
      <c r="L212">
        <f t="shared" si="381"/>
        <v>0.79730674005124269</v>
      </c>
      <c r="M212">
        <f t="shared" si="382"/>
        <v>0.18173034619001199</v>
      </c>
      <c r="N212" s="22">
        <f t="shared" si="383"/>
        <v>5.4607096334509438E-3</v>
      </c>
      <c r="O212">
        <f t="shared" si="374"/>
        <v>2.8806584362139919E-3</v>
      </c>
      <c r="P212">
        <f t="shared" si="384"/>
        <v>6.6433679928156412E-3</v>
      </c>
      <c r="Q212">
        <f t="shared" si="385"/>
        <v>5.6963827969239535E-4</v>
      </c>
      <c r="R212" s="22">
        <f t="shared" si="386"/>
        <v>29169.350780070457</v>
      </c>
      <c r="S212" s="22">
        <f t="shared" si="387"/>
        <v>611.47458480120781</v>
      </c>
      <c r="T212" s="22">
        <f t="shared" si="388"/>
        <v>23256.919979869148</v>
      </c>
      <c r="U212" s="22">
        <f t="shared" si="389"/>
        <v>5300.9562154001005</v>
      </c>
      <c r="V212" s="10">
        <v>508442</v>
      </c>
      <c r="W212">
        <f t="shared" si="390"/>
        <v>4143</v>
      </c>
      <c r="X212" s="22">
        <f t="shared" si="391"/>
        <v>-1106</v>
      </c>
      <c r="Y212" s="35">
        <f t="shared" si="392"/>
        <v>127942.12380473074</v>
      </c>
      <c r="Z212" s="10">
        <v>388973</v>
      </c>
      <c r="AA212" s="2">
        <f t="shared" si="393"/>
        <v>3510</v>
      </c>
      <c r="AB212" s="29">
        <f t="shared" si="394"/>
        <v>0.76502924620704038</v>
      </c>
      <c r="AC212" s="32">
        <f t="shared" si="395"/>
        <v>-1106</v>
      </c>
      <c r="AD212">
        <f t="shared" si="396"/>
        <v>119469</v>
      </c>
      <c r="AE212" s="1">
        <f t="shared" si="397"/>
        <v>633</v>
      </c>
      <c r="AF212" s="29">
        <f t="shared" si="398"/>
        <v>0.23497075379295967</v>
      </c>
      <c r="AG212" s="32">
        <f t="shared" si="399"/>
        <v>0</v>
      </c>
      <c r="AH212" s="34">
        <f t="shared" si="400"/>
        <v>0.15278783490224476</v>
      </c>
      <c r="AI212" s="34">
        <f t="shared" si="401"/>
        <v>30062.657272269753</v>
      </c>
      <c r="AJ212" s="10">
        <v>19805</v>
      </c>
      <c r="AK212" s="2">
        <f t="shared" si="402"/>
        <v>-14</v>
      </c>
      <c r="AL212" s="2">
        <f t="shared" si="403"/>
        <v>-7.0639285534079832E-4</v>
      </c>
      <c r="AM212" s="34">
        <f t="shared" si="404"/>
        <v>4983.6436839456464</v>
      </c>
      <c r="AN212" s="34">
        <f t="shared" si="405"/>
        <v>0.17085206049051493</v>
      </c>
      <c r="AO212" s="10">
        <v>397</v>
      </c>
      <c r="AP212">
        <f t="shared" si="377"/>
        <v>5</v>
      </c>
      <c r="AQ212">
        <f t="shared" si="406"/>
        <v>1.2755102040816313E-2</v>
      </c>
      <c r="AR212" s="34">
        <f t="shared" si="407"/>
        <v>99.899345747357827</v>
      </c>
      <c r="AS212" s="10">
        <v>745</v>
      </c>
      <c r="AT212" s="2">
        <f t="shared" si="408"/>
        <v>12</v>
      </c>
      <c r="AU212" s="2">
        <f t="shared" si="409"/>
        <v>1.6371077762619368E-2</v>
      </c>
      <c r="AV212" s="34">
        <f t="shared" si="410"/>
        <v>187.46854554604931</v>
      </c>
      <c r="AW212" s="79">
        <f t="shared" si="411"/>
        <v>6.4269015433190422E-3</v>
      </c>
      <c r="AX212" s="10">
        <v>119</v>
      </c>
      <c r="AY212">
        <f t="shared" si="412"/>
        <v>9</v>
      </c>
      <c r="AZ212" s="22">
        <f t="shared" si="413"/>
        <v>8.181818181818179E-2</v>
      </c>
      <c r="BA212" s="35">
        <f t="shared" si="414"/>
        <v>29.944640161046802</v>
      </c>
      <c r="BB212" s="51">
        <f t="shared" si="415"/>
        <v>1.0265789042348537E-3</v>
      </c>
      <c r="BC212" s="31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31">
        <f t="shared" si="416"/>
        <v>12</v>
      </c>
      <c r="BE212" s="51">
        <f t="shared" si="417"/>
        <v>5.6996295240807626E-4</v>
      </c>
      <c r="BF212" s="35">
        <f t="shared" si="418"/>
        <v>5300.9562154001005</v>
      </c>
      <c r="BG212" s="35">
        <f t="shared" si="419"/>
        <v>0.18173034619001199</v>
      </c>
      <c r="BH212" s="45">
        <v>18193</v>
      </c>
      <c r="BI212" s="48">
        <f t="shared" si="420"/>
        <v>186</v>
      </c>
      <c r="BJ212" s="14">
        <v>47590</v>
      </c>
      <c r="BK212" s="48">
        <f t="shared" si="421"/>
        <v>187</v>
      </c>
      <c r="BL212" s="14">
        <v>34459</v>
      </c>
      <c r="BM212" s="48">
        <f t="shared" si="422"/>
        <v>146</v>
      </c>
      <c r="BN212" s="14">
        <v>13006</v>
      </c>
      <c r="BO212" s="48">
        <f t="shared" si="423"/>
        <v>85</v>
      </c>
      <c r="BP212" s="14">
        <v>2671</v>
      </c>
      <c r="BQ212" s="48">
        <f t="shared" si="424"/>
        <v>29</v>
      </c>
      <c r="BR212" s="16">
        <v>21</v>
      </c>
      <c r="BS212" s="24">
        <f t="shared" si="425"/>
        <v>0</v>
      </c>
      <c r="BT212" s="16">
        <v>120</v>
      </c>
      <c r="BU212" s="24">
        <f t="shared" si="426"/>
        <v>1</v>
      </c>
      <c r="BV212" s="16">
        <v>512</v>
      </c>
      <c r="BW212" s="24">
        <f t="shared" si="427"/>
        <v>2</v>
      </c>
      <c r="BX212" s="16">
        <v>1169</v>
      </c>
      <c r="BY212" s="24">
        <f t="shared" si="428"/>
        <v>3</v>
      </c>
      <c r="BZ212" s="21">
        <v>608</v>
      </c>
      <c r="CA212" s="27">
        <f t="shared" si="429"/>
        <v>1</v>
      </c>
    </row>
    <row r="213" spans="1:79">
      <c r="A213" s="3">
        <v>44110</v>
      </c>
      <c r="B213" s="22">
        <v>44110</v>
      </c>
      <c r="C213" s="10">
        <v>116602</v>
      </c>
      <c r="D213">
        <f t="shared" si="378"/>
        <v>683</v>
      </c>
      <c r="E213" s="10">
        <v>2440</v>
      </c>
      <c r="F213">
        <f t="shared" si="373"/>
        <v>10</v>
      </c>
      <c r="G213" s="10">
        <v>92950</v>
      </c>
      <c r="H213">
        <f t="shared" si="379"/>
        <v>527</v>
      </c>
      <c r="I213">
        <f t="shared" si="376"/>
        <v>21212</v>
      </c>
      <c r="J213">
        <f t="shared" si="375"/>
        <v>146</v>
      </c>
      <c r="K213">
        <f t="shared" si="380"/>
        <v>2.0925884633196685E-2</v>
      </c>
      <c r="L213">
        <f t="shared" si="381"/>
        <v>0.79715613797361962</v>
      </c>
      <c r="M213">
        <f t="shared" si="382"/>
        <v>0.18191797739318366</v>
      </c>
      <c r="N213" s="22">
        <f t="shared" si="383"/>
        <v>5.8575324608497285E-3</v>
      </c>
      <c r="O213">
        <f t="shared" si="374"/>
        <v>4.0983606557377051E-3</v>
      </c>
      <c r="P213">
        <f t="shared" si="384"/>
        <v>5.669714900484131E-3</v>
      </c>
      <c r="Q213">
        <f t="shared" si="385"/>
        <v>6.8828964736941355E-3</v>
      </c>
      <c r="R213" s="22">
        <f t="shared" si="386"/>
        <v>29341.217916456968</v>
      </c>
      <c r="S213" s="22">
        <f t="shared" si="387"/>
        <v>613.9909411172622</v>
      </c>
      <c r="T213" s="22">
        <f t="shared" si="388"/>
        <v>23389.531957725212</v>
      </c>
      <c r="U213" s="22">
        <f t="shared" si="389"/>
        <v>5337.6950176144937</v>
      </c>
      <c r="V213" s="10">
        <v>514367</v>
      </c>
      <c r="W213">
        <f t="shared" si="390"/>
        <v>5925</v>
      </c>
      <c r="X213" s="22">
        <f t="shared" si="391"/>
        <v>1782</v>
      </c>
      <c r="Y213" s="35">
        <f t="shared" si="392"/>
        <v>129433.06492199295</v>
      </c>
      <c r="Z213" s="10">
        <v>394215</v>
      </c>
      <c r="AA213" s="2">
        <f t="shared" si="393"/>
        <v>5242</v>
      </c>
      <c r="AB213" s="29">
        <f t="shared" si="394"/>
        <v>0.76640803161944682</v>
      </c>
      <c r="AC213" s="32">
        <f t="shared" si="395"/>
        <v>1732</v>
      </c>
      <c r="AD213">
        <f t="shared" si="396"/>
        <v>120152</v>
      </c>
      <c r="AE213" s="1">
        <f t="shared" si="397"/>
        <v>683</v>
      </c>
      <c r="AF213" s="29">
        <f t="shared" si="398"/>
        <v>0.23359196838055318</v>
      </c>
      <c r="AG213" s="32">
        <f t="shared" si="399"/>
        <v>50</v>
      </c>
      <c r="AH213" s="34">
        <f t="shared" si="400"/>
        <v>0.11527426160337553</v>
      </c>
      <c r="AI213" s="34">
        <f t="shared" si="401"/>
        <v>30234.524408656263</v>
      </c>
      <c r="AJ213" s="10">
        <v>19980</v>
      </c>
      <c r="AK213" s="2">
        <f t="shared" si="402"/>
        <v>175</v>
      </c>
      <c r="AL213" s="2">
        <f t="shared" si="403"/>
        <v>8.8361524867457408E-3</v>
      </c>
      <c r="AM213" s="34">
        <f t="shared" si="404"/>
        <v>5027.6799194765972</v>
      </c>
      <c r="AN213" s="34">
        <f t="shared" si="405"/>
        <v>0.17135212088986468</v>
      </c>
      <c r="AO213" s="10">
        <v>381</v>
      </c>
      <c r="AP213">
        <f t="shared" si="377"/>
        <v>-16</v>
      </c>
      <c r="AQ213">
        <f t="shared" si="406"/>
        <v>-4.0302267002518932E-2</v>
      </c>
      <c r="AR213" s="34">
        <f t="shared" si="407"/>
        <v>95.873175641670855</v>
      </c>
      <c r="AS213" s="10">
        <v>735</v>
      </c>
      <c r="AT213" s="2">
        <f t="shared" si="408"/>
        <v>-10</v>
      </c>
      <c r="AU213" s="2">
        <f t="shared" si="409"/>
        <v>-1.3422818791946289E-2</v>
      </c>
      <c r="AV213" s="34">
        <f t="shared" si="410"/>
        <v>184.95218922999496</v>
      </c>
      <c r="AW213" s="79">
        <f t="shared" si="411"/>
        <v>6.3034939366391658E-3</v>
      </c>
      <c r="AX213" s="10">
        <v>116</v>
      </c>
      <c r="AY213">
        <f t="shared" si="412"/>
        <v>-3</v>
      </c>
      <c r="AZ213" s="22">
        <f t="shared" si="413"/>
        <v>-2.5210084033613467E-2</v>
      </c>
      <c r="BA213" s="35">
        <f t="shared" si="414"/>
        <v>29.189733266230498</v>
      </c>
      <c r="BB213" s="51">
        <f t="shared" si="415"/>
        <v>9.9483713829951457E-4</v>
      </c>
      <c r="BC213" s="31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31">
        <f t="shared" si="416"/>
        <v>146</v>
      </c>
      <c r="BE213" s="51">
        <f t="shared" si="417"/>
        <v>6.9305990695907038E-3</v>
      </c>
      <c r="BF213" s="35">
        <f t="shared" si="418"/>
        <v>5337.6950176144937</v>
      </c>
      <c r="BG213" s="35">
        <f t="shared" si="419"/>
        <v>0.18191797739318366</v>
      </c>
      <c r="BH213" s="45">
        <v>18357</v>
      </c>
      <c r="BI213" s="48">
        <f t="shared" si="420"/>
        <v>164</v>
      </c>
      <c r="BJ213" s="14">
        <v>47830</v>
      </c>
      <c r="BK213" s="48">
        <f t="shared" si="421"/>
        <v>240</v>
      </c>
      <c r="BL213" s="14">
        <v>34656</v>
      </c>
      <c r="BM213" s="48">
        <f t="shared" si="422"/>
        <v>197</v>
      </c>
      <c r="BN213" s="14">
        <v>13071</v>
      </c>
      <c r="BO213" s="48">
        <f t="shared" si="423"/>
        <v>65</v>
      </c>
      <c r="BP213" s="14">
        <v>2688</v>
      </c>
      <c r="BQ213" s="48">
        <f t="shared" si="424"/>
        <v>17</v>
      </c>
      <c r="BR213" s="16">
        <v>21</v>
      </c>
      <c r="BS213" s="24">
        <f t="shared" si="425"/>
        <v>0</v>
      </c>
      <c r="BT213" s="16">
        <v>120</v>
      </c>
      <c r="BU213" s="24">
        <f t="shared" si="426"/>
        <v>0</v>
      </c>
      <c r="BV213" s="16">
        <v>514</v>
      </c>
      <c r="BW213" s="24">
        <f t="shared" si="427"/>
        <v>2</v>
      </c>
      <c r="BX213" s="16">
        <v>1175</v>
      </c>
      <c r="BY213" s="24">
        <f t="shared" si="428"/>
        <v>6</v>
      </c>
      <c r="BZ213" s="21">
        <v>610</v>
      </c>
      <c r="CA213" s="27">
        <f t="shared" si="429"/>
        <v>2</v>
      </c>
    </row>
    <row r="214" spans="1:79">
      <c r="A214" s="3">
        <v>44111</v>
      </c>
      <c r="B214" s="22">
        <v>44111</v>
      </c>
      <c r="C214" s="10">
        <v>117300</v>
      </c>
      <c r="D214">
        <f t="shared" si="378"/>
        <v>698</v>
      </c>
      <c r="E214" s="10">
        <v>2448</v>
      </c>
      <c r="F214">
        <f t="shared" si="373"/>
        <v>8</v>
      </c>
      <c r="G214" s="10">
        <v>93610</v>
      </c>
      <c r="H214">
        <f t="shared" si="379"/>
        <v>660</v>
      </c>
      <c r="I214">
        <f t="shared" si="376"/>
        <v>21242</v>
      </c>
      <c r="J214">
        <f t="shared" si="375"/>
        <v>30</v>
      </c>
      <c r="K214">
        <f t="shared" si="380"/>
        <v>2.0869565217391306E-2</v>
      </c>
      <c r="L214">
        <f t="shared" si="381"/>
        <v>0.79803921568627456</v>
      </c>
      <c r="M214">
        <f t="shared" si="382"/>
        <v>0.18109121909633419</v>
      </c>
      <c r="N214" s="22">
        <f t="shared" si="383"/>
        <v>5.9505541346973568E-3</v>
      </c>
      <c r="O214">
        <f t="shared" si="374"/>
        <v>3.2679738562091504E-3</v>
      </c>
      <c r="P214">
        <f t="shared" si="384"/>
        <v>7.0505287896592246E-3</v>
      </c>
      <c r="Q214">
        <f t="shared" si="385"/>
        <v>1.4122963939365409E-3</v>
      </c>
      <c r="R214" s="22">
        <f t="shared" si="386"/>
        <v>29516.859587317562</v>
      </c>
      <c r="S214" s="22">
        <f t="shared" si="387"/>
        <v>616.0040261701057</v>
      </c>
      <c r="T214" s="22">
        <f t="shared" si="388"/>
        <v>23555.611474584799</v>
      </c>
      <c r="U214" s="22">
        <f t="shared" si="389"/>
        <v>5345.2440865626568</v>
      </c>
      <c r="V214" s="10">
        <v>520582</v>
      </c>
      <c r="W214">
        <f t="shared" si="390"/>
        <v>6215</v>
      </c>
      <c r="X214" s="22">
        <f t="shared" si="391"/>
        <v>290</v>
      </c>
      <c r="Y214" s="35">
        <f t="shared" si="392"/>
        <v>130996.98037242073</v>
      </c>
      <c r="Z214" s="10">
        <v>399732</v>
      </c>
      <c r="AA214" s="2">
        <f t="shared" si="393"/>
        <v>5517</v>
      </c>
      <c r="AB214" s="29">
        <f t="shared" si="394"/>
        <v>0.76785597658005844</v>
      </c>
      <c r="AC214" s="32">
        <f t="shared" si="395"/>
        <v>275</v>
      </c>
      <c r="AD214">
        <f t="shared" si="396"/>
        <v>120850</v>
      </c>
      <c r="AE214" s="1">
        <f t="shared" si="397"/>
        <v>698</v>
      </c>
      <c r="AF214" s="29">
        <f t="shared" si="398"/>
        <v>0.23214402341994153</v>
      </c>
      <c r="AG214" s="32">
        <f t="shared" si="399"/>
        <v>15</v>
      </c>
      <c r="AH214" s="34">
        <f t="shared" si="400"/>
        <v>0.11230893000804505</v>
      </c>
      <c r="AI214" s="34">
        <f t="shared" si="401"/>
        <v>30410.166079516857</v>
      </c>
      <c r="AJ214" s="10">
        <v>20021</v>
      </c>
      <c r="AK214" s="2">
        <f t="shared" si="402"/>
        <v>41</v>
      </c>
      <c r="AL214" s="2">
        <f t="shared" si="403"/>
        <v>2.0520520520519447E-3</v>
      </c>
      <c r="AM214" s="34">
        <f t="shared" si="404"/>
        <v>5037.9969803724207</v>
      </c>
      <c r="AN214" s="34">
        <f t="shared" si="405"/>
        <v>0.17068201193520888</v>
      </c>
      <c r="AO214" s="10">
        <v>370</v>
      </c>
      <c r="AP214">
        <f t="shared" si="377"/>
        <v>-11</v>
      </c>
      <c r="AQ214">
        <f t="shared" si="406"/>
        <v>-2.8871391076115471E-2</v>
      </c>
      <c r="AR214" s="34">
        <f t="shared" si="407"/>
        <v>93.10518369401106</v>
      </c>
      <c r="AS214" s="10">
        <v>731</v>
      </c>
      <c r="AT214" s="2">
        <f t="shared" si="408"/>
        <v>-4</v>
      </c>
      <c r="AU214" s="2">
        <f t="shared" si="409"/>
        <v>-5.4421768707483276E-3</v>
      </c>
      <c r="AV214" s="34">
        <f t="shared" si="410"/>
        <v>183.9456467035732</v>
      </c>
      <c r="AW214" s="79">
        <f t="shared" si="411"/>
        <v>6.2318840579710143E-3</v>
      </c>
      <c r="AX214" s="10">
        <v>120</v>
      </c>
      <c r="AY214">
        <f t="shared" si="412"/>
        <v>4</v>
      </c>
      <c r="AZ214" s="22">
        <f t="shared" si="413"/>
        <v>3.4482758620689724E-2</v>
      </c>
      <c r="BA214" s="35">
        <f t="shared" si="414"/>
        <v>30.196275792652237</v>
      </c>
      <c r="BB214" s="51">
        <f t="shared" si="415"/>
        <v>1.0230179028132991E-3</v>
      </c>
      <c r="BC214" s="31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31">
        <f t="shared" si="416"/>
        <v>30</v>
      </c>
      <c r="BE214" s="51">
        <f t="shared" si="417"/>
        <v>1.4142937959644719E-3</v>
      </c>
      <c r="BF214" s="35">
        <f t="shared" si="418"/>
        <v>5345.2440865626568</v>
      </c>
      <c r="BG214" s="35">
        <f t="shared" si="419"/>
        <v>0.18109121909633419</v>
      </c>
      <c r="BH214" s="45">
        <v>18508</v>
      </c>
      <c r="BI214" s="48">
        <f t="shared" si="420"/>
        <v>151</v>
      </c>
      <c r="BJ214" s="14">
        <v>48102</v>
      </c>
      <c r="BK214" s="48">
        <f t="shared" si="421"/>
        <v>272</v>
      </c>
      <c r="BL214" s="14">
        <v>34841</v>
      </c>
      <c r="BM214" s="48">
        <f t="shared" si="422"/>
        <v>185</v>
      </c>
      <c r="BN214" s="14">
        <v>13150</v>
      </c>
      <c r="BO214" s="48">
        <f t="shared" si="423"/>
        <v>79</v>
      </c>
      <c r="BP214" s="14">
        <v>2699</v>
      </c>
      <c r="BQ214" s="48">
        <f t="shared" si="424"/>
        <v>11</v>
      </c>
      <c r="BR214" s="16">
        <v>21</v>
      </c>
      <c r="BS214" s="24">
        <f t="shared" si="425"/>
        <v>0</v>
      </c>
      <c r="BT214" s="16">
        <v>120</v>
      </c>
      <c r="BU214" s="24">
        <f t="shared" si="426"/>
        <v>0</v>
      </c>
      <c r="BV214" s="16">
        <v>516</v>
      </c>
      <c r="BW214" s="24">
        <f t="shared" si="427"/>
        <v>2</v>
      </c>
      <c r="BX214" s="16">
        <v>1178</v>
      </c>
      <c r="BY214" s="24">
        <f t="shared" si="428"/>
        <v>3</v>
      </c>
      <c r="BZ214" s="21">
        <v>613</v>
      </c>
      <c r="CA214" s="27">
        <f t="shared" si="429"/>
        <v>3</v>
      </c>
    </row>
    <row r="215" spans="1:79">
      <c r="A215" s="3">
        <v>44112</v>
      </c>
      <c r="B215" s="22">
        <v>44112</v>
      </c>
      <c r="C215" s="10">
        <v>118054</v>
      </c>
      <c r="D215">
        <f t="shared" si="378"/>
        <v>754</v>
      </c>
      <c r="E215" s="10">
        <v>2463</v>
      </c>
      <c r="F215">
        <f t="shared" si="373"/>
        <v>15</v>
      </c>
      <c r="G215" s="10">
        <v>94391</v>
      </c>
      <c r="H215">
        <f t="shared" si="379"/>
        <v>781</v>
      </c>
      <c r="I215">
        <f t="shared" si="376"/>
        <v>21200</v>
      </c>
      <c r="J215">
        <f t="shared" si="375"/>
        <v>-42</v>
      </c>
      <c r="K215">
        <f t="shared" si="380"/>
        <v>2.0863333728632659E-2</v>
      </c>
      <c r="L215">
        <f t="shared" si="381"/>
        <v>0.79955782946787068</v>
      </c>
      <c r="M215">
        <f t="shared" si="382"/>
        <v>0.17957883680349671</v>
      </c>
      <c r="N215" s="22">
        <f t="shared" si="383"/>
        <v>6.3869076863130436E-3</v>
      </c>
      <c r="O215">
        <f t="shared" si="374"/>
        <v>6.0901339829476245E-3</v>
      </c>
      <c r="P215">
        <f t="shared" si="384"/>
        <v>8.2740939284465676E-3</v>
      </c>
      <c r="Q215">
        <f t="shared" si="385"/>
        <v>-1.9811320754716979E-3</v>
      </c>
      <c r="R215" s="22">
        <f t="shared" si="386"/>
        <v>29706.59285354806</v>
      </c>
      <c r="S215" s="22">
        <f t="shared" si="387"/>
        <v>619.77856064418722</v>
      </c>
      <c r="T215" s="22">
        <f t="shared" si="388"/>
        <v>23752.138902868646</v>
      </c>
      <c r="U215" s="22">
        <f t="shared" si="389"/>
        <v>5334.6753900352287</v>
      </c>
      <c r="V215" s="10">
        <v>526418</v>
      </c>
      <c r="W215">
        <f t="shared" si="390"/>
        <v>5836</v>
      </c>
      <c r="X215" s="22">
        <f t="shared" si="391"/>
        <v>-379</v>
      </c>
      <c r="Y215" s="35">
        <f t="shared" si="392"/>
        <v>132465.52591847006</v>
      </c>
      <c r="Z215" s="10">
        <v>404814</v>
      </c>
      <c r="AA215" s="2">
        <f t="shared" si="393"/>
        <v>5082</v>
      </c>
      <c r="AB215" s="29">
        <f t="shared" si="394"/>
        <v>0.76899726073196584</v>
      </c>
      <c r="AC215" s="32">
        <f t="shared" si="395"/>
        <v>-435</v>
      </c>
      <c r="AD215">
        <f t="shared" si="396"/>
        <v>121604</v>
      </c>
      <c r="AE215" s="1">
        <f t="shared" si="397"/>
        <v>754</v>
      </c>
      <c r="AF215" s="29">
        <f t="shared" si="398"/>
        <v>0.23100273926803414</v>
      </c>
      <c r="AG215" s="32">
        <f t="shared" si="399"/>
        <v>56</v>
      </c>
      <c r="AH215" s="34">
        <f t="shared" si="400"/>
        <v>0.12919808087731321</v>
      </c>
      <c r="AI215" s="34">
        <f t="shared" si="401"/>
        <v>30599.899345747355</v>
      </c>
      <c r="AJ215" s="10">
        <v>19957</v>
      </c>
      <c r="AK215" s="2">
        <f t="shared" si="402"/>
        <v>-64</v>
      </c>
      <c r="AL215" s="2">
        <f t="shared" si="403"/>
        <v>-3.1966435242994917E-3</v>
      </c>
      <c r="AM215" s="34">
        <f t="shared" si="404"/>
        <v>5021.8922999496726</v>
      </c>
      <c r="AN215" s="34">
        <f t="shared" si="405"/>
        <v>0.16904975689091434</v>
      </c>
      <c r="AO215" s="10">
        <v>384</v>
      </c>
      <c r="AP215">
        <f t="shared" si="377"/>
        <v>14</v>
      </c>
      <c r="AQ215">
        <f t="shared" si="406"/>
        <v>3.7837837837837895E-2</v>
      </c>
      <c r="AR215" s="34">
        <f t="shared" si="407"/>
        <v>96.628082536487156</v>
      </c>
      <c r="AS215" s="10">
        <v>742</v>
      </c>
      <c r="AT215" s="2">
        <f t="shared" si="408"/>
        <v>11</v>
      </c>
      <c r="AU215" s="2">
        <f t="shared" si="409"/>
        <v>1.5047879616963078E-2</v>
      </c>
      <c r="AV215" s="34">
        <f t="shared" si="410"/>
        <v>186.713638651233</v>
      </c>
      <c r="AW215" s="79">
        <f t="shared" si="411"/>
        <v>6.285259288122385E-3</v>
      </c>
      <c r="AX215" s="10">
        <v>117</v>
      </c>
      <c r="AY215">
        <f t="shared" si="412"/>
        <v>-3</v>
      </c>
      <c r="AZ215" s="22">
        <f t="shared" si="413"/>
        <v>-2.5000000000000022E-2</v>
      </c>
      <c r="BA215" s="35">
        <f t="shared" si="414"/>
        <v>29.441368897835932</v>
      </c>
      <c r="BB215" s="51">
        <f t="shared" si="415"/>
        <v>9.9107188235892057E-4</v>
      </c>
      <c r="BC215" s="31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31">
        <f t="shared" si="416"/>
        <v>-42</v>
      </c>
      <c r="BE215" s="51">
        <f t="shared" si="417"/>
        <v>-1.9772149515111526E-3</v>
      </c>
      <c r="BF215" s="35">
        <f t="shared" si="418"/>
        <v>5334.6753900352287</v>
      </c>
      <c r="BG215" s="35">
        <f t="shared" si="419"/>
        <v>0.17957883680349671</v>
      </c>
      <c r="BH215" s="45">
        <v>18677</v>
      </c>
      <c r="BI215" s="48">
        <f t="shared" si="420"/>
        <v>169</v>
      </c>
      <c r="BJ215" s="14">
        <v>48383</v>
      </c>
      <c r="BK215" s="48">
        <f t="shared" si="421"/>
        <v>281</v>
      </c>
      <c r="BL215" s="14">
        <v>35039</v>
      </c>
      <c r="BM215" s="48">
        <f t="shared" si="422"/>
        <v>198</v>
      </c>
      <c r="BN215" s="14">
        <v>13235</v>
      </c>
      <c r="BO215" s="48">
        <f t="shared" si="423"/>
        <v>85</v>
      </c>
      <c r="BP215" s="14">
        <v>2720</v>
      </c>
      <c r="BQ215" s="48">
        <f t="shared" si="424"/>
        <v>21</v>
      </c>
      <c r="BR215" s="16">
        <v>21</v>
      </c>
      <c r="BS215" s="24">
        <f t="shared" si="425"/>
        <v>0</v>
      </c>
      <c r="BT215" s="16">
        <v>122</v>
      </c>
      <c r="BU215" s="24">
        <f t="shared" si="426"/>
        <v>2</v>
      </c>
      <c r="BV215" s="16">
        <v>518</v>
      </c>
      <c r="BW215" s="24">
        <f t="shared" si="427"/>
        <v>2</v>
      </c>
      <c r="BX215" s="16">
        <v>1186</v>
      </c>
      <c r="BY215" s="24">
        <f t="shared" si="428"/>
        <v>8</v>
      </c>
      <c r="BZ215" s="21">
        <v>616</v>
      </c>
      <c r="CA215" s="27">
        <f t="shared" si="429"/>
        <v>3</v>
      </c>
    </row>
    <row r="216" spans="1:79">
      <c r="A216" s="3">
        <v>44113</v>
      </c>
      <c r="B216" s="22">
        <v>44113</v>
      </c>
      <c r="C216" s="10">
        <v>118841</v>
      </c>
      <c r="D216">
        <f t="shared" si="378"/>
        <v>787</v>
      </c>
      <c r="E216" s="10">
        <v>2474</v>
      </c>
      <c r="F216">
        <f t="shared" si="373"/>
        <v>11</v>
      </c>
      <c r="G216" s="10">
        <v>94962</v>
      </c>
      <c r="H216">
        <f t="shared" si="379"/>
        <v>571</v>
      </c>
      <c r="I216">
        <f t="shared" si="376"/>
        <v>21405</v>
      </c>
      <c r="J216">
        <f t="shared" si="375"/>
        <v>205</v>
      </c>
      <c r="K216">
        <f t="shared" si="380"/>
        <v>2.0817731254365077E-2</v>
      </c>
      <c r="L216">
        <f t="shared" si="381"/>
        <v>0.7990676618338789</v>
      </c>
      <c r="M216">
        <f t="shared" si="382"/>
        <v>0.18011460691175604</v>
      </c>
      <c r="N216" s="22">
        <f t="shared" si="383"/>
        <v>6.622293652863911E-3</v>
      </c>
      <c r="O216">
        <f t="shared" si="374"/>
        <v>4.4462409054163302E-3</v>
      </c>
      <c r="P216">
        <f t="shared" si="384"/>
        <v>6.0129314883848274E-3</v>
      </c>
      <c r="Q216">
        <f t="shared" si="385"/>
        <v>9.5772015884139222E-3</v>
      </c>
      <c r="R216" s="22">
        <f t="shared" si="386"/>
        <v>29904.630095621538</v>
      </c>
      <c r="S216" s="22">
        <f t="shared" si="387"/>
        <v>622.54655259184699</v>
      </c>
      <c r="T216" s="22">
        <f t="shared" si="388"/>
        <v>23895.822848515349</v>
      </c>
      <c r="U216" s="22">
        <f t="shared" si="389"/>
        <v>5386.2606945143434</v>
      </c>
      <c r="V216" s="10">
        <v>533146</v>
      </c>
      <c r="W216">
        <f t="shared" si="390"/>
        <v>6728</v>
      </c>
      <c r="X216" s="22">
        <f t="shared" si="391"/>
        <v>892</v>
      </c>
      <c r="Y216" s="35">
        <f t="shared" si="392"/>
        <v>134158.53044791141</v>
      </c>
      <c r="Z216" s="10">
        <v>410755</v>
      </c>
      <c r="AA216" s="2">
        <f t="shared" si="393"/>
        <v>5941</v>
      </c>
      <c r="AB216" s="29">
        <f t="shared" si="394"/>
        <v>0.7704362407295563</v>
      </c>
      <c r="AC216" s="32">
        <f t="shared" si="395"/>
        <v>859</v>
      </c>
      <c r="AD216">
        <f t="shared" si="396"/>
        <v>122391</v>
      </c>
      <c r="AE216" s="1">
        <f t="shared" si="397"/>
        <v>787</v>
      </c>
      <c r="AF216" s="29">
        <f t="shared" si="398"/>
        <v>0.22956375927044376</v>
      </c>
      <c r="AG216" s="32">
        <f t="shared" si="399"/>
        <v>33</v>
      </c>
      <c r="AH216" s="34">
        <f t="shared" si="400"/>
        <v>0.11697384066587396</v>
      </c>
      <c r="AI216" s="34">
        <f t="shared" si="401"/>
        <v>30797.936587820834</v>
      </c>
      <c r="AJ216" s="10">
        <v>20208</v>
      </c>
      <c r="AK216" s="2">
        <f t="shared" si="402"/>
        <v>251</v>
      </c>
      <c r="AL216" s="2">
        <f t="shared" si="403"/>
        <v>1.2577040637370418E-2</v>
      </c>
      <c r="AM216" s="34">
        <f t="shared" si="404"/>
        <v>5085.0528434826365</v>
      </c>
      <c r="AN216" s="34">
        <f t="shared" si="405"/>
        <v>0.17004232546006851</v>
      </c>
      <c r="AO216" s="10">
        <v>395</v>
      </c>
      <c r="AP216">
        <f t="shared" si="377"/>
        <v>11</v>
      </c>
      <c r="AQ216">
        <f t="shared" si="406"/>
        <v>2.8645833333333259E-2</v>
      </c>
      <c r="AR216" s="34">
        <f t="shared" si="407"/>
        <v>99.396074484146951</v>
      </c>
      <c r="AS216" s="10">
        <v>688</v>
      </c>
      <c r="AT216" s="2">
        <f t="shared" si="408"/>
        <v>-54</v>
      </c>
      <c r="AU216" s="2">
        <f t="shared" si="409"/>
        <v>-7.2776280323450182E-2</v>
      </c>
      <c r="AV216" s="34">
        <f t="shared" si="410"/>
        <v>173.12531454453949</v>
      </c>
      <c r="AW216" s="79">
        <f t="shared" si="411"/>
        <v>5.7892478185138123E-3</v>
      </c>
      <c r="AX216" s="10">
        <v>114</v>
      </c>
      <c r="AY216">
        <f t="shared" si="412"/>
        <v>-3</v>
      </c>
      <c r="AZ216" s="22">
        <f t="shared" si="413"/>
        <v>-2.5641025641025661E-2</v>
      </c>
      <c r="BA216" s="35">
        <f t="shared" si="414"/>
        <v>28.686462003019628</v>
      </c>
      <c r="BB216" s="51">
        <f t="shared" si="415"/>
        <v>9.592649001607189E-4</v>
      </c>
      <c r="BC216" s="31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31">
        <f t="shared" si="416"/>
        <v>205</v>
      </c>
      <c r="BE216" s="51">
        <f t="shared" si="417"/>
        <v>9.6698113207547287E-3</v>
      </c>
      <c r="BF216" s="35">
        <f t="shared" si="418"/>
        <v>5386.2606945143434</v>
      </c>
      <c r="BG216" s="35">
        <f t="shared" si="419"/>
        <v>0.18011460691175604</v>
      </c>
      <c r="BH216" s="45">
        <v>18869</v>
      </c>
      <c r="BI216" s="48">
        <f t="shared" si="420"/>
        <v>192</v>
      </c>
      <c r="BJ216" s="14">
        <v>48654</v>
      </c>
      <c r="BK216" s="48">
        <f t="shared" si="421"/>
        <v>271</v>
      </c>
      <c r="BL216" s="14">
        <v>35268</v>
      </c>
      <c r="BM216" s="48">
        <f t="shared" si="422"/>
        <v>229</v>
      </c>
      <c r="BN216" s="14">
        <v>13313</v>
      </c>
      <c r="BO216" s="48">
        <f t="shared" si="423"/>
        <v>78</v>
      </c>
      <c r="BP216" s="14">
        <v>2737</v>
      </c>
      <c r="BQ216" s="48">
        <f t="shared" si="424"/>
        <v>17</v>
      </c>
      <c r="BR216" s="16">
        <v>21</v>
      </c>
      <c r="BS216" s="24">
        <f t="shared" si="425"/>
        <v>0</v>
      </c>
      <c r="BT216" s="16">
        <v>123</v>
      </c>
      <c r="BU216" s="24">
        <f t="shared" si="426"/>
        <v>1</v>
      </c>
      <c r="BV216" s="16">
        <v>519</v>
      </c>
      <c r="BW216" s="24">
        <f t="shared" si="427"/>
        <v>1</v>
      </c>
      <c r="BX216" s="16">
        <v>1192</v>
      </c>
      <c r="BY216" s="24">
        <f t="shared" si="428"/>
        <v>6</v>
      </c>
      <c r="BZ216" s="21">
        <v>619</v>
      </c>
      <c r="CA216" s="27">
        <f t="shared" si="429"/>
        <v>3</v>
      </c>
    </row>
    <row r="217" spans="1:79">
      <c r="A217" s="3">
        <v>44114</v>
      </c>
      <c r="B217" s="22">
        <v>44114</v>
      </c>
      <c r="C217" s="10">
        <v>119666</v>
      </c>
      <c r="D217">
        <f t="shared" si="378"/>
        <v>825</v>
      </c>
      <c r="E217" s="10">
        <v>2482</v>
      </c>
      <c r="F217">
        <f t="shared" si="373"/>
        <v>8</v>
      </c>
      <c r="G217" s="10">
        <v>95552</v>
      </c>
      <c r="H217">
        <f t="shared" si="379"/>
        <v>590</v>
      </c>
      <c r="I217">
        <f t="shared" si="376"/>
        <v>21632</v>
      </c>
      <c r="J217">
        <f t="shared" si="375"/>
        <v>227</v>
      </c>
      <c r="K217">
        <f t="shared" si="380"/>
        <v>2.0741062624304314E-2</v>
      </c>
      <c r="L217">
        <f t="shared" si="381"/>
        <v>0.79848912807313688</v>
      </c>
      <c r="M217">
        <f t="shared" si="382"/>
        <v>0.18076980930255879</v>
      </c>
      <c r="N217" s="22">
        <f t="shared" si="383"/>
        <v>6.8941888255644882E-3</v>
      </c>
      <c r="O217">
        <f t="shared" si="374"/>
        <v>3.2232070910556002E-3</v>
      </c>
      <c r="P217">
        <f t="shared" si="384"/>
        <v>6.1746483590087069E-3</v>
      </c>
      <c r="Q217">
        <f t="shared" si="385"/>
        <v>1.0493713017751479E-2</v>
      </c>
      <c r="R217" s="22">
        <f t="shared" si="386"/>
        <v>30112.229491696024</v>
      </c>
      <c r="S217" s="22">
        <f t="shared" si="387"/>
        <v>624.5596376446905</v>
      </c>
      <c r="T217" s="22">
        <f t="shared" si="388"/>
        <v>24044.287871162556</v>
      </c>
      <c r="U217" s="22">
        <f t="shared" si="389"/>
        <v>5443.3819828887772</v>
      </c>
      <c r="V217" s="10">
        <v>540175</v>
      </c>
      <c r="W217">
        <f t="shared" si="390"/>
        <v>7029</v>
      </c>
      <c r="X217" s="22">
        <f t="shared" si="391"/>
        <v>301</v>
      </c>
      <c r="Y217" s="35">
        <f t="shared" si="392"/>
        <v>135927.27730246601</v>
      </c>
      <c r="Z217" s="10">
        <v>416959</v>
      </c>
      <c r="AA217" s="2">
        <f t="shared" si="393"/>
        <v>6204</v>
      </c>
      <c r="AB217" s="29">
        <f t="shared" si="394"/>
        <v>0.77189614476789925</v>
      </c>
      <c r="AC217" s="32">
        <f t="shared" si="395"/>
        <v>263</v>
      </c>
      <c r="AD217">
        <f t="shared" si="396"/>
        <v>123216</v>
      </c>
      <c r="AE217" s="1">
        <f t="shared" si="397"/>
        <v>825</v>
      </c>
      <c r="AF217" s="29">
        <f t="shared" si="398"/>
        <v>0.22810385523210072</v>
      </c>
      <c r="AG217" s="32">
        <f t="shared" si="399"/>
        <v>38</v>
      </c>
      <c r="AH217" s="34">
        <f t="shared" si="400"/>
        <v>0.11737089201877934</v>
      </c>
      <c r="AI217" s="34">
        <f t="shared" si="401"/>
        <v>31005.535983895319</v>
      </c>
      <c r="AJ217" s="10">
        <v>20366</v>
      </c>
      <c r="AK217" s="2">
        <f t="shared" si="402"/>
        <v>158</v>
      </c>
      <c r="AL217" s="2">
        <f t="shared" si="403"/>
        <v>7.8186856690418693E-3</v>
      </c>
      <c r="AM217" s="34">
        <f t="shared" si="404"/>
        <v>5124.8112732762957</v>
      </c>
      <c r="AN217" s="34">
        <f t="shared" si="405"/>
        <v>0.17019036317751074</v>
      </c>
      <c r="AO217" s="10">
        <v>430</v>
      </c>
      <c r="AP217">
        <f t="shared" si="377"/>
        <v>35</v>
      </c>
      <c r="AQ217">
        <f t="shared" si="406"/>
        <v>8.8607594936708889E-2</v>
      </c>
      <c r="AR217" s="34">
        <f t="shared" si="407"/>
        <v>108.20332159033718</v>
      </c>
      <c r="AS217" s="10">
        <v>724</v>
      </c>
      <c r="AT217" s="2">
        <f t="shared" si="408"/>
        <v>36</v>
      </c>
      <c r="AU217" s="2">
        <f t="shared" si="409"/>
        <v>5.232558139534893E-2</v>
      </c>
      <c r="AV217" s="34">
        <f t="shared" si="410"/>
        <v>182.18419728233516</v>
      </c>
      <c r="AW217" s="79">
        <f t="shared" si="411"/>
        <v>6.050172981465078E-3</v>
      </c>
      <c r="AX217" s="10">
        <v>112</v>
      </c>
      <c r="AY217">
        <f t="shared" si="412"/>
        <v>-2</v>
      </c>
      <c r="AZ217" s="22">
        <f t="shared" si="413"/>
        <v>-1.7543859649122862E-2</v>
      </c>
      <c r="BA217" s="35">
        <f t="shared" si="414"/>
        <v>28.183190739808754</v>
      </c>
      <c r="BB217" s="51">
        <f t="shared" si="415"/>
        <v>9.3593836177360324E-4</v>
      </c>
      <c r="BC217" s="31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31">
        <f t="shared" si="416"/>
        <v>227</v>
      </c>
      <c r="BE217" s="51">
        <f t="shared" si="417"/>
        <v>1.0604998832048684E-2</v>
      </c>
      <c r="BF217" s="35">
        <f t="shared" si="418"/>
        <v>5443.3819828887772</v>
      </c>
      <c r="BG217" s="35">
        <f t="shared" si="419"/>
        <v>0.18076980930255879</v>
      </c>
      <c r="BH217" s="45">
        <v>19068</v>
      </c>
      <c r="BI217" s="48">
        <f t="shared" si="420"/>
        <v>199</v>
      </c>
      <c r="BJ217" s="14">
        <v>48977</v>
      </c>
      <c r="BK217" s="48">
        <f t="shared" si="421"/>
        <v>323</v>
      </c>
      <c r="BL217" s="14">
        <v>35453</v>
      </c>
      <c r="BM217" s="48">
        <f t="shared" si="422"/>
        <v>185</v>
      </c>
      <c r="BN217" s="14">
        <v>13415</v>
      </c>
      <c r="BO217" s="48">
        <f t="shared" si="423"/>
        <v>102</v>
      </c>
      <c r="BP217" s="14">
        <v>2753</v>
      </c>
      <c r="BQ217" s="48">
        <f t="shared" si="424"/>
        <v>16</v>
      </c>
      <c r="BR217" s="16">
        <v>21</v>
      </c>
      <c r="BS217" s="24">
        <f t="shared" si="425"/>
        <v>0</v>
      </c>
      <c r="BT217" s="16">
        <v>123</v>
      </c>
      <c r="BU217" s="24">
        <f t="shared" si="426"/>
        <v>0</v>
      </c>
      <c r="BV217" s="16">
        <v>522</v>
      </c>
      <c r="BW217" s="24">
        <f t="shared" si="427"/>
        <v>3</v>
      </c>
      <c r="BX217" s="16">
        <v>1195</v>
      </c>
      <c r="BY217" s="24">
        <f t="shared" si="428"/>
        <v>3</v>
      </c>
      <c r="BZ217" s="21">
        <v>621</v>
      </c>
      <c r="CA217" s="27">
        <f t="shared" si="429"/>
        <v>2</v>
      </c>
    </row>
    <row r="218" spans="1:79">
      <c r="A218" s="3">
        <v>44115</v>
      </c>
      <c r="B218" s="22">
        <v>44115</v>
      </c>
      <c r="C218" s="10">
        <v>120313</v>
      </c>
      <c r="D218">
        <f t="shared" si="378"/>
        <v>647</v>
      </c>
      <c r="E218" s="10">
        <v>2491</v>
      </c>
      <c r="F218">
        <f t="shared" si="373"/>
        <v>9</v>
      </c>
      <c r="G218" s="10">
        <v>96164</v>
      </c>
      <c r="H218">
        <f t="shared" si="379"/>
        <v>612</v>
      </c>
      <c r="I218">
        <f t="shared" si="376"/>
        <v>21658</v>
      </c>
      <c r="J218">
        <f t="shared" si="375"/>
        <v>26</v>
      </c>
      <c r="K218">
        <f t="shared" si="380"/>
        <v>2.0704329540448662E-2</v>
      </c>
      <c r="L218">
        <f t="shared" si="381"/>
        <v>0.79928187311429355</v>
      </c>
      <c r="M218">
        <f t="shared" si="382"/>
        <v>0.1800137973452578</v>
      </c>
      <c r="N218" s="22">
        <f t="shared" si="383"/>
        <v>5.3776399890286168E-3</v>
      </c>
      <c r="O218">
        <f t="shared" si="374"/>
        <v>3.6130068245684463E-3</v>
      </c>
      <c r="P218">
        <f t="shared" si="384"/>
        <v>6.364127948088682E-3</v>
      </c>
      <c r="Q218">
        <f t="shared" si="385"/>
        <v>1.2004801920768306E-3</v>
      </c>
      <c r="R218" s="22">
        <f t="shared" si="386"/>
        <v>30275.03774534474</v>
      </c>
      <c r="S218" s="22">
        <f t="shared" si="387"/>
        <v>626.82435832913939</v>
      </c>
      <c r="T218" s="22">
        <f t="shared" si="388"/>
        <v>24198.288877705083</v>
      </c>
      <c r="U218" s="22">
        <f t="shared" si="389"/>
        <v>5449.9245093105183</v>
      </c>
      <c r="V218" s="10">
        <v>544735</v>
      </c>
      <c r="W218">
        <f t="shared" si="390"/>
        <v>4560</v>
      </c>
      <c r="X218" s="22">
        <f t="shared" si="391"/>
        <v>-2469</v>
      </c>
      <c r="Y218" s="35">
        <f t="shared" si="392"/>
        <v>137074.73578258679</v>
      </c>
      <c r="Z218" s="10">
        <v>420872</v>
      </c>
      <c r="AA218" s="2">
        <f t="shared" si="393"/>
        <v>3913</v>
      </c>
      <c r="AB218" s="29">
        <f t="shared" si="394"/>
        <v>0.77261787841794638</v>
      </c>
      <c r="AC218" s="32">
        <f t="shared" si="395"/>
        <v>-2291</v>
      </c>
      <c r="AD218">
        <f t="shared" si="396"/>
        <v>123863</v>
      </c>
      <c r="AE218" s="1">
        <f t="shared" si="397"/>
        <v>647</v>
      </c>
      <c r="AF218" s="29">
        <f t="shared" si="398"/>
        <v>0.22738212158205365</v>
      </c>
      <c r="AG218" s="32">
        <f t="shared" si="399"/>
        <v>-178</v>
      </c>
      <c r="AH218" s="34">
        <f t="shared" si="400"/>
        <v>0.1418859649122807</v>
      </c>
      <c r="AI218" s="34">
        <f t="shared" si="401"/>
        <v>31168.344237544035</v>
      </c>
      <c r="AJ218" s="10">
        <v>20426</v>
      </c>
      <c r="AK218" s="2">
        <f t="shared" si="402"/>
        <v>60</v>
      </c>
      <c r="AL218" s="2">
        <f t="shared" si="403"/>
        <v>2.9460866149464415E-3</v>
      </c>
      <c r="AM218" s="34">
        <f t="shared" si="404"/>
        <v>5139.9094111726217</v>
      </c>
      <c r="AN218" s="34">
        <f t="shared" si="405"/>
        <v>0.16977383990092509</v>
      </c>
      <c r="AO218" s="10">
        <v>453</v>
      </c>
      <c r="AP218">
        <f t="shared" si="377"/>
        <v>23</v>
      </c>
      <c r="AQ218">
        <f t="shared" si="406"/>
        <v>5.3488372093023262E-2</v>
      </c>
      <c r="AR218" s="34">
        <f t="shared" si="407"/>
        <v>113.9909411172622</v>
      </c>
      <c r="AS218" s="10">
        <v>655</v>
      </c>
      <c r="AT218" s="2">
        <f t="shared" si="408"/>
        <v>-69</v>
      </c>
      <c r="AU218" s="2">
        <f t="shared" si="409"/>
        <v>-9.5303867403314868E-2</v>
      </c>
      <c r="AV218" s="34">
        <f t="shared" si="410"/>
        <v>164.82133870156014</v>
      </c>
      <c r="AW218" s="79">
        <f t="shared" si="411"/>
        <v>5.4441332191866214E-3</v>
      </c>
      <c r="AX218" s="10">
        <v>124</v>
      </c>
      <c r="AY218">
        <f t="shared" si="412"/>
        <v>12</v>
      </c>
      <c r="AZ218" s="22">
        <f t="shared" si="413"/>
        <v>0.10714285714285721</v>
      </c>
      <c r="BA218" s="35">
        <f t="shared" si="414"/>
        <v>31.20281831907398</v>
      </c>
      <c r="BB218" s="51">
        <f t="shared" si="415"/>
        <v>1.0306450674490704E-3</v>
      </c>
      <c r="BC218" s="31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31">
        <f t="shared" si="416"/>
        <v>26</v>
      </c>
      <c r="BE218" s="51">
        <f t="shared" si="417"/>
        <v>1.2019230769231282E-3</v>
      </c>
      <c r="BF218" s="35">
        <f t="shared" si="418"/>
        <v>5449.9245093105183</v>
      </c>
      <c r="BG218" s="35">
        <f t="shared" si="419"/>
        <v>0.1800137973452578</v>
      </c>
      <c r="BH218" s="45">
        <v>19246</v>
      </c>
      <c r="BI218" s="48">
        <f t="shared" si="420"/>
        <v>178</v>
      </c>
      <c r="BJ218" s="14">
        <v>49208</v>
      </c>
      <c r="BK218" s="48">
        <f t="shared" si="421"/>
        <v>231</v>
      </c>
      <c r="BL218" s="14">
        <v>35612</v>
      </c>
      <c r="BM218" s="48">
        <f t="shared" si="422"/>
        <v>159</v>
      </c>
      <c r="BN218" s="14">
        <v>13482</v>
      </c>
      <c r="BO218" s="48">
        <f t="shared" si="423"/>
        <v>67</v>
      </c>
      <c r="BP218" s="14">
        <v>2765</v>
      </c>
      <c r="BQ218" s="48">
        <f t="shared" si="424"/>
        <v>12</v>
      </c>
      <c r="BR218" s="16">
        <v>21</v>
      </c>
      <c r="BS218" s="24">
        <f t="shared" si="425"/>
        <v>0</v>
      </c>
      <c r="BT218" s="16">
        <v>123</v>
      </c>
      <c r="BU218" s="24">
        <f t="shared" si="426"/>
        <v>0</v>
      </c>
      <c r="BV218" s="16">
        <v>524</v>
      </c>
      <c r="BW218" s="24">
        <f t="shared" si="427"/>
        <v>2</v>
      </c>
      <c r="BX218" s="16">
        <v>1199</v>
      </c>
      <c r="BY218" s="24">
        <f t="shared" si="428"/>
        <v>4</v>
      </c>
      <c r="BZ218" s="21">
        <v>624</v>
      </c>
      <c r="CA218" s="27">
        <f t="shared" si="429"/>
        <v>3</v>
      </c>
    </row>
    <row r="219" spans="1:79">
      <c r="A219" s="3">
        <v>44116</v>
      </c>
      <c r="B219" s="22">
        <v>44116</v>
      </c>
      <c r="C219" s="10">
        <v>120802</v>
      </c>
      <c r="D219">
        <f t="shared" si="378"/>
        <v>489</v>
      </c>
      <c r="E219" s="10">
        <v>2502</v>
      </c>
      <c r="F219">
        <f t="shared" si="373"/>
        <v>11</v>
      </c>
      <c r="G219" s="10">
        <v>96675</v>
      </c>
      <c r="H219">
        <f t="shared" si="379"/>
        <v>511</v>
      </c>
      <c r="I219">
        <f t="shared" si="376"/>
        <v>21625</v>
      </c>
      <c r="J219">
        <f t="shared" si="375"/>
        <v>-33</v>
      </c>
      <c r="K219">
        <f t="shared" si="380"/>
        <v>2.0711577622887039E-2</v>
      </c>
      <c r="L219">
        <f t="shared" si="381"/>
        <v>0.80027648548865082</v>
      </c>
      <c r="M219">
        <f t="shared" si="382"/>
        <v>0.17901193688846212</v>
      </c>
      <c r="N219" s="22">
        <f t="shared" si="383"/>
        <v>4.04794622605586E-3</v>
      </c>
      <c r="O219">
        <f t="shared" si="374"/>
        <v>4.3964828137490006E-3</v>
      </c>
      <c r="P219">
        <f t="shared" si="384"/>
        <v>5.2857512283423841E-3</v>
      </c>
      <c r="Q219">
        <f t="shared" si="385"/>
        <v>-1.5260115606936415E-3</v>
      </c>
      <c r="R219" s="22">
        <f t="shared" si="386"/>
        <v>30398.087569199797</v>
      </c>
      <c r="S219" s="22">
        <f t="shared" si="387"/>
        <v>629.59235027679915</v>
      </c>
      <c r="T219" s="22">
        <f t="shared" si="388"/>
        <v>24326.874685455459</v>
      </c>
      <c r="U219" s="22">
        <f t="shared" si="389"/>
        <v>5441.6205334675387</v>
      </c>
      <c r="V219" s="10">
        <v>548807</v>
      </c>
      <c r="W219">
        <f t="shared" si="390"/>
        <v>4072</v>
      </c>
      <c r="X219" s="22">
        <f t="shared" si="391"/>
        <v>-488</v>
      </c>
      <c r="Y219" s="35">
        <f t="shared" si="392"/>
        <v>138099.39607448413</v>
      </c>
      <c r="Z219" s="10">
        <v>424455</v>
      </c>
      <c r="AA219" s="2">
        <f t="shared" si="393"/>
        <v>3583</v>
      </c>
      <c r="AB219" s="29">
        <f t="shared" si="394"/>
        <v>0.77341396884514957</v>
      </c>
      <c r="AC219" s="32">
        <f t="shared" si="395"/>
        <v>-330</v>
      </c>
      <c r="AD219">
        <f t="shared" si="396"/>
        <v>124352</v>
      </c>
      <c r="AE219" s="1">
        <f t="shared" si="397"/>
        <v>489</v>
      </c>
      <c r="AF219" s="29">
        <f t="shared" si="398"/>
        <v>0.22658603115485043</v>
      </c>
      <c r="AG219" s="32">
        <f t="shared" si="399"/>
        <v>-158</v>
      </c>
      <c r="AH219" s="34">
        <f t="shared" si="400"/>
        <v>0.12008840864440079</v>
      </c>
      <c r="AI219" s="34">
        <f t="shared" si="401"/>
        <v>31291.394061399093</v>
      </c>
      <c r="AJ219" s="10">
        <v>20364</v>
      </c>
      <c r="AK219" s="2">
        <f t="shared" si="402"/>
        <v>-62</v>
      </c>
      <c r="AL219" s="2">
        <f t="shared" si="403"/>
        <v>-3.0353471066287829E-3</v>
      </c>
      <c r="AM219" s="34">
        <f t="shared" si="404"/>
        <v>5124.3080020130847</v>
      </c>
      <c r="AN219" s="34">
        <f t="shared" si="405"/>
        <v>0.16857336799059619</v>
      </c>
      <c r="AO219" s="10">
        <v>461</v>
      </c>
      <c r="AP219">
        <f t="shared" si="377"/>
        <v>8</v>
      </c>
      <c r="AQ219">
        <f t="shared" si="406"/>
        <v>1.7660044150110465E-2</v>
      </c>
      <c r="AR219" s="34">
        <f t="shared" si="407"/>
        <v>116.00402617010567</v>
      </c>
      <c r="AS219" s="10">
        <v>679</v>
      </c>
      <c r="AT219" s="2">
        <f t="shared" si="408"/>
        <v>24</v>
      </c>
      <c r="AU219" s="2">
        <f t="shared" si="409"/>
        <v>3.6641221374045907E-2</v>
      </c>
      <c r="AV219" s="34">
        <f t="shared" si="410"/>
        <v>170.86059386009057</v>
      </c>
      <c r="AW219" s="79">
        <f t="shared" si="411"/>
        <v>5.6207678680816539E-3</v>
      </c>
      <c r="AX219" s="10">
        <v>121</v>
      </c>
      <c r="AY219">
        <f t="shared" si="412"/>
        <v>-3</v>
      </c>
      <c r="AZ219" s="22">
        <f t="shared" si="413"/>
        <v>-2.4193548387096753E-2</v>
      </c>
      <c r="BA219" s="35">
        <f t="shared" si="414"/>
        <v>30.447911424257672</v>
      </c>
      <c r="BB219" s="51">
        <f t="shared" si="415"/>
        <v>1.0016390457111637E-3</v>
      </c>
      <c r="BC219" s="31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31">
        <f t="shared" si="416"/>
        <v>-33</v>
      </c>
      <c r="BE219" s="51">
        <f t="shared" si="417"/>
        <v>-1.5236863976360038E-3</v>
      </c>
      <c r="BF219" s="35">
        <f t="shared" si="418"/>
        <v>5441.6205334675387</v>
      </c>
      <c r="BG219" s="35">
        <f t="shared" si="419"/>
        <v>0.17901193688846212</v>
      </c>
      <c r="BH219" s="45">
        <v>19389</v>
      </c>
      <c r="BI219" s="48">
        <f t="shared" si="420"/>
        <v>143</v>
      </c>
      <c r="BJ219" s="14">
        <v>49374</v>
      </c>
      <c r="BK219" s="48">
        <f t="shared" si="421"/>
        <v>166</v>
      </c>
      <c r="BL219" s="14">
        <v>35729</v>
      </c>
      <c r="BM219" s="48">
        <f t="shared" si="422"/>
        <v>117</v>
      </c>
      <c r="BN219" s="14">
        <v>13533</v>
      </c>
      <c r="BO219" s="48">
        <f t="shared" si="423"/>
        <v>51</v>
      </c>
      <c r="BP219" s="14">
        <v>2777</v>
      </c>
      <c r="BQ219" s="48">
        <f t="shared" si="424"/>
        <v>12</v>
      </c>
      <c r="BR219" s="16">
        <v>21</v>
      </c>
      <c r="BS219" s="24">
        <f t="shared" si="425"/>
        <v>0</v>
      </c>
      <c r="BT219" s="16">
        <v>124</v>
      </c>
      <c r="BU219" s="24">
        <f t="shared" si="426"/>
        <v>1</v>
      </c>
      <c r="BV219" s="16">
        <v>526</v>
      </c>
      <c r="BW219" s="24">
        <f t="shared" si="427"/>
        <v>2</v>
      </c>
      <c r="BX219" s="16">
        <v>1205</v>
      </c>
      <c r="BY219" s="24">
        <f t="shared" si="428"/>
        <v>6</v>
      </c>
      <c r="BZ219" s="21">
        <v>626</v>
      </c>
      <c r="CA219" s="27">
        <f t="shared" si="429"/>
        <v>2</v>
      </c>
    </row>
    <row r="220" spans="1:79">
      <c r="A220" s="3">
        <v>44117</v>
      </c>
      <c r="B220" s="22">
        <v>44117</v>
      </c>
      <c r="C220" s="10">
        <v>121296</v>
      </c>
      <c r="D220">
        <f t="shared" si="378"/>
        <v>494</v>
      </c>
      <c r="E220" s="10">
        <v>2511</v>
      </c>
      <c r="F220">
        <f t="shared" si="373"/>
        <v>9</v>
      </c>
      <c r="G220" s="10">
        <v>97297</v>
      </c>
      <c r="H220">
        <f t="shared" si="379"/>
        <v>622</v>
      </c>
      <c r="I220">
        <f t="shared" si="376"/>
        <v>21488</v>
      </c>
      <c r="J220">
        <f t="shared" si="375"/>
        <v>-137</v>
      </c>
      <c r="K220">
        <f t="shared" si="380"/>
        <v>2.0701424614166998E-2</v>
      </c>
      <c r="L220">
        <f t="shared" si="381"/>
        <v>0.80214516554544257</v>
      </c>
      <c r="M220">
        <f t="shared" si="382"/>
        <v>0.17715340984039046</v>
      </c>
      <c r="N220" s="22">
        <f t="shared" si="383"/>
        <v>4.0726817042606514E-3</v>
      </c>
      <c r="O220">
        <f t="shared" si="374"/>
        <v>3.5842293906810036E-3</v>
      </c>
      <c r="P220">
        <f t="shared" si="384"/>
        <v>6.392797311325118E-3</v>
      </c>
      <c r="Q220">
        <f t="shared" si="385"/>
        <v>-6.3756515264333583E-3</v>
      </c>
      <c r="R220" s="22">
        <f t="shared" si="386"/>
        <v>30522.395571212881</v>
      </c>
      <c r="S220" s="22">
        <f t="shared" si="387"/>
        <v>631.85707096124804</v>
      </c>
      <c r="T220" s="22">
        <f t="shared" si="388"/>
        <v>24483.392048314039</v>
      </c>
      <c r="U220" s="22">
        <f t="shared" si="389"/>
        <v>5407.1464519375941</v>
      </c>
      <c r="V220" s="10">
        <v>553942</v>
      </c>
      <c r="W220">
        <f t="shared" si="390"/>
        <v>5135</v>
      </c>
      <c r="X220" s="22">
        <f t="shared" si="391"/>
        <v>1063</v>
      </c>
      <c r="Y220" s="35">
        <f t="shared" si="392"/>
        <v>139391.54504277805</v>
      </c>
      <c r="Z220" s="10">
        <v>429096</v>
      </c>
      <c r="AA220" s="2">
        <f t="shared" si="393"/>
        <v>4641</v>
      </c>
      <c r="AB220" s="29">
        <f t="shared" si="394"/>
        <v>0.77462261391986886</v>
      </c>
      <c r="AC220" s="32">
        <f t="shared" si="395"/>
        <v>1058</v>
      </c>
      <c r="AD220">
        <f t="shared" si="396"/>
        <v>124846</v>
      </c>
      <c r="AE220" s="1">
        <f t="shared" si="397"/>
        <v>494</v>
      </c>
      <c r="AF220" s="29">
        <f t="shared" si="398"/>
        <v>0.22537738608013114</v>
      </c>
      <c r="AG220" s="32">
        <f t="shared" si="399"/>
        <v>5</v>
      </c>
      <c r="AH220" s="34">
        <f t="shared" si="400"/>
        <v>9.6202531645569619E-2</v>
      </c>
      <c r="AI220" s="34">
        <f t="shared" si="401"/>
        <v>31415.702063412176</v>
      </c>
      <c r="AJ220" s="10">
        <v>20247</v>
      </c>
      <c r="AK220" s="2">
        <f t="shared" si="402"/>
        <v>-117</v>
      </c>
      <c r="AL220" s="2">
        <f t="shared" si="403"/>
        <v>-5.7454331172657191E-3</v>
      </c>
      <c r="AM220" s="34">
        <f t="shared" si="404"/>
        <v>5094.866633115249</v>
      </c>
      <c r="AN220" s="34">
        <f t="shared" si="405"/>
        <v>0.16692223981005144</v>
      </c>
      <c r="AO220" s="10">
        <v>450</v>
      </c>
      <c r="AP220">
        <f t="shared" si="377"/>
        <v>-11</v>
      </c>
      <c r="AQ220">
        <f t="shared" si="406"/>
        <v>-2.386117136659438E-2</v>
      </c>
      <c r="AR220" s="34">
        <f t="shared" si="407"/>
        <v>113.23603422244589</v>
      </c>
      <c r="AS220" s="10">
        <v>667</v>
      </c>
      <c r="AT220" s="2">
        <f t="shared" si="408"/>
        <v>-12</v>
      </c>
      <c r="AU220" s="2">
        <f t="shared" si="409"/>
        <v>-1.7673048600883701E-2</v>
      </c>
      <c r="AV220" s="34">
        <f t="shared" si="410"/>
        <v>167.84096628082537</v>
      </c>
      <c r="AW220" s="79">
        <f t="shared" si="411"/>
        <v>5.4989447302466691E-3</v>
      </c>
      <c r="AX220" s="10">
        <v>124</v>
      </c>
      <c r="AY220">
        <f t="shared" si="412"/>
        <v>3</v>
      </c>
      <c r="AZ220" s="22">
        <f t="shared" si="413"/>
        <v>2.4793388429751984E-2</v>
      </c>
      <c r="BA220" s="35">
        <f t="shared" si="414"/>
        <v>31.20281831907398</v>
      </c>
      <c r="BB220" s="51">
        <f t="shared" si="415"/>
        <v>1.0222925735391109E-3</v>
      </c>
      <c r="BC220" s="31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31">
        <f t="shared" si="416"/>
        <v>-137</v>
      </c>
      <c r="BE220" s="51">
        <f t="shared" si="417"/>
        <v>-6.3352601156069221E-3</v>
      </c>
      <c r="BF220" s="35">
        <f t="shared" si="418"/>
        <v>5407.1464519375941</v>
      </c>
      <c r="BG220" s="35">
        <f t="shared" si="419"/>
        <v>0.17715340984039046</v>
      </c>
      <c r="BH220" s="45">
        <v>19487</v>
      </c>
      <c r="BI220" s="48">
        <f t="shared" si="420"/>
        <v>98</v>
      </c>
      <c r="BJ220" s="14">
        <v>49563</v>
      </c>
      <c r="BK220" s="48">
        <f t="shared" si="421"/>
        <v>189</v>
      </c>
      <c r="BL220" s="14">
        <v>35874</v>
      </c>
      <c r="BM220" s="48">
        <f t="shared" si="422"/>
        <v>145</v>
      </c>
      <c r="BN220" s="14">
        <v>13585</v>
      </c>
      <c r="BO220" s="48">
        <f t="shared" si="423"/>
        <v>52</v>
      </c>
      <c r="BP220" s="14">
        <v>2787</v>
      </c>
      <c r="BQ220" s="48">
        <f t="shared" si="424"/>
        <v>10</v>
      </c>
      <c r="BR220" s="16">
        <v>21</v>
      </c>
      <c r="BS220" s="24">
        <f t="shared" si="425"/>
        <v>0</v>
      </c>
      <c r="BT220" s="16">
        <v>124</v>
      </c>
      <c r="BU220" s="24">
        <f t="shared" si="426"/>
        <v>0</v>
      </c>
      <c r="BV220" s="16">
        <v>528</v>
      </c>
      <c r="BW220" s="24">
        <f t="shared" si="427"/>
        <v>2</v>
      </c>
      <c r="BX220" s="16">
        <v>1208</v>
      </c>
      <c r="BY220" s="24">
        <f t="shared" si="428"/>
        <v>3</v>
      </c>
      <c r="BZ220" s="21">
        <v>630</v>
      </c>
      <c r="CA220" s="27">
        <f t="shared" si="429"/>
        <v>4</v>
      </c>
    </row>
    <row r="221" spans="1:79">
      <c r="A221" s="3">
        <v>44118</v>
      </c>
      <c r="B221" s="22">
        <v>44118</v>
      </c>
      <c r="C221" s="10">
        <v>122128</v>
      </c>
      <c r="D221">
        <f t="shared" si="378"/>
        <v>832</v>
      </c>
      <c r="E221" s="10">
        <v>2519</v>
      </c>
      <c r="F221">
        <f t="shared" si="373"/>
        <v>8</v>
      </c>
      <c r="G221" s="10">
        <v>97919</v>
      </c>
      <c r="H221">
        <f t="shared" si="379"/>
        <v>622</v>
      </c>
      <c r="I221">
        <f t="shared" si="376"/>
        <v>21690</v>
      </c>
      <c r="J221">
        <f t="shared" si="375"/>
        <v>202</v>
      </c>
      <c r="K221">
        <f t="shared" si="380"/>
        <v>2.0625900694353466E-2</v>
      </c>
      <c r="L221">
        <f t="shared" si="381"/>
        <v>0.80177354906327791</v>
      </c>
      <c r="M221">
        <f t="shared" si="382"/>
        <v>0.17760055024236865</v>
      </c>
      <c r="N221" s="22">
        <f t="shared" si="383"/>
        <v>6.8125245643914584E-3</v>
      </c>
      <c r="O221">
        <f t="shared" si="374"/>
        <v>3.1758634378721714E-3</v>
      </c>
      <c r="P221">
        <f t="shared" si="384"/>
        <v>6.352189054218282E-3</v>
      </c>
      <c r="Q221">
        <f t="shared" si="385"/>
        <v>9.3130474873213461E-3</v>
      </c>
      <c r="R221" s="22">
        <f t="shared" si="386"/>
        <v>30731.756416708606</v>
      </c>
      <c r="S221" s="22">
        <f t="shared" si="387"/>
        <v>633.87015601409155</v>
      </c>
      <c r="T221" s="22">
        <f t="shared" si="388"/>
        <v>24639.909411172619</v>
      </c>
      <c r="U221" s="22">
        <f t="shared" si="389"/>
        <v>5457.9768495218923</v>
      </c>
      <c r="V221" s="10">
        <v>560564</v>
      </c>
      <c r="W221">
        <f t="shared" si="390"/>
        <v>6622</v>
      </c>
      <c r="X221" s="22">
        <f t="shared" si="391"/>
        <v>1487</v>
      </c>
      <c r="Y221" s="35">
        <f t="shared" si="392"/>
        <v>141057.87619526923</v>
      </c>
      <c r="Z221" s="10">
        <v>434886</v>
      </c>
      <c r="AA221" s="2">
        <f t="shared" si="393"/>
        <v>5790</v>
      </c>
      <c r="AB221" s="29">
        <f t="shared" si="394"/>
        <v>0.77580080062223045</v>
      </c>
      <c r="AC221" s="32">
        <f t="shared" si="395"/>
        <v>1149</v>
      </c>
      <c r="AD221">
        <f t="shared" si="396"/>
        <v>125678</v>
      </c>
      <c r="AE221" s="1">
        <f t="shared" si="397"/>
        <v>832</v>
      </c>
      <c r="AF221" s="29">
        <f t="shared" si="398"/>
        <v>0.22419919937776953</v>
      </c>
      <c r="AG221" s="32">
        <f t="shared" si="399"/>
        <v>338</v>
      </c>
      <c r="AH221" s="34">
        <f t="shared" si="400"/>
        <v>0.12564180006040471</v>
      </c>
      <c r="AI221" s="34">
        <f t="shared" si="401"/>
        <v>31625.062908907901</v>
      </c>
      <c r="AJ221" s="10">
        <v>20433</v>
      </c>
      <c r="AK221" s="2">
        <f t="shared" si="402"/>
        <v>186</v>
      </c>
      <c r="AL221" s="2">
        <f t="shared" si="403"/>
        <v>9.1865461549858196E-3</v>
      </c>
      <c r="AM221" s="34">
        <f t="shared" si="404"/>
        <v>5141.6708605938602</v>
      </c>
      <c r="AN221" s="34">
        <f t="shared" si="405"/>
        <v>0.16730807022140703</v>
      </c>
      <c r="AO221" s="10">
        <v>449</v>
      </c>
      <c r="AP221">
        <f t="shared" si="377"/>
        <v>-1</v>
      </c>
      <c r="AQ221">
        <f t="shared" si="406"/>
        <v>-2.2222222222222365E-3</v>
      </c>
      <c r="AR221" s="34">
        <f t="shared" si="407"/>
        <v>112.98439859084046</v>
      </c>
      <c r="AS221" s="10">
        <v>684</v>
      </c>
      <c r="AT221" s="2">
        <f t="shared" si="408"/>
        <v>17</v>
      </c>
      <c r="AU221" s="2">
        <f t="shared" si="409"/>
        <v>2.5487256371814038E-2</v>
      </c>
      <c r="AV221" s="34">
        <f t="shared" si="410"/>
        <v>172.11877201811777</v>
      </c>
      <c r="AW221" s="79">
        <f t="shared" si="411"/>
        <v>5.6006812524564391E-3</v>
      </c>
      <c r="AX221" s="10">
        <v>124</v>
      </c>
      <c r="AY221">
        <f t="shared" si="412"/>
        <v>0</v>
      </c>
      <c r="AZ221" s="22">
        <f t="shared" si="413"/>
        <v>0</v>
      </c>
      <c r="BA221" s="35">
        <f t="shared" si="414"/>
        <v>31.20281831907398</v>
      </c>
      <c r="BB221" s="51">
        <f t="shared" si="415"/>
        <v>1.0153281802698809E-3</v>
      </c>
      <c r="BC221" s="31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31">
        <f t="shared" si="416"/>
        <v>202</v>
      </c>
      <c r="BE221" s="51">
        <f t="shared" si="417"/>
        <v>9.4005956813105751E-3</v>
      </c>
      <c r="BF221" s="35">
        <f t="shared" si="418"/>
        <v>5457.9768495218923</v>
      </c>
      <c r="BG221" s="35">
        <f t="shared" si="419"/>
        <v>0.17760055024236865</v>
      </c>
      <c r="BH221" s="45">
        <v>19675</v>
      </c>
      <c r="BI221" s="48">
        <f t="shared" si="420"/>
        <v>188</v>
      </c>
      <c r="BJ221" s="14">
        <v>49858</v>
      </c>
      <c r="BK221" s="48">
        <f t="shared" si="421"/>
        <v>295</v>
      </c>
      <c r="BL221" s="14">
        <v>36093</v>
      </c>
      <c r="BM221" s="48">
        <f t="shared" si="422"/>
        <v>219</v>
      </c>
      <c r="BN221" s="14">
        <v>13698</v>
      </c>
      <c r="BO221" s="48">
        <f t="shared" si="423"/>
        <v>113</v>
      </c>
      <c r="BP221" s="14">
        <v>2804</v>
      </c>
      <c r="BQ221" s="48">
        <f t="shared" si="424"/>
        <v>17</v>
      </c>
      <c r="BR221" s="16">
        <v>21</v>
      </c>
      <c r="BS221" s="24">
        <f t="shared" si="425"/>
        <v>0</v>
      </c>
      <c r="BT221" s="16">
        <v>125</v>
      </c>
      <c r="BU221" s="24">
        <f t="shared" si="426"/>
        <v>1</v>
      </c>
      <c r="BV221" s="16">
        <v>528</v>
      </c>
      <c r="BW221" s="24">
        <f t="shared" si="427"/>
        <v>0</v>
      </c>
      <c r="BX221" s="16">
        <v>1214</v>
      </c>
      <c r="BY221" s="24">
        <f t="shared" si="428"/>
        <v>6</v>
      </c>
      <c r="BZ221" s="21">
        <v>631</v>
      </c>
      <c r="CA221" s="27">
        <f t="shared" si="429"/>
        <v>1</v>
      </c>
    </row>
    <row r="222" spans="1:79">
      <c r="A222" s="3">
        <v>44119</v>
      </c>
      <c r="B222" s="22">
        <v>44119</v>
      </c>
      <c r="C222" s="10">
        <v>122883</v>
      </c>
      <c r="D222">
        <f t="shared" si="378"/>
        <v>755</v>
      </c>
      <c r="E222" s="10">
        <v>2529</v>
      </c>
      <c r="F222">
        <f t="shared" si="373"/>
        <v>10</v>
      </c>
      <c r="G222" s="10">
        <v>98671</v>
      </c>
      <c r="H222">
        <f t="shared" si="379"/>
        <v>752</v>
      </c>
      <c r="I222">
        <f t="shared" si="376"/>
        <v>21683</v>
      </c>
      <c r="J222">
        <f t="shared" si="375"/>
        <v>-7</v>
      </c>
      <c r="K222">
        <f t="shared" si="380"/>
        <v>2.0580552232611508E-2</v>
      </c>
      <c r="L222">
        <f t="shared" si="381"/>
        <v>0.80296704995809021</v>
      </c>
      <c r="M222">
        <f t="shared" si="382"/>
        <v>0.17645239780929828</v>
      </c>
      <c r="N222" s="22">
        <f t="shared" si="383"/>
        <v>6.1440557278061242E-3</v>
      </c>
      <c r="O222">
        <f t="shared" si="374"/>
        <v>3.9541320680110716E-3</v>
      </c>
      <c r="P222">
        <f t="shared" si="384"/>
        <v>7.621286902940074E-3</v>
      </c>
      <c r="Q222">
        <f t="shared" si="385"/>
        <v>-3.228335562422174E-4</v>
      </c>
      <c r="R222" s="22">
        <f t="shared" si="386"/>
        <v>30921.741318570708</v>
      </c>
      <c r="S222" s="22">
        <f t="shared" si="387"/>
        <v>636.38651233014593</v>
      </c>
      <c r="T222" s="22">
        <f t="shared" si="388"/>
        <v>24829.139406139908</v>
      </c>
      <c r="U222" s="22">
        <f t="shared" si="389"/>
        <v>5456.2154001006538</v>
      </c>
      <c r="V222" s="10">
        <v>567540</v>
      </c>
      <c r="W222">
        <f t="shared" si="390"/>
        <v>6976</v>
      </c>
      <c r="X222" s="22">
        <f t="shared" si="391"/>
        <v>354</v>
      </c>
      <c r="Y222" s="35">
        <f t="shared" si="392"/>
        <v>142813.28636134876</v>
      </c>
      <c r="Z222" s="10">
        <v>441107</v>
      </c>
      <c r="AA222" s="2">
        <f t="shared" si="393"/>
        <v>6221</v>
      </c>
      <c r="AB222" s="29">
        <f t="shared" si="394"/>
        <v>0.77722627480001405</v>
      </c>
      <c r="AC222" s="32">
        <f t="shared" si="395"/>
        <v>431</v>
      </c>
      <c r="AD222">
        <f t="shared" si="396"/>
        <v>126433</v>
      </c>
      <c r="AE222" s="1">
        <f t="shared" si="397"/>
        <v>755</v>
      </c>
      <c r="AF222" s="29">
        <f t="shared" si="398"/>
        <v>0.22277372519998589</v>
      </c>
      <c r="AG222" s="32">
        <f t="shared" si="399"/>
        <v>-77</v>
      </c>
      <c r="AH222" s="34">
        <f t="shared" si="400"/>
        <v>0.10822821100917432</v>
      </c>
      <c r="AI222" s="34">
        <f t="shared" si="401"/>
        <v>31815.047810770004</v>
      </c>
      <c r="AJ222" s="10">
        <v>20409</v>
      </c>
      <c r="AK222" s="2">
        <f t="shared" si="402"/>
        <v>-24</v>
      </c>
      <c r="AL222" s="2">
        <f t="shared" si="403"/>
        <v>-1.174570547643472E-3</v>
      </c>
      <c r="AM222" s="34">
        <f t="shared" si="404"/>
        <v>5135.6316054353292</v>
      </c>
      <c r="AN222" s="34">
        <f t="shared" si="405"/>
        <v>0.16608481238251019</v>
      </c>
      <c r="AO222" s="10">
        <v>466</v>
      </c>
      <c r="AP222">
        <f t="shared" si="377"/>
        <v>17</v>
      </c>
      <c r="AQ222">
        <f t="shared" si="406"/>
        <v>3.786191536748329E-2</v>
      </c>
      <c r="AR222" s="34">
        <f t="shared" si="407"/>
        <v>117.26220432813285</v>
      </c>
      <c r="AS222" s="10">
        <v>684</v>
      </c>
      <c r="AT222" s="2">
        <f t="shared" si="408"/>
        <v>0</v>
      </c>
      <c r="AU222" s="2">
        <f t="shared" si="409"/>
        <v>0</v>
      </c>
      <c r="AV222" s="34">
        <f t="shared" si="410"/>
        <v>172.11877201811777</v>
      </c>
      <c r="AW222" s="79">
        <f t="shared" si="411"/>
        <v>5.5662703547276681E-3</v>
      </c>
      <c r="AX222" s="10">
        <v>124</v>
      </c>
      <c r="AY222">
        <f t="shared" si="412"/>
        <v>0</v>
      </c>
      <c r="AZ222" s="22">
        <f t="shared" si="413"/>
        <v>0</v>
      </c>
      <c r="BA222" s="35">
        <f t="shared" si="414"/>
        <v>31.20281831907398</v>
      </c>
      <c r="BB222" s="51">
        <f t="shared" si="415"/>
        <v>1.0090899473482906E-3</v>
      </c>
      <c r="BC222" s="31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31">
        <f t="shared" si="416"/>
        <v>-7</v>
      </c>
      <c r="BE222" s="51">
        <f t="shared" si="417"/>
        <v>-3.2272936837252075E-4</v>
      </c>
      <c r="BF222" s="35">
        <f t="shared" si="418"/>
        <v>5456.2154001006538</v>
      </c>
      <c r="BG222" s="35">
        <f t="shared" si="419"/>
        <v>0.17645239780929828</v>
      </c>
      <c r="BH222" s="45">
        <v>19866</v>
      </c>
      <c r="BI222" s="48">
        <f t="shared" si="420"/>
        <v>191</v>
      </c>
      <c r="BJ222" s="14">
        <v>50104</v>
      </c>
      <c r="BK222" s="48">
        <f t="shared" si="421"/>
        <v>246</v>
      </c>
      <c r="BL222" s="14">
        <v>36301</v>
      </c>
      <c r="BM222" s="48">
        <f t="shared" si="422"/>
        <v>208</v>
      </c>
      <c r="BN222" s="14">
        <v>13783</v>
      </c>
      <c r="BO222" s="48">
        <f t="shared" si="423"/>
        <v>85</v>
      </c>
      <c r="BP222" s="14">
        <v>2829</v>
      </c>
      <c r="BQ222" s="48">
        <f t="shared" si="424"/>
        <v>25</v>
      </c>
      <c r="BR222" s="16">
        <v>21</v>
      </c>
      <c r="BS222" s="24">
        <f t="shared" si="425"/>
        <v>0</v>
      </c>
      <c r="BT222" s="16">
        <v>126</v>
      </c>
      <c r="BU222" s="24">
        <f t="shared" si="426"/>
        <v>1</v>
      </c>
      <c r="BV222" s="16">
        <v>530</v>
      </c>
      <c r="BW222" s="24">
        <f t="shared" si="427"/>
        <v>2</v>
      </c>
      <c r="BX222" s="16">
        <v>1219</v>
      </c>
      <c r="BY222" s="24">
        <f t="shared" si="428"/>
        <v>5</v>
      </c>
      <c r="BZ222" s="21">
        <v>633</v>
      </c>
      <c r="CA222" s="27">
        <f t="shared" si="429"/>
        <v>2</v>
      </c>
    </row>
    <row r="223" spans="1:79">
      <c r="A223" s="3">
        <v>44120</v>
      </c>
      <c r="B223" s="22">
        <v>44120</v>
      </c>
      <c r="C223" s="10">
        <v>123498</v>
      </c>
      <c r="D223">
        <f t="shared" si="378"/>
        <v>615</v>
      </c>
      <c r="E223" s="10">
        <v>2546</v>
      </c>
      <c r="F223">
        <f t="shared" si="373"/>
        <v>17</v>
      </c>
      <c r="G223" s="10">
        <v>99286</v>
      </c>
      <c r="H223">
        <f t="shared" si="379"/>
        <v>615</v>
      </c>
      <c r="I223">
        <f t="shared" si="376"/>
        <v>21666</v>
      </c>
      <c r="J223">
        <f t="shared" si="375"/>
        <v>-17</v>
      </c>
      <c r="K223">
        <f t="shared" si="380"/>
        <v>2.0615718473173655E-2</v>
      </c>
      <c r="L223">
        <f t="shared" si="381"/>
        <v>0.80394824207679472</v>
      </c>
      <c r="M223">
        <f t="shared" si="382"/>
        <v>0.17543603945003158</v>
      </c>
      <c r="N223" s="22">
        <f t="shared" si="383"/>
        <v>4.979837730165671E-3</v>
      </c>
      <c r="O223">
        <f t="shared" si="374"/>
        <v>6.6771406127258447E-3</v>
      </c>
      <c r="P223">
        <f t="shared" si="384"/>
        <v>6.1942267792035131E-3</v>
      </c>
      <c r="Q223">
        <f t="shared" si="385"/>
        <v>-7.8463952737007291E-4</v>
      </c>
      <c r="R223" s="22">
        <f t="shared" si="386"/>
        <v>31076.497232008052</v>
      </c>
      <c r="S223" s="22">
        <f t="shared" si="387"/>
        <v>640.66431806743833</v>
      </c>
      <c r="T223" s="22">
        <f t="shared" si="388"/>
        <v>24983.895319577252</v>
      </c>
      <c r="U223" s="22">
        <f t="shared" si="389"/>
        <v>5451.9375943633613</v>
      </c>
      <c r="V223" s="10">
        <v>574012</v>
      </c>
      <c r="W223">
        <f t="shared" si="390"/>
        <v>6472</v>
      </c>
      <c r="X223" s="22">
        <f t="shared" si="391"/>
        <v>-504</v>
      </c>
      <c r="Y223" s="35">
        <f t="shared" si="392"/>
        <v>144441.87216909914</v>
      </c>
      <c r="Z223" s="10">
        <v>446964</v>
      </c>
      <c r="AA223" s="2">
        <f t="shared" si="393"/>
        <v>5857</v>
      </c>
      <c r="AB223" s="29">
        <f t="shared" si="394"/>
        <v>0.7786666480840122</v>
      </c>
      <c r="AC223" s="32">
        <f t="shared" si="395"/>
        <v>-364</v>
      </c>
      <c r="AD223">
        <f t="shared" si="396"/>
        <v>127048</v>
      </c>
      <c r="AE223" s="1">
        <f t="shared" si="397"/>
        <v>615</v>
      </c>
      <c r="AF223" s="29">
        <f t="shared" si="398"/>
        <v>0.22133335191598782</v>
      </c>
      <c r="AG223" s="32">
        <f t="shared" si="399"/>
        <v>-140</v>
      </c>
      <c r="AH223" s="34">
        <f t="shared" si="400"/>
        <v>9.5024721878862795E-2</v>
      </c>
      <c r="AI223" s="34">
        <f t="shared" si="401"/>
        <v>31969.803724207348</v>
      </c>
      <c r="AJ223" s="10">
        <v>20407</v>
      </c>
      <c r="AK223" s="2">
        <f t="shared" si="402"/>
        <v>-2</v>
      </c>
      <c r="AL223" s="2">
        <f t="shared" si="403"/>
        <v>-9.7995982164755802E-5</v>
      </c>
      <c r="AM223" s="34">
        <f t="shared" si="404"/>
        <v>5135.1283341721182</v>
      </c>
      <c r="AN223" s="34">
        <f t="shared" si="405"/>
        <v>0.16524154237315583</v>
      </c>
      <c r="AO223" s="10">
        <v>481</v>
      </c>
      <c r="AP223">
        <f t="shared" si="377"/>
        <v>15</v>
      </c>
      <c r="AQ223">
        <f t="shared" si="406"/>
        <v>3.2188841201716833E-2</v>
      </c>
      <c r="AR223" s="34">
        <f t="shared" si="407"/>
        <v>121.03673880221439</v>
      </c>
      <c r="AS223" s="10">
        <v>662</v>
      </c>
      <c r="AT223" s="2">
        <f t="shared" si="408"/>
        <v>-22</v>
      </c>
      <c r="AU223" s="2">
        <f t="shared" si="409"/>
        <v>-3.2163742690058506E-2</v>
      </c>
      <c r="AV223" s="34">
        <f t="shared" si="410"/>
        <v>166.58278812279818</v>
      </c>
      <c r="AW223" s="79">
        <f t="shared" si="411"/>
        <v>5.3604106949100387E-3</v>
      </c>
      <c r="AX223" s="10">
        <v>116</v>
      </c>
      <c r="AY223">
        <f t="shared" si="412"/>
        <v>-8</v>
      </c>
      <c r="AZ223" s="22">
        <f t="shared" si="413"/>
        <v>-6.4516129032258118E-2</v>
      </c>
      <c r="BA223" s="35">
        <f t="shared" si="414"/>
        <v>29.189733266230498</v>
      </c>
      <c r="BB223" s="51">
        <f t="shared" si="415"/>
        <v>9.3928646617758992E-4</v>
      </c>
      <c r="BC223" s="31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31">
        <f t="shared" si="416"/>
        <v>-17</v>
      </c>
      <c r="BE223" s="51">
        <f t="shared" si="417"/>
        <v>-7.8402435087399081E-4</v>
      </c>
      <c r="BF223" s="35">
        <f t="shared" si="418"/>
        <v>5451.9375943633613</v>
      </c>
      <c r="BG223" s="35">
        <f t="shared" si="419"/>
        <v>0.17543603945003158</v>
      </c>
      <c r="BH223" s="45">
        <v>19990</v>
      </c>
      <c r="BI223" s="48">
        <f t="shared" si="420"/>
        <v>124</v>
      </c>
      <c r="BJ223" s="14">
        <v>50351</v>
      </c>
      <c r="BK223" s="48">
        <f t="shared" si="421"/>
        <v>247</v>
      </c>
      <c r="BL223" s="14">
        <v>36473</v>
      </c>
      <c r="BM223" s="48">
        <f t="shared" si="422"/>
        <v>172</v>
      </c>
      <c r="BN223" s="14">
        <v>13844</v>
      </c>
      <c r="BO223" s="48">
        <f t="shared" si="423"/>
        <v>61</v>
      </c>
      <c r="BP223" s="14">
        <v>2840</v>
      </c>
      <c r="BQ223" s="48">
        <f t="shared" si="424"/>
        <v>11</v>
      </c>
      <c r="BR223" s="16">
        <v>21</v>
      </c>
      <c r="BS223" s="24">
        <f t="shared" si="425"/>
        <v>0</v>
      </c>
      <c r="BT223" s="16">
        <v>127</v>
      </c>
      <c r="BU223" s="24">
        <f t="shared" si="426"/>
        <v>1</v>
      </c>
      <c r="BV223" s="16">
        <v>533</v>
      </c>
      <c r="BW223" s="24">
        <f t="shared" si="427"/>
        <v>3</v>
      </c>
      <c r="BX223" s="16">
        <v>1226</v>
      </c>
      <c r="BY223" s="24">
        <f t="shared" si="428"/>
        <v>7</v>
      </c>
      <c r="BZ223" s="21">
        <v>639</v>
      </c>
      <c r="CA223" s="27">
        <f t="shared" si="429"/>
        <v>6</v>
      </c>
    </row>
    <row r="224" spans="1:79">
      <c r="A224" s="3">
        <v>44121</v>
      </c>
      <c r="B224" s="22">
        <v>44121</v>
      </c>
      <c r="C224" s="10">
        <v>124107</v>
      </c>
      <c r="D224">
        <f t="shared" si="378"/>
        <v>609</v>
      </c>
      <c r="E224" s="10">
        <v>2557</v>
      </c>
      <c r="F224">
        <f t="shared" si="373"/>
        <v>11</v>
      </c>
      <c r="G224" s="10">
        <v>100348</v>
      </c>
      <c r="H224">
        <f t="shared" si="379"/>
        <v>1062</v>
      </c>
      <c r="I224">
        <f t="shared" si="376"/>
        <v>21202</v>
      </c>
      <c r="J224">
        <f t="shared" si="375"/>
        <v>-464</v>
      </c>
      <c r="K224">
        <f t="shared" si="380"/>
        <v>2.0603189183527118E-2</v>
      </c>
      <c r="L224">
        <f t="shared" si="381"/>
        <v>0.80856035517738722</v>
      </c>
      <c r="M224">
        <f t="shared" si="382"/>
        <v>0.17083645563908562</v>
      </c>
      <c r="N224" s="22">
        <f t="shared" si="383"/>
        <v>4.9070560081220238E-3</v>
      </c>
      <c r="O224">
        <f t="shared" si="374"/>
        <v>4.3019163081736414E-3</v>
      </c>
      <c r="P224">
        <f t="shared" si="384"/>
        <v>1.0583170566428827E-2</v>
      </c>
      <c r="Q224">
        <f t="shared" si="385"/>
        <v>-2.1884727855862655E-2</v>
      </c>
      <c r="R224" s="22">
        <f t="shared" si="386"/>
        <v>31229.743331655762</v>
      </c>
      <c r="S224" s="22">
        <f t="shared" si="387"/>
        <v>643.4323100150981</v>
      </c>
      <c r="T224" s="22">
        <f t="shared" si="388"/>
        <v>25251.132360342224</v>
      </c>
      <c r="U224" s="22">
        <f t="shared" si="389"/>
        <v>5335.1786612984397</v>
      </c>
      <c r="V224" s="10">
        <v>578200</v>
      </c>
      <c r="W224">
        <f t="shared" si="390"/>
        <v>4188</v>
      </c>
      <c r="X224" s="22">
        <f t="shared" si="391"/>
        <v>-2284</v>
      </c>
      <c r="Y224" s="35">
        <f t="shared" si="392"/>
        <v>145495.72219426269</v>
      </c>
      <c r="Z224" s="10">
        <v>450543</v>
      </c>
      <c r="AA224" s="2">
        <f t="shared" si="393"/>
        <v>3579</v>
      </c>
      <c r="AB224" s="29">
        <f t="shared" si="394"/>
        <v>0.77921653407125557</v>
      </c>
      <c r="AC224" s="32">
        <f t="shared" si="395"/>
        <v>-2278</v>
      </c>
      <c r="AD224">
        <f t="shared" si="396"/>
        <v>127657</v>
      </c>
      <c r="AE224" s="1">
        <f t="shared" si="397"/>
        <v>609</v>
      </c>
      <c r="AF224" s="29">
        <f t="shared" si="398"/>
        <v>0.22078346592874437</v>
      </c>
      <c r="AG224" s="32">
        <f t="shared" si="399"/>
        <v>-6</v>
      </c>
      <c r="AH224" s="34">
        <f t="shared" si="400"/>
        <v>0.14541547277936961</v>
      </c>
      <c r="AI224" s="34">
        <f t="shared" si="401"/>
        <v>32123.049823855057</v>
      </c>
      <c r="AJ224" s="10">
        <v>19985</v>
      </c>
      <c r="AK224" s="2">
        <f t="shared" si="402"/>
        <v>-422</v>
      </c>
      <c r="AL224" s="2">
        <f t="shared" si="403"/>
        <v>-2.0679178713186697E-2</v>
      </c>
      <c r="AM224" s="34">
        <f t="shared" si="404"/>
        <v>5028.9380976346247</v>
      </c>
      <c r="AN224" s="34">
        <f t="shared" si="405"/>
        <v>0.16103040118607331</v>
      </c>
      <c r="AO224" s="10">
        <v>455</v>
      </c>
      <c r="AP224">
        <f t="shared" si="377"/>
        <v>-26</v>
      </c>
      <c r="AQ224">
        <f t="shared" si="406"/>
        <v>-5.4054054054054057E-2</v>
      </c>
      <c r="AR224" s="34">
        <f t="shared" si="407"/>
        <v>114.49421238047307</v>
      </c>
      <c r="AS224" s="10">
        <v>652</v>
      </c>
      <c r="AT224" s="2">
        <f t="shared" si="408"/>
        <v>-10</v>
      </c>
      <c r="AU224" s="2">
        <f t="shared" si="409"/>
        <v>-1.5105740181268867E-2</v>
      </c>
      <c r="AV224" s="34">
        <f t="shared" si="410"/>
        <v>164.06643180674382</v>
      </c>
      <c r="AW224" s="79">
        <f t="shared" si="411"/>
        <v>5.2535312270863043E-3</v>
      </c>
      <c r="AX224" s="10">
        <v>110</v>
      </c>
      <c r="AY224">
        <f t="shared" si="412"/>
        <v>-6</v>
      </c>
      <c r="AZ224" s="22">
        <f t="shared" si="413"/>
        <v>-5.1724137931034475E-2</v>
      </c>
      <c r="BA224" s="35">
        <f t="shared" si="414"/>
        <v>27.679919476597885</v>
      </c>
      <c r="BB224" s="51">
        <f t="shared" si="415"/>
        <v>8.8633195549002073E-4</v>
      </c>
      <c r="BC224" s="31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31">
        <f t="shared" si="416"/>
        <v>-464</v>
      </c>
      <c r="BE224" s="51">
        <f t="shared" si="417"/>
        <v>-2.1416043570571364E-2</v>
      </c>
      <c r="BF224" s="35">
        <f t="shared" si="418"/>
        <v>5335.1786612984397</v>
      </c>
      <c r="BG224" s="35">
        <f t="shared" si="419"/>
        <v>0.17083645563908562</v>
      </c>
      <c r="BH224" s="45">
        <v>20126</v>
      </c>
      <c r="BI224" s="48">
        <f t="shared" si="420"/>
        <v>136</v>
      </c>
      <c r="BJ224" s="14">
        <v>50601</v>
      </c>
      <c r="BK224" s="48">
        <f t="shared" si="421"/>
        <v>250</v>
      </c>
      <c r="BL224" s="14">
        <v>36626</v>
      </c>
      <c r="BM224" s="48">
        <f t="shared" si="422"/>
        <v>153</v>
      </c>
      <c r="BN224" s="14">
        <v>13904</v>
      </c>
      <c r="BO224" s="48">
        <f t="shared" si="423"/>
        <v>60</v>
      </c>
      <c r="BP224" s="14">
        <v>2850</v>
      </c>
      <c r="BQ224" s="48">
        <f t="shared" si="424"/>
        <v>10</v>
      </c>
      <c r="BR224" s="16">
        <v>21</v>
      </c>
      <c r="BS224" s="24">
        <f t="shared" si="425"/>
        <v>0</v>
      </c>
      <c r="BT224" s="16">
        <v>127</v>
      </c>
      <c r="BU224" s="24">
        <f t="shared" si="426"/>
        <v>0</v>
      </c>
      <c r="BV224" s="16">
        <v>534</v>
      </c>
      <c r="BW224" s="24">
        <f t="shared" si="427"/>
        <v>1</v>
      </c>
      <c r="BX224" s="16">
        <v>1233</v>
      </c>
      <c r="BY224" s="24">
        <f t="shared" si="428"/>
        <v>7</v>
      </c>
      <c r="BZ224" s="21">
        <v>642</v>
      </c>
      <c r="CA224" s="27">
        <f t="shared" si="429"/>
        <v>3</v>
      </c>
    </row>
    <row r="225" spans="1:79">
      <c r="A225" s="3">
        <v>44122</v>
      </c>
      <c r="B225" s="22">
        <v>44122</v>
      </c>
      <c r="C225" s="10">
        <v>124745</v>
      </c>
      <c r="D225">
        <f t="shared" si="378"/>
        <v>638</v>
      </c>
      <c r="E225" s="10">
        <v>2564</v>
      </c>
      <c r="F225">
        <f t="shared" ref="F225:F256" si="430">E225-E224</f>
        <v>7</v>
      </c>
      <c r="G225" s="10">
        <v>101041</v>
      </c>
      <c r="H225">
        <f t="shared" si="379"/>
        <v>693</v>
      </c>
      <c r="I225">
        <f t="shared" si="376"/>
        <v>21140</v>
      </c>
      <c r="J225">
        <f t="shared" si="375"/>
        <v>-62</v>
      </c>
      <c r="K225">
        <f t="shared" si="380"/>
        <v>2.0553930017235159E-2</v>
      </c>
      <c r="L225">
        <f t="shared" si="381"/>
        <v>0.80998035993426587</v>
      </c>
      <c r="M225">
        <f t="shared" si="382"/>
        <v>0.16946571004849895</v>
      </c>
      <c r="N225" s="22">
        <f t="shared" si="383"/>
        <v>5.1144334442262216E-3</v>
      </c>
      <c r="O225">
        <f t="shared" si="374"/>
        <v>2.7301092043681748E-3</v>
      </c>
      <c r="P225">
        <f t="shared" si="384"/>
        <v>6.8586019536623745E-3</v>
      </c>
      <c r="Q225">
        <f t="shared" si="385"/>
        <v>-2.9328287606433302E-3</v>
      </c>
      <c r="R225" s="22">
        <f t="shared" si="386"/>
        <v>31390.28686462003</v>
      </c>
      <c r="S225" s="22">
        <f t="shared" si="387"/>
        <v>645.19375943633611</v>
      </c>
      <c r="T225" s="22">
        <f t="shared" si="388"/>
        <v>25425.515853044792</v>
      </c>
      <c r="U225" s="22">
        <f t="shared" si="389"/>
        <v>5319.5772521389026</v>
      </c>
      <c r="V225" s="10">
        <v>582974</v>
      </c>
      <c r="W225">
        <f t="shared" si="390"/>
        <v>4774</v>
      </c>
      <c r="X225" s="22">
        <f t="shared" si="391"/>
        <v>586</v>
      </c>
      <c r="Y225" s="35">
        <f t="shared" si="392"/>
        <v>146697.03069954706</v>
      </c>
      <c r="Z225" s="10">
        <v>454679</v>
      </c>
      <c r="AA225" s="2">
        <f t="shared" si="393"/>
        <v>4136</v>
      </c>
      <c r="AB225" s="29">
        <f t="shared" si="394"/>
        <v>0.77993015125888976</v>
      </c>
      <c r="AC225" s="32">
        <f t="shared" si="395"/>
        <v>557</v>
      </c>
      <c r="AD225">
        <f t="shared" si="396"/>
        <v>128295</v>
      </c>
      <c r="AE225" s="1">
        <f t="shared" si="397"/>
        <v>638</v>
      </c>
      <c r="AF225" s="29">
        <f t="shared" si="398"/>
        <v>0.22006984874111024</v>
      </c>
      <c r="AG225" s="32">
        <f t="shared" si="399"/>
        <v>29</v>
      </c>
      <c r="AH225" s="34">
        <f t="shared" si="400"/>
        <v>0.13364055299539171</v>
      </c>
      <c r="AI225" s="34">
        <f t="shared" si="401"/>
        <v>32283.593356819325</v>
      </c>
      <c r="AJ225" s="10">
        <v>19901</v>
      </c>
      <c r="AK225" s="2">
        <f t="shared" si="402"/>
        <v>-84</v>
      </c>
      <c r="AL225" s="2">
        <f t="shared" si="403"/>
        <v>-4.203152364273155E-3</v>
      </c>
      <c r="AM225" s="34">
        <f t="shared" si="404"/>
        <v>5007.8007045797685</v>
      </c>
      <c r="AN225" s="34">
        <f t="shared" si="405"/>
        <v>0.15953344823439816</v>
      </c>
      <c r="AO225" s="10">
        <v>478</v>
      </c>
      <c r="AP225">
        <f t="shared" si="377"/>
        <v>23</v>
      </c>
      <c r="AQ225">
        <f t="shared" si="406"/>
        <v>5.0549450549450592E-2</v>
      </c>
      <c r="AR225" s="34">
        <f t="shared" si="407"/>
        <v>120.28183190739809</v>
      </c>
      <c r="AS225" s="10">
        <v>654</v>
      </c>
      <c r="AT225" s="2">
        <f t="shared" si="408"/>
        <v>2</v>
      </c>
      <c r="AU225" s="2">
        <f t="shared" si="409"/>
        <v>3.0674846625766694E-3</v>
      </c>
      <c r="AV225" s="34">
        <f t="shared" si="410"/>
        <v>164.5697030699547</v>
      </c>
      <c r="AW225" s="79">
        <f t="shared" si="411"/>
        <v>5.2426950979999202E-3</v>
      </c>
      <c r="AX225" s="10">
        <v>107</v>
      </c>
      <c r="AY225">
        <f t="shared" si="412"/>
        <v>-3</v>
      </c>
      <c r="AZ225" s="22">
        <f t="shared" si="413"/>
        <v>-2.7272727272727226E-2</v>
      </c>
      <c r="BA225" s="35">
        <f t="shared" si="414"/>
        <v>26.92501258178158</v>
      </c>
      <c r="BB225" s="51">
        <f t="shared" si="415"/>
        <v>8.5774980961160767E-4</v>
      </c>
      <c r="BC225" s="31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31">
        <f t="shared" si="416"/>
        <v>-62</v>
      </c>
      <c r="BE225" s="51">
        <f t="shared" si="417"/>
        <v>-2.924252429016172E-3</v>
      </c>
      <c r="BF225" s="35">
        <f t="shared" si="418"/>
        <v>5319.5772521389026</v>
      </c>
      <c r="BG225" s="35">
        <f t="shared" si="419"/>
        <v>0.16946571004849895</v>
      </c>
      <c r="BH225" s="45">
        <v>20267</v>
      </c>
      <c r="BI225" s="48">
        <f t="shared" si="420"/>
        <v>141</v>
      </c>
      <c r="BJ225" s="14">
        <v>50844</v>
      </c>
      <c r="BK225" s="48">
        <f t="shared" si="421"/>
        <v>243</v>
      </c>
      <c r="BL225" s="14">
        <v>36799</v>
      </c>
      <c r="BM225" s="48">
        <f t="shared" si="422"/>
        <v>173</v>
      </c>
      <c r="BN225" s="14">
        <v>13973</v>
      </c>
      <c r="BO225" s="48">
        <f t="shared" si="423"/>
        <v>69</v>
      </c>
      <c r="BP225" s="14">
        <v>2862</v>
      </c>
      <c r="BQ225" s="48">
        <f t="shared" si="424"/>
        <v>12</v>
      </c>
      <c r="BR225" s="16">
        <v>21</v>
      </c>
      <c r="BS225" s="24">
        <f t="shared" si="425"/>
        <v>0</v>
      </c>
      <c r="BT225" s="16">
        <v>128</v>
      </c>
      <c r="BU225" s="24">
        <f t="shared" si="426"/>
        <v>1</v>
      </c>
      <c r="BV225" s="16">
        <v>535</v>
      </c>
      <c r="BW225" s="24">
        <f t="shared" si="427"/>
        <v>1</v>
      </c>
      <c r="BX225" s="16">
        <v>1235</v>
      </c>
      <c r="BY225" s="24">
        <f t="shared" si="428"/>
        <v>2</v>
      </c>
      <c r="BZ225" s="21">
        <v>645</v>
      </c>
      <c r="CA225" s="27">
        <f t="shared" si="429"/>
        <v>3</v>
      </c>
    </row>
    <row r="226" spans="1:79">
      <c r="A226" s="3">
        <v>44123</v>
      </c>
      <c r="B226" s="22">
        <v>44123</v>
      </c>
      <c r="C226" s="10">
        <v>125181</v>
      </c>
      <c r="D226">
        <f t="shared" si="378"/>
        <v>436</v>
      </c>
      <c r="E226" s="10">
        <v>2574</v>
      </c>
      <c r="F226">
        <f t="shared" si="430"/>
        <v>10</v>
      </c>
      <c r="G226" s="10">
        <v>101545</v>
      </c>
      <c r="H226">
        <f t="shared" si="379"/>
        <v>504</v>
      </c>
      <c r="I226">
        <f t="shared" si="376"/>
        <v>21062</v>
      </c>
      <c r="J226">
        <f t="shared" si="375"/>
        <v>-78</v>
      </c>
      <c r="K226">
        <f t="shared" si="380"/>
        <v>2.0562225896901286E-2</v>
      </c>
      <c r="L226">
        <f t="shared" si="381"/>
        <v>0.81118540353568036</v>
      </c>
      <c r="M226">
        <f t="shared" si="382"/>
        <v>0.16825237056741837</v>
      </c>
      <c r="N226" s="22">
        <f t="shared" si="383"/>
        <v>3.4829566787292002E-3</v>
      </c>
      <c r="O226">
        <f t="shared" ref="O226:O257" si="431">+IFERROR(F226/E226,"")</f>
        <v>3.885003885003885E-3</v>
      </c>
      <c r="P226">
        <f t="shared" si="384"/>
        <v>4.963316756117977E-3</v>
      </c>
      <c r="Q226">
        <f t="shared" si="385"/>
        <v>-3.7033520083562814E-3</v>
      </c>
      <c r="R226" s="22">
        <f t="shared" si="386"/>
        <v>31500</v>
      </c>
      <c r="S226" s="22">
        <f t="shared" si="387"/>
        <v>647.71011575239049</v>
      </c>
      <c r="T226" s="22">
        <f t="shared" si="388"/>
        <v>25552.340211373928</v>
      </c>
      <c r="U226" s="22">
        <f t="shared" si="389"/>
        <v>5299.9496728736785</v>
      </c>
      <c r="V226" s="10">
        <v>585821</v>
      </c>
      <c r="W226">
        <f t="shared" si="390"/>
        <v>2847</v>
      </c>
      <c r="X226" s="22">
        <f t="shared" si="391"/>
        <v>-1927</v>
      </c>
      <c r="Y226" s="35">
        <f t="shared" si="392"/>
        <v>147413.43734272773</v>
      </c>
      <c r="Z226" s="10">
        <v>457090</v>
      </c>
      <c r="AA226" s="2">
        <f t="shared" si="393"/>
        <v>2411</v>
      </c>
      <c r="AB226" s="29">
        <f t="shared" si="394"/>
        <v>0.78025540224744416</v>
      </c>
      <c r="AC226" s="32">
        <f t="shared" si="395"/>
        <v>-1725</v>
      </c>
      <c r="AD226">
        <f t="shared" si="396"/>
        <v>128731</v>
      </c>
      <c r="AE226" s="1">
        <f t="shared" si="397"/>
        <v>436</v>
      </c>
      <c r="AF226" s="29">
        <f t="shared" si="398"/>
        <v>0.21974459775255581</v>
      </c>
      <c r="AG226" s="32">
        <f t="shared" si="399"/>
        <v>-202</v>
      </c>
      <c r="AH226" s="34">
        <f t="shared" si="400"/>
        <v>0.15314365999297505</v>
      </c>
      <c r="AI226" s="34">
        <f t="shared" si="401"/>
        <v>32393.306492199295</v>
      </c>
      <c r="AJ226" s="10">
        <v>19827</v>
      </c>
      <c r="AK226" s="2">
        <f t="shared" si="402"/>
        <v>-74</v>
      </c>
      <c r="AL226" s="2">
        <f t="shared" si="403"/>
        <v>-3.7184061102457644E-3</v>
      </c>
      <c r="AM226" s="34">
        <f t="shared" si="404"/>
        <v>4989.1796678409664</v>
      </c>
      <c r="AN226" s="34">
        <f t="shared" si="405"/>
        <v>0.15838665612193545</v>
      </c>
      <c r="AO226" s="10">
        <v>483</v>
      </c>
      <c r="AP226">
        <f t="shared" si="377"/>
        <v>5</v>
      </c>
      <c r="AQ226">
        <f t="shared" si="406"/>
        <v>1.0460251046025215E-2</v>
      </c>
      <c r="AR226" s="34">
        <f t="shared" si="407"/>
        <v>121.54001006542526</v>
      </c>
      <c r="AS226" s="10">
        <v>637</v>
      </c>
      <c r="AT226" s="2">
        <f t="shared" si="408"/>
        <v>-17</v>
      </c>
      <c r="AU226" s="2">
        <f t="shared" si="409"/>
        <v>-2.5993883792048922E-2</v>
      </c>
      <c r="AV226" s="34">
        <f t="shared" si="410"/>
        <v>160.2918973326623</v>
      </c>
      <c r="AW226" s="79">
        <f t="shared" si="411"/>
        <v>5.088631661354359E-3</v>
      </c>
      <c r="AX226" s="10">
        <v>115</v>
      </c>
      <c r="AY226">
        <f t="shared" si="412"/>
        <v>8</v>
      </c>
      <c r="AZ226" s="22">
        <f t="shared" si="413"/>
        <v>7.4766355140186924E-2</v>
      </c>
      <c r="BA226" s="35">
        <f t="shared" si="414"/>
        <v>28.938097634625063</v>
      </c>
      <c r="BB226" s="51">
        <f t="shared" si="415"/>
        <v>9.1866976617857338E-4</v>
      </c>
      <c r="BC226" s="31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31">
        <f t="shared" si="416"/>
        <v>-78</v>
      </c>
      <c r="BE226" s="51">
        <f t="shared" si="417"/>
        <v>-3.6896877956480445E-3</v>
      </c>
      <c r="BF226" s="35">
        <f t="shared" si="418"/>
        <v>5299.9496728736785</v>
      </c>
      <c r="BG226" s="35">
        <f t="shared" si="419"/>
        <v>0.16825237056741837</v>
      </c>
      <c r="BH226" s="45">
        <v>20382</v>
      </c>
      <c r="BI226" s="48">
        <f t="shared" si="420"/>
        <v>115</v>
      </c>
      <c r="BJ226" s="14">
        <v>50998</v>
      </c>
      <c r="BK226" s="48">
        <f t="shared" si="421"/>
        <v>154</v>
      </c>
      <c r="BL226" s="14">
        <v>36904</v>
      </c>
      <c r="BM226" s="48">
        <f t="shared" si="422"/>
        <v>105</v>
      </c>
      <c r="BN226" s="14">
        <v>14027</v>
      </c>
      <c r="BO226" s="48">
        <f t="shared" si="423"/>
        <v>54</v>
      </c>
      <c r="BP226" s="14">
        <v>2870</v>
      </c>
      <c r="BQ226" s="48">
        <f t="shared" si="424"/>
        <v>8</v>
      </c>
      <c r="BR226" s="16">
        <v>21</v>
      </c>
      <c r="BS226" s="24">
        <f t="shared" si="425"/>
        <v>0</v>
      </c>
      <c r="BT226" s="16">
        <v>129</v>
      </c>
      <c r="BU226" s="24">
        <f t="shared" si="426"/>
        <v>1</v>
      </c>
      <c r="BV226" s="16">
        <v>536</v>
      </c>
      <c r="BW226" s="24">
        <f t="shared" si="427"/>
        <v>1</v>
      </c>
      <c r="BX226" s="16">
        <v>1239</v>
      </c>
      <c r="BY226" s="24">
        <f t="shared" si="428"/>
        <v>4</v>
      </c>
      <c r="BZ226" s="21">
        <v>649</v>
      </c>
      <c r="CA226" s="27">
        <f t="shared" si="429"/>
        <v>4</v>
      </c>
    </row>
    <row r="227" spans="1:79">
      <c r="A227" s="3">
        <v>44124</v>
      </c>
      <c r="B227" s="22">
        <v>44124</v>
      </c>
      <c r="C227" s="10">
        <v>125739</v>
      </c>
      <c r="D227">
        <f t="shared" si="378"/>
        <v>558</v>
      </c>
      <c r="E227" s="10">
        <v>2585</v>
      </c>
      <c r="F227">
        <f t="shared" si="430"/>
        <v>11</v>
      </c>
      <c r="G227" s="10">
        <v>102028</v>
      </c>
      <c r="H227">
        <f t="shared" si="379"/>
        <v>483</v>
      </c>
      <c r="I227">
        <f t="shared" si="376"/>
        <v>21126</v>
      </c>
      <c r="J227">
        <f t="shared" si="375"/>
        <v>64</v>
      </c>
      <c r="K227">
        <f t="shared" si="380"/>
        <v>2.055845839397482E-2</v>
      </c>
      <c r="L227">
        <f t="shared" si="381"/>
        <v>0.81142684449534352</v>
      </c>
      <c r="M227">
        <f t="shared" si="382"/>
        <v>0.16801469711068165</v>
      </c>
      <c r="N227" s="22">
        <f t="shared" si="383"/>
        <v>4.4377639395891486E-3</v>
      </c>
      <c r="O227">
        <f t="shared" si="431"/>
        <v>4.2553191489361703E-3</v>
      </c>
      <c r="P227">
        <f t="shared" si="384"/>
        <v>4.7339945897204687E-3</v>
      </c>
      <c r="Q227">
        <f t="shared" si="385"/>
        <v>3.0294423932594908E-3</v>
      </c>
      <c r="R227" s="22">
        <f t="shared" si="386"/>
        <v>31640.412682435832</v>
      </c>
      <c r="S227" s="22">
        <f t="shared" si="387"/>
        <v>650.47810770005026</v>
      </c>
      <c r="T227" s="22">
        <f t="shared" si="388"/>
        <v>25673.880221439355</v>
      </c>
      <c r="U227" s="22">
        <f t="shared" si="389"/>
        <v>5316.0543532964266</v>
      </c>
      <c r="V227" s="10">
        <v>591504</v>
      </c>
      <c r="W227">
        <f t="shared" si="390"/>
        <v>5683</v>
      </c>
      <c r="X227" s="22">
        <f t="shared" si="391"/>
        <v>2836</v>
      </c>
      <c r="Y227" s="35">
        <f t="shared" si="392"/>
        <v>148843.48263714142</v>
      </c>
      <c r="Z227" s="10">
        <v>462215</v>
      </c>
      <c r="AA227" s="2">
        <f t="shared" si="393"/>
        <v>5125</v>
      </c>
      <c r="AB227" s="29">
        <f t="shared" si="394"/>
        <v>0.78142328707836295</v>
      </c>
      <c r="AC227" s="32">
        <f t="shared" si="395"/>
        <v>2714</v>
      </c>
      <c r="AD227">
        <f t="shared" si="396"/>
        <v>129289</v>
      </c>
      <c r="AE227" s="1">
        <f t="shared" si="397"/>
        <v>558</v>
      </c>
      <c r="AF227" s="29">
        <f t="shared" si="398"/>
        <v>0.21857671292163705</v>
      </c>
      <c r="AG227" s="32">
        <f t="shared" si="399"/>
        <v>122</v>
      </c>
      <c r="AH227" s="34">
        <f t="shared" si="400"/>
        <v>9.8187576983987335E-2</v>
      </c>
      <c r="AI227" s="34">
        <f t="shared" si="401"/>
        <v>32533.719174635127</v>
      </c>
      <c r="AJ227" s="10">
        <v>19926</v>
      </c>
      <c r="AK227" s="2">
        <f t="shared" si="402"/>
        <v>99</v>
      </c>
      <c r="AL227" s="2">
        <f t="shared" si="403"/>
        <v>4.9931911030414167E-3</v>
      </c>
      <c r="AM227" s="34">
        <f t="shared" si="404"/>
        <v>5014.0915953699041</v>
      </c>
      <c r="AN227" s="34">
        <f t="shared" si="405"/>
        <v>0.1584711187459738</v>
      </c>
      <c r="AO227" s="10">
        <v>483</v>
      </c>
      <c r="AP227">
        <f t="shared" si="377"/>
        <v>0</v>
      </c>
      <c r="AQ227">
        <f t="shared" si="406"/>
        <v>0</v>
      </c>
      <c r="AR227" s="34">
        <f t="shared" si="407"/>
        <v>121.54001006542526</v>
      </c>
      <c r="AS227" s="10">
        <v>604</v>
      </c>
      <c r="AT227" s="2">
        <f t="shared" si="408"/>
        <v>-33</v>
      </c>
      <c r="AU227" s="2">
        <f t="shared" si="409"/>
        <v>-5.180533751962324E-2</v>
      </c>
      <c r="AV227" s="34">
        <f t="shared" si="410"/>
        <v>151.98792148968292</v>
      </c>
      <c r="AW227" s="79">
        <f t="shared" si="411"/>
        <v>4.803601110236283E-3</v>
      </c>
      <c r="AX227" s="10">
        <v>113</v>
      </c>
      <c r="AY227">
        <f t="shared" si="412"/>
        <v>-2</v>
      </c>
      <c r="AZ227" s="22">
        <f t="shared" si="413"/>
        <v>-1.7391304347826098E-2</v>
      </c>
      <c r="BA227" s="35">
        <f t="shared" si="414"/>
        <v>28.434826371414189</v>
      </c>
      <c r="BB227" s="51">
        <f t="shared" si="415"/>
        <v>8.9868696267665562E-4</v>
      </c>
      <c r="BC227" s="31">
        <f>+Pagina_Inicial[[#This Row],[Aislamiento Domiciliario]]+Pagina_Inicial[[#This Row],[Aislamiento en Hoteles]]+Pagina_Inicial[[#This Row],[Hospitalizados en Sala]]+Pagina_Inicial[[#This Row],[Hospitalizados en UCI]]</f>
        <v>21126</v>
      </c>
      <c r="BD227" s="31">
        <f t="shared" si="416"/>
        <v>64</v>
      </c>
      <c r="BE227" s="51">
        <f t="shared" si="417"/>
        <v>3.0386478017281338E-3</v>
      </c>
      <c r="BF227" s="35">
        <f t="shared" si="418"/>
        <v>5316.0543532964266</v>
      </c>
      <c r="BG227" s="35">
        <f t="shared" si="419"/>
        <v>0.16801469711068165</v>
      </c>
      <c r="BH227" s="45">
        <v>20500</v>
      </c>
      <c r="BI227" s="48">
        <f t="shared" si="420"/>
        <v>118</v>
      </c>
      <c r="BJ227" s="14">
        <v>51194</v>
      </c>
      <c r="BK227" s="48">
        <f t="shared" si="421"/>
        <v>196</v>
      </c>
      <c r="BL227" s="14">
        <v>37065</v>
      </c>
      <c r="BM227" s="48">
        <f t="shared" si="422"/>
        <v>161</v>
      </c>
      <c r="BN227" s="14">
        <v>14094</v>
      </c>
      <c r="BO227" s="48">
        <f t="shared" si="423"/>
        <v>67</v>
      </c>
      <c r="BP227" s="14">
        <v>2886</v>
      </c>
      <c r="BQ227" s="48">
        <f t="shared" si="424"/>
        <v>16</v>
      </c>
      <c r="BR227" s="16">
        <v>21</v>
      </c>
      <c r="BS227" s="24">
        <f t="shared" si="425"/>
        <v>0</v>
      </c>
      <c r="BT227" s="16">
        <v>129</v>
      </c>
      <c r="BU227" s="24">
        <f t="shared" si="426"/>
        <v>0</v>
      </c>
      <c r="BV227" s="16">
        <v>539</v>
      </c>
      <c r="BW227" s="24">
        <f t="shared" si="427"/>
        <v>3</v>
      </c>
      <c r="BX227" s="16">
        <v>1244</v>
      </c>
      <c r="BY227" s="24">
        <f t="shared" si="428"/>
        <v>5</v>
      </c>
      <c r="BZ227" s="21">
        <v>652</v>
      </c>
      <c r="CA227" s="27">
        <f t="shared" si="429"/>
        <v>3</v>
      </c>
    </row>
    <row r="228" spans="1:79">
      <c r="A228" s="3">
        <v>44125</v>
      </c>
      <c r="B228" s="22">
        <v>44125</v>
      </c>
      <c r="C228" s="10">
        <v>126436</v>
      </c>
      <c r="D228">
        <f t="shared" si="378"/>
        <v>697</v>
      </c>
      <c r="E228" s="10">
        <v>2597</v>
      </c>
      <c r="F228">
        <f t="shared" si="430"/>
        <v>12</v>
      </c>
      <c r="G228" s="10">
        <v>102725</v>
      </c>
      <c r="H228">
        <f t="shared" si="379"/>
        <v>697</v>
      </c>
      <c r="I228">
        <f t="shared" si="376"/>
        <v>21114</v>
      </c>
      <c r="J228">
        <f t="shared" si="375"/>
        <v>-12</v>
      </c>
      <c r="K228">
        <f t="shared" si="380"/>
        <v>2.0540036065677496E-2</v>
      </c>
      <c r="L228">
        <f t="shared" si="381"/>
        <v>0.81246638615584166</v>
      </c>
      <c r="M228">
        <f t="shared" si="382"/>
        <v>0.16699357777848081</v>
      </c>
      <c r="N228" s="22">
        <f t="shared" si="383"/>
        <v>5.5126704419627319E-3</v>
      </c>
      <c r="O228">
        <f t="shared" si="431"/>
        <v>4.6207162110127068E-3</v>
      </c>
      <c r="P228">
        <f t="shared" si="384"/>
        <v>6.7851058651740084E-3</v>
      </c>
      <c r="Q228">
        <f t="shared" si="385"/>
        <v>-5.6834327934072179E-4</v>
      </c>
      <c r="R228" s="22">
        <f t="shared" si="386"/>
        <v>31815.802717664821</v>
      </c>
      <c r="S228" s="22">
        <f t="shared" si="387"/>
        <v>653.49773527931552</v>
      </c>
      <c r="T228" s="22">
        <f t="shared" si="388"/>
        <v>25849.270256668344</v>
      </c>
      <c r="U228" s="22">
        <f t="shared" si="389"/>
        <v>5313.0347257171616</v>
      </c>
      <c r="V228" s="10">
        <v>600018</v>
      </c>
      <c r="W228">
        <f t="shared" si="390"/>
        <v>8514</v>
      </c>
      <c r="X228" s="22">
        <f t="shared" si="391"/>
        <v>2831</v>
      </c>
      <c r="Y228" s="35">
        <f t="shared" si="392"/>
        <v>150985.90840463008</v>
      </c>
      <c r="Z228" s="10">
        <v>470033</v>
      </c>
      <c r="AA228" s="2">
        <f t="shared" si="393"/>
        <v>7818</v>
      </c>
      <c r="AB228" s="29">
        <f t="shared" si="394"/>
        <v>0.78336483238836163</v>
      </c>
      <c r="AC228" s="32">
        <f t="shared" si="395"/>
        <v>2693</v>
      </c>
      <c r="AD228">
        <f t="shared" si="396"/>
        <v>129985</v>
      </c>
      <c r="AE228" s="1">
        <f t="shared" si="397"/>
        <v>696</v>
      </c>
      <c r="AF228" s="29">
        <f t="shared" si="398"/>
        <v>0.21663516761163831</v>
      </c>
      <c r="AG228" s="32">
        <f t="shared" si="399"/>
        <v>138</v>
      </c>
      <c r="AH228" s="34">
        <f t="shared" si="400"/>
        <v>8.1747709654686404E-2</v>
      </c>
      <c r="AI228" s="34">
        <f t="shared" si="401"/>
        <v>32708.857574232508</v>
      </c>
      <c r="AJ228" s="10">
        <v>19952</v>
      </c>
      <c r="AK228" s="2">
        <f t="shared" si="402"/>
        <v>26</v>
      </c>
      <c r="AL228" s="2">
        <f t="shared" si="403"/>
        <v>1.3048278630933829E-3</v>
      </c>
      <c r="AM228" s="34">
        <f t="shared" si="404"/>
        <v>5020.6341217916452</v>
      </c>
      <c r="AN228" s="34">
        <f t="shared" si="405"/>
        <v>0.15780315732860895</v>
      </c>
      <c r="AO228" s="10">
        <v>483</v>
      </c>
      <c r="AP228">
        <f t="shared" si="377"/>
        <v>0</v>
      </c>
      <c r="AQ228">
        <f t="shared" si="406"/>
        <v>0</v>
      </c>
      <c r="AR228" s="34">
        <f t="shared" si="407"/>
        <v>121.54001006542526</v>
      </c>
      <c r="AS228" s="10">
        <v>561</v>
      </c>
      <c r="AT228" s="2">
        <f t="shared" si="408"/>
        <v>-43</v>
      </c>
      <c r="AU228" s="2">
        <f t="shared" si="409"/>
        <v>-7.1192052980132425E-2</v>
      </c>
      <c r="AV228" s="34">
        <f t="shared" si="410"/>
        <v>141.16758933064921</v>
      </c>
      <c r="AW228" s="79">
        <f t="shared" si="411"/>
        <v>4.4370274288968335E-3</v>
      </c>
      <c r="AX228" s="10">
        <v>117</v>
      </c>
      <c r="AY228">
        <f t="shared" si="412"/>
        <v>4</v>
      </c>
      <c r="AZ228" s="22">
        <f t="shared" si="413"/>
        <v>3.539823008849563E-2</v>
      </c>
      <c r="BA228" s="35">
        <f t="shared" si="414"/>
        <v>29.441368897835932</v>
      </c>
      <c r="BB228" s="51">
        <f t="shared" si="415"/>
        <v>9.2536935682875133E-4</v>
      </c>
      <c r="BC228" s="31">
        <f>+Pagina_Inicial[[#This Row],[Aislamiento Domiciliario]]+Pagina_Inicial[[#This Row],[Aislamiento en Hoteles]]+Pagina_Inicial[[#This Row],[Hospitalizados en Sala]]+Pagina_Inicial[[#This Row],[Hospitalizados en UCI]]</f>
        <v>21113</v>
      </c>
      <c r="BD228" s="31">
        <f t="shared" si="416"/>
        <v>-13</v>
      </c>
      <c r="BE228" s="51">
        <f t="shared" si="417"/>
        <v>-6.1535548613078639E-4</v>
      </c>
      <c r="BF228" s="35">
        <f t="shared" si="418"/>
        <v>5312.7830900855561</v>
      </c>
      <c r="BG228" s="35">
        <f t="shared" si="419"/>
        <v>0.16698566863867886</v>
      </c>
      <c r="BH228" s="45">
        <v>20638</v>
      </c>
      <c r="BI228" s="48">
        <f t="shared" si="420"/>
        <v>138</v>
      </c>
      <c r="BJ228" s="14">
        <v>51472</v>
      </c>
      <c r="BK228" s="48">
        <f t="shared" si="421"/>
        <v>278</v>
      </c>
      <c r="BL228" s="14">
        <v>37284</v>
      </c>
      <c r="BM228" s="48">
        <f t="shared" si="422"/>
        <v>219</v>
      </c>
      <c r="BN228" s="14">
        <v>14143</v>
      </c>
      <c r="BO228" s="48">
        <f t="shared" si="423"/>
        <v>49</v>
      </c>
      <c r="BP228" s="14">
        <v>2898</v>
      </c>
      <c r="BQ228" s="48">
        <f t="shared" si="424"/>
        <v>12</v>
      </c>
      <c r="BR228" s="16">
        <v>21</v>
      </c>
      <c r="BS228" s="24">
        <f t="shared" si="425"/>
        <v>0</v>
      </c>
      <c r="BT228" s="16">
        <v>130</v>
      </c>
      <c r="BU228" s="24">
        <f t="shared" si="426"/>
        <v>1</v>
      </c>
      <c r="BV228" s="16">
        <v>540</v>
      </c>
      <c r="BW228" s="24">
        <f t="shared" si="427"/>
        <v>1</v>
      </c>
      <c r="BX228" s="16">
        <v>1249</v>
      </c>
      <c r="BY228" s="24">
        <f t="shared" si="428"/>
        <v>5</v>
      </c>
      <c r="BZ228" s="21">
        <v>657</v>
      </c>
      <c r="CA228" s="27">
        <f t="shared" si="429"/>
        <v>5</v>
      </c>
    </row>
    <row r="229" spans="1:79">
      <c r="A229" s="3">
        <v>44126</v>
      </c>
      <c r="B229" s="22">
        <v>44126</v>
      </c>
      <c r="C229" s="10">
        <v>127227</v>
      </c>
      <c r="D229">
        <f t="shared" si="378"/>
        <v>791</v>
      </c>
      <c r="E229" s="10">
        <v>2612</v>
      </c>
      <c r="F229">
        <f t="shared" si="430"/>
        <v>15</v>
      </c>
      <c r="G229" s="10">
        <v>103398</v>
      </c>
      <c r="H229">
        <f t="shared" si="379"/>
        <v>673</v>
      </c>
      <c r="I229">
        <f t="shared" si="376"/>
        <v>21217</v>
      </c>
      <c r="J229">
        <f t="shared" si="375"/>
        <v>103</v>
      </c>
      <c r="K229">
        <f t="shared" si="380"/>
        <v>2.0530233362415211E-2</v>
      </c>
      <c r="L229">
        <f t="shared" si="381"/>
        <v>0.81270485038553142</v>
      </c>
      <c r="M229">
        <f t="shared" si="382"/>
        <v>0.16676491625205342</v>
      </c>
      <c r="N229" s="22">
        <f t="shared" si="383"/>
        <v>6.217233763273519E-3</v>
      </c>
      <c r="O229">
        <f t="shared" si="431"/>
        <v>5.7427258805513018E-3</v>
      </c>
      <c r="P229">
        <f t="shared" si="384"/>
        <v>6.5088299580262675E-3</v>
      </c>
      <c r="Q229">
        <f t="shared" si="385"/>
        <v>4.8545977282367916E-3</v>
      </c>
      <c r="R229" s="22">
        <f t="shared" si="386"/>
        <v>32014.846502264718</v>
      </c>
      <c r="S229" s="22">
        <f t="shared" si="387"/>
        <v>657.27226975339704</v>
      </c>
      <c r="T229" s="22">
        <f t="shared" si="388"/>
        <v>26018.621036738801</v>
      </c>
      <c r="U229" s="22">
        <f t="shared" si="389"/>
        <v>5338.9531957725212</v>
      </c>
      <c r="V229" s="10">
        <v>607766</v>
      </c>
      <c r="W229">
        <f t="shared" si="390"/>
        <v>7748</v>
      </c>
      <c r="X229" s="22">
        <f t="shared" si="391"/>
        <v>-766</v>
      </c>
      <c r="Y229" s="35">
        <f t="shared" si="392"/>
        <v>152935.58127830899</v>
      </c>
      <c r="Z229" s="10">
        <v>476989</v>
      </c>
      <c r="AA229" s="2">
        <f t="shared" si="393"/>
        <v>6956</v>
      </c>
      <c r="AB229" s="29">
        <f t="shared" si="394"/>
        <v>0.78482343533530996</v>
      </c>
      <c r="AC229" s="32">
        <f t="shared" si="395"/>
        <v>-862</v>
      </c>
      <c r="AD229">
        <f t="shared" si="396"/>
        <v>130777</v>
      </c>
      <c r="AE229" s="1">
        <f t="shared" si="397"/>
        <v>792</v>
      </c>
      <c r="AF229" s="29">
        <f t="shared" si="398"/>
        <v>0.21517656466469004</v>
      </c>
      <c r="AG229" s="32">
        <f t="shared" si="399"/>
        <v>96</v>
      </c>
      <c r="AH229" s="34">
        <f t="shared" si="400"/>
        <v>0.10221992772328342</v>
      </c>
      <c r="AI229" s="34">
        <f t="shared" si="401"/>
        <v>32908.152994464013</v>
      </c>
      <c r="AJ229" s="10">
        <v>20078</v>
      </c>
      <c r="AK229" s="2">
        <f t="shared" si="402"/>
        <v>126</v>
      </c>
      <c r="AL229" s="2">
        <f t="shared" si="403"/>
        <v>6.3151563753007789E-3</v>
      </c>
      <c r="AM229" s="34">
        <f t="shared" si="404"/>
        <v>5052.3402113739303</v>
      </c>
      <c r="AN229" s="34">
        <f t="shared" si="405"/>
        <v>0.15781241403161278</v>
      </c>
      <c r="AO229" s="10">
        <v>469</v>
      </c>
      <c r="AP229">
        <f t="shared" si="377"/>
        <v>-14</v>
      </c>
      <c r="AQ229">
        <f t="shared" si="406"/>
        <v>-2.8985507246376829E-2</v>
      </c>
      <c r="AR229" s="34">
        <f t="shared" si="407"/>
        <v>118.01711122294917</v>
      </c>
      <c r="AS229" s="10">
        <v>550</v>
      </c>
      <c r="AT229" s="2">
        <f t="shared" si="408"/>
        <v>-11</v>
      </c>
      <c r="AU229" s="2">
        <f t="shared" si="409"/>
        <v>-1.9607843137254943E-2</v>
      </c>
      <c r="AV229" s="34">
        <f t="shared" si="410"/>
        <v>138.39959738298941</v>
      </c>
      <c r="AW229" s="79">
        <f t="shared" si="411"/>
        <v>4.3229817570169856E-3</v>
      </c>
      <c r="AX229" s="10">
        <v>120</v>
      </c>
      <c r="AY229">
        <f t="shared" si="412"/>
        <v>3</v>
      </c>
      <c r="AZ229" s="22">
        <f t="shared" si="413"/>
        <v>2.564102564102555E-2</v>
      </c>
      <c r="BA229" s="35">
        <f t="shared" si="414"/>
        <v>30.196275792652237</v>
      </c>
      <c r="BB229" s="51">
        <f t="shared" si="415"/>
        <v>9.4319601971279681E-4</v>
      </c>
      <c r="BC229" s="31">
        <f>+Pagina_Inicial[[#This Row],[Aislamiento Domiciliario]]+Pagina_Inicial[[#This Row],[Aislamiento en Hoteles]]+Pagina_Inicial[[#This Row],[Hospitalizados en Sala]]+Pagina_Inicial[[#This Row],[Hospitalizados en UCI]]</f>
        <v>21217</v>
      </c>
      <c r="BD229" s="31">
        <f t="shared" si="416"/>
        <v>104</v>
      </c>
      <c r="BE229" s="51">
        <f t="shared" si="417"/>
        <v>4.9258750532847895E-3</v>
      </c>
      <c r="BF229" s="35">
        <f t="shared" si="418"/>
        <v>5338.9531957725212</v>
      </c>
      <c r="BG229" s="35">
        <f t="shared" si="419"/>
        <v>0.16676491625205342</v>
      </c>
      <c r="BH229" s="45">
        <v>20827</v>
      </c>
      <c r="BI229" s="48">
        <f t="shared" si="420"/>
        <v>189</v>
      </c>
      <c r="BJ229" s="14">
        <v>51763</v>
      </c>
      <c r="BK229" s="48">
        <f t="shared" si="421"/>
        <v>291</v>
      </c>
      <c r="BL229" s="14">
        <v>37503</v>
      </c>
      <c r="BM229" s="48">
        <f t="shared" si="422"/>
        <v>219</v>
      </c>
      <c r="BN229" s="14">
        <v>14218</v>
      </c>
      <c r="BO229" s="48">
        <f t="shared" si="423"/>
        <v>75</v>
      </c>
      <c r="BP229" s="14">
        <v>2916</v>
      </c>
      <c r="BQ229" s="48">
        <f t="shared" si="424"/>
        <v>18</v>
      </c>
      <c r="BR229" s="16">
        <v>21</v>
      </c>
      <c r="BS229" s="24">
        <f t="shared" si="425"/>
        <v>0</v>
      </c>
      <c r="BT229" s="16">
        <v>131</v>
      </c>
      <c r="BU229" s="24">
        <f t="shared" si="426"/>
        <v>1</v>
      </c>
      <c r="BV229" s="16">
        <v>543</v>
      </c>
      <c r="BW229" s="24">
        <f t="shared" si="427"/>
        <v>3</v>
      </c>
      <c r="BX229" s="16">
        <v>1257</v>
      </c>
      <c r="BY229" s="24">
        <f t="shared" si="428"/>
        <v>8</v>
      </c>
      <c r="BZ229" s="21">
        <v>660</v>
      </c>
      <c r="CA229" s="27">
        <f t="shared" si="429"/>
        <v>3</v>
      </c>
    </row>
    <row r="230" spans="1:79">
      <c r="A230" s="3">
        <v>44127</v>
      </c>
      <c r="B230" s="22">
        <v>44127</v>
      </c>
      <c r="C230" s="10">
        <v>127866</v>
      </c>
      <c r="D230">
        <f t="shared" si="378"/>
        <v>639</v>
      </c>
      <c r="E230" s="10">
        <v>2622</v>
      </c>
      <c r="F230">
        <f t="shared" si="430"/>
        <v>10</v>
      </c>
      <c r="G230" s="10">
        <v>103985</v>
      </c>
      <c r="H230">
        <f t="shared" si="379"/>
        <v>587</v>
      </c>
      <c r="I230">
        <f t="shared" si="376"/>
        <v>21259</v>
      </c>
      <c r="J230">
        <f t="shared" si="375"/>
        <v>42</v>
      </c>
      <c r="K230">
        <f t="shared" si="380"/>
        <v>2.0505842053399653E-2</v>
      </c>
      <c r="L230">
        <f t="shared" si="381"/>
        <v>0.81323416701859763</v>
      </c>
      <c r="M230">
        <f t="shared" si="382"/>
        <v>0.16625999092800275</v>
      </c>
      <c r="N230" s="22">
        <f t="shared" si="383"/>
        <v>4.9974191731969406E-3</v>
      </c>
      <c r="O230">
        <f t="shared" si="431"/>
        <v>3.8138825324180014E-3</v>
      </c>
      <c r="P230">
        <f t="shared" si="384"/>
        <v>5.6450449584074629E-3</v>
      </c>
      <c r="Q230">
        <f t="shared" si="385"/>
        <v>1.975633849193283E-3</v>
      </c>
      <c r="R230" s="22">
        <f t="shared" si="386"/>
        <v>32175.641670860594</v>
      </c>
      <c r="S230" s="22">
        <f t="shared" si="387"/>
        <v>659.78862606945142</v>
      </c>
      <c r="T230" s="22">
        <f t="shared" si="388"/>
        <v>26166.331152491191</v>
      </c>
      <c r="U230" s="22">
        <f t="shared" si="389"/>
        <v>5349.5218922999493</v>
      </c>
      <c r="V230" s="10">
        <v>614675</v>
      </c>
      <c r="W230">
        <f t="shared" si="390"/>
        <v>6909</v>
      </c>
      <c r="X230" s="22">
        <f t="shared" si="391"/>
        <v>-839</v>
      </c>
      <c r="Y230" s="35">
        <f t="shared" si="392"/>
        <v>154674.13185707096</v>
      </c>
      <c r="Z230" s="10">
        <v>483259</v>
      </c>
      <c r="AA230" s="2">
        <f t="shared" si="393"/>
        <v>6270</v>
      </c>
      <c r="AB230" s="29">
        <f t="shared" si="394"/>
        <v>0.78620246471712696</v>
      </c>
      <c r="AC230" s="32">
        <f t="shared" si="395"/>
        <v>-686</v>
      </c>
      <c r="AD230">
        <f t="shared" si="396"/>
        <v>131416</v>
      </c>
      <c r="AE230" s="1">
        <f t="shared" si="397"/>
        <v>639</v>
      </c>
      <c r="AF230" s="29">
        <f t="shared" si="398"/>
        <v>0.21379753528287307</v>
      </c>
      <c r="AG230" s="32">
        <f t="shared" si="399"/>
        <v>-153</v>
      </c>
      <c r="AH230" s="34">
        <f t="shared" si="400"/>
        <v>9.2488059053408594E-2</v>
      </c>
      <c r="AI230" s="34">
        <f t="shared" si="401"/>
        <v>33068.948163059889</v>
      </c>
      <c r="AJ230" s="10">
        <v>20138</v>
      </c>
      <c r="AK230" s="2">
        <f t="shared" si="402"/>
        <v>60</v>
      </c>
      <c r="AL230" s="2">
        <f t="shared" si="403"/>
        <v>2.9883454527344089E-3</v>
      </c>
      <c r="AM230" s="34">
        <f t="shared" si="404"/>
        <v>5067.4383492702564</v>
      </c>
      <c r="AN230" s="34">
        <f t="shared" si="405"/>
        <v>0.1574930004848826</v>
      </c>
      <c r="AO230" s="10">
        <v>469</v>
      </c>
      <c r="AP230">
        <f t="shared" si="377"/>
        <v>0</v>
      </c>
      <c r="AQ230">
        <f t="shared" si="406"/>
        <v>0</v>
      </c>
      <c r="AR230" s="34">
        <f t="shared" si="407"/>
        <v>118.01711122294917</v>
      </c>
      <c r="AS230" s="10">
        <v>530</v>
      </c>
      <c r="AT230" s="2">
        <f t="shared" si="408"/>
        <v>-20</v>
      </c>
      <c r="AU230" s="2">
        <f t="shared" si="409"/>
        <v>-3.6363636363636376E-2</v>
      </c>
      <c r="AV230" s="34">
        <f t="shared" si="410"/>
        <v>133.36688475088073</v>
      </c>
      <c r="AW230" s="79">
        <f t="shared" si="411"/>
        <v>4.144964259459121E-3</v>
      </c>
      <c r="AX230" s="10">
        <v>122</v>
      </c>
      <c r="AY230">
        <f t="shared" si="412"/>
        <v>2</v>
      </c>
      <c r="AZ230" s="22">
        <f t="shared" si="413"/>
        <v>1.6666666666666607E-2</v>
      </c>
      <c r="BA230" s="35">
        <f t="shared" si="414"/>
        <v>30.699547055863107</v>
      </c>
      <c r="BB230" s="51">
        <f t="shared" si="415"/>
        <v>9.5412384840379771E-4</v>
      </c>
      <c r="BC230" s="31">
        <f>+Pagina_Inicial[[#This Row],[Aislamiento Domiciliario]]+Pagina_Inicial[[#This Row],[Aislamiento en Hoteles]]+Pagina_Inicial[[#This Row],[Hospitalizados en Sala]]+Pagina_Inicial[[#This Row],[Hospitalizados en UCI]]</f>
        <v>21259</v>
      </c>
      <c r="BD230" s="31">
        <f t="shared" si="416"/>
        <v>42</v>
      </c>
      <c r="BE230" s="51">
        <f t="shared" si="417"/>
        <v>1.9795447047179504E-3</v>
      </c>
      <c r="BF230" s="35">
        <f t="shared" si="418"/>
        <v>5349.5218922999493</v>
      </c>
      <c r="BG230" s="35">
        <f t="shared" si="419"/>
        <v>0.16625999092800275</v>
      </c>
      <c r="BH230" s="45">
        <v>20967</v>
      </c>
      <c r="BI230" s="48">
        <f t="shared" si="420"/>
        <v>140</v>
      </c>
      <c r="BJ230" s="14">
        <v>51997</v>
      </c>
      <c r="BK230" s="48">
        <f t="shared" si="421"/>
        <v>234</v>
      </c>
      <c r="BL230" s="14">
        <v>37684</v>
      </c>
      <c r="BM230" s="48">
        <f t="shared" si="422"/>
        <v>181</v>
      </c>
      <c r="BN230" s="14">
        <v>14283</v>
      </c>
      <c r="BO230" s="48">
        <f t="shared" si="423"/>
        <v>65</v>
      </c>
      <c r="BP230" s="14">
        <v>2935</v>
      </c>
      <c r="BQ230" s="48">
        <f t="shared" si="424"/>
        <v>19</v>
      </c>
      <c r="BR230" s="16">
        <v>21</v>
      </c>
      <c r="BS230" s="24">
        <f t="shared" si="425"/>
        <v>0</v>
      </c>
      <c r="BT230" s="16">
        <v>132</v>
      </c>
      <c r="BU230" s="24">
        <f t="shared" si="426"/>
        <v>1</v>
      </c>
      <c r="BV230" s="16">
        <v>544</v>
      </c>
      <c r="BW230" s="24">
        <f t="shared" si="427"/>
        <v>1</v>
      </c>
      <c r="BX230" s="16">
        <v>1263</v>
      </c>
      <c r="BY230" s="24">
        <f t="shared" si="428"/>
        <v>6</v>
      </c>
      <c r="BZ230" s="21">
        <v>662</v>
      </c>
      <c r="CA230" s="27">
        <f t="shared" si="429"/>
        <v>2</v>
      </c>
    </row>
    <row r="231" spans="1:79">
      <c r="A231" s="3">
        <v>44128</v>
      </c>
      <c r="B231" s="22">
        <v>44128</v>
      </c>
      <c r="C231" s="10">
        <v>128515</v>
      </c>
      <c r="D231">
        <f t="shared" si="378"/>
        <v>649</v>
      </c>
      <c r="E231" s="10">
        <v>2628</v>
      </c>
      <c r="F231">
        <f t="shared" si="430"/>
        <v>6</v>
      </c>
      <c r="G231" s="10">
        <v>104562</v>
      </c>
      <c r="H231">
        <f t="shared" si="379"/>
        <v>577</v>
      </c>
      <c r="I231">
        <f t="shared" si="376"/>
        <v>21325</v>
      </c>
      <c r="J231">
        <f t="shared" si="375"/>
        <v>66</v>
      </c>
      <c r="K231">
        <f t="shared" si="380"/>
        <v>2.0448974827841106E-2</v>
      </c>
      <c r="L231">
        <f t="shared" si="381"/>
        <v>0.81361708749951367</v>
      </c>
      <c r="M231">
        <f t="shared" si="382"/>
        <v>0.16593393767264522</v>
      </c>
      <c r="N231" s="22">
        <f t="shared" si="383"/>
        <v>5.0499941641053573E-3</v>
      </c>
      <c r="O231">
        <f t="shared" si="431"/>
        <v>2.2831050228310501E-3</v>
      </c>
      <c r="P231">
        <f t="shared" si="384"/>
        <v>5.5182571106137989E-3</v>
      </c>
      <c r="Q231">
        <f t="shared" si="385"/>
        <v>3.0949589683470107E-3</v>
      </c>
      <c r="R231" s="22">
        <f t="shared" si="386"/>
        <v>32338.953195772519</v>
      </c>
      <c r="S231" s="22">
        <f t="shared" si="387"/>
        <v>661.29843985908406</v>
      </c>
      <c r="T231" s="22">
        <f t="shared" si="388"/>
        <v>26311.524911927529</v>
      </c>
      <c r="U231" s="22">
        <f t="shared" si="389"/>
        <v>5366.1298439859083</v>
      </c>
      <c r="V231" s="10">
        <v>621118</v>
      </c>
      <c r="W231">
        <f t="shared" si="390"/>
        <v>6443</v>
      </c>
      <c r="X231" s="22">
        <f t="shared" si="391"/>
        <v>-466</v>
      </c>
      <c r="Y231" s="35">
        <f t="shared" si="392"/>
        <v>156295.42023150477</v>
      </c>
      <c r="Z231" s="10">
        <v>489053</v>
      </c>
      <c r="AA231" s="2">
        <f t="shared" si="393"/>
        <v>5794</v>
      </c>
      <c r="AB231" s="29">
        <f t="shared" si="394"/>
        <v>0.78737534574750689</v>
      </c>
      <c r="AC231" s="32">
        <f t="shared" si="395"/>
        <v>-476</v>
      </c>
      <c r="AD231">
        <f t="shared" si="396"/>
        <v>132065</v>
      </c>
      <c r="AE231" s="1">
        <f t="shared" si="397"/>
        <v>649</v>
      </c>
      <c r="AF231" s="29">
        <f t="shared" si="398"/>
        <v>0.21262465425249308</v>
      </c>
      <c r="AG231" s="32">
        <f t="shared" si="399"/>
        <v>10</v>
      </c>
      <c r="AH231" s="34">
        <f t="shared" si="400"/>
        <v>0.10072947384758653</v>
      </c>
      <c r="AI231" s="34">
        <f t="shared" si="401"/>
        <v>33232.259687971818</v>
      </c>
      <c r="AJ231" s="10">
        <v>20164</v>
      </c>
      <c r="AK231" s="2">
        <f t="shared" si="402"/>
        <v>26</v>
      </c>
      <c r="AL231" s="2">
        <f t="shared" si="403"/>
        <v>1.2910914688648578E-3</v>
      </c>
      <c r="AM231" s="34">
        <f t="shared" si="404"/>
        <v>5073.9808756919974</v>
      </c>
      <c r="AN231" s="34">
        <f t="shared" si="405"/>
        <v>0.15689997276582501</v>
      </c>
      <c r="AO231" s="10">
        <v>464</v>
      </c>
      <c r="AP231">
        <f t="shared" si="377"/>
        <v>-5</v>
      </c>
      <c r="AQ231">
        <f t="shared" si="406"/>
        <v>-1.0660980810234588E-2</v>
      </c>
      <c r="AR231" s="34">
        <f t="shared" si="407"/>
        <v>116.75893306492199</v>
      </c>
      <c r="AS231" s="10">
        <v>569</v>
      </c>
      <c r="AT231" s="2">
        <f t="shared" si="408"/>
        <v>39</v>
      </c>
      <c r="AU231" s="2">
        <f t="shared" si="409"/>
        <v>7.3584905660377453E-2</v>
      </c>
      <c r="AV231" s="34">
        <f t="shared" si="410"/>
        <v>143.18067438349269</v>
      </c>
      <c r="AW231" s="79">
        <f t="shared" si="411"/>
        <v>4.4274987355561604E-3</v>
      </c>
      <c r="AX231" s="10">
        <v>128</v>
      </c>
      <c r="AY231">
        <f t="shared" si="412"/>
        <v>6</v>
      </c>
      <c r="AZ231" s="22">
        <f t="shared" si="413"/>
        <v>4.9180327868852514E-2</v>
      </c>
      <c r="BA231" s="35">
        <f t="shared" si="414"/>
        <v>32.209360845495723</v>
      </c>
      <c r="BB231" s="51">
        <f t="shared" si="415"/>
        <v>9.9599268567871456E-4</v>
      </c>
      <c r="BC231" s="31">
        <f>+Pagina_Inicial[[#This Row],[Aislamiento Domiciliario]]+Pagina_Inicial[[#This Row],[Aislamiento en Hoteles]]+Pagina_Inicial[[#This Row],[Hospitalizados en Sala]]+Pagina_Inicial[[#This Row],[Hospitalizados en UCI]]</f>
        <v>21325</v>
      </c>
      <c r="BD231" s="31">
        <f t="shared" si="416"/>
        <v>66</v>
      </c>
      <c r="BE231" s="51">
        <f t="shared" si="417"/>
        <v>3.1045674773038101E-3</v>
      </c>
      <c r="BF231" s="35">
        <f t="shared" si="418"/>
        <v>5366.1298439859083</v>
      </c>
      <c r="BG231" s="35">
        <f t="shared" si="419"/>
        <v>0.16593393767264522</v>
      </c>
      <c r="BH231" s="45">
        <v>21127</v>
      </c>
      <c r="BI231" s="48">
        <f t="shared" si="420"/>
        <v>160</v>
      </c>
      <c r="BJ231" s="14">
        <v>52235</v>
      </c>
      <c r="BK231" s="48">
        <f t="shared" si="421"/>
        <v>238</v>
      </c>
      <c r="BL231" s="14">
        <v>37858</v>
      </c>
      <c r="BM231" s="48">
        <f t="shared" si="422"/>
        <v>174</v>
      </c>
      <c r="BN231" s="14">
        <v>14349</v>
      </c>
      <c r="BO231" s="48">
        <f t="shared" si="423"/>
        <v>66</v>
      </c>
      <c r="BP231" s="14">
        <v>2946</v>
      </c>
      <c r="BQ231" s="48">
        <f t="shared" si="424"/>
        <v>11</v>
      </c>
      <c r="BR231" s="16">
        <v>21</v>
      </c>
      <c r="BS231" s="24">
        <f t="shared" si="425"/>
        <v>0</v>
      </c>
      <c r="BT231" s="16">
        <v>132</v>
      </c>
      <c r="BU231" s="24">
        <f t="shared" si="426"/>
        <v>0</v>
      </c>
      <c r="BV231" s="16">
        <v>545</v>
      </c>
      <c r="BW231" s="24">
        <f t="shared" si="427"/>
        <v>1</v>
      </c>
      <c r="BX231" s="16">
        <v>1268</v>
      </c>
      <c r="BY231" s="24">
        <f t="shared" si="428"/>
        <v>5</v>
      </c>
      <c r="BZ231" s="21">
        <v>662</v>
      </c>
      <c r="CA231" s="27">
        <f t="shared" si="429"/>
        <v>0</v>
      </c>
    </row>
    <row r="232" spans="1:79">
      <c r="A232" s="3">
        <v>44129</v>
      </c>
      <c r="B232" s="22">
        <v>44129</v>
      </c>
      <c r="C232" s="10">
        <v>129200</v>
      </c>
      <c r="D232">
        <f t="shared" si="378"/>
        <v>685</v>
      </c>
      <c r="E232" s="10">
        <v>2633</v>
      </c>
      <c r="F232">
        <f t="shared" si="430"/>
        <v>5</v>
      </c>
      <c r="G232" s="10">
        <v>105231</v>
      </c>
      <c r="H232">
        <f t="shared" si="379"/>
        <v>669</v>
      </c>
      <c r="I232">
        <f t="shared" si="376"/>
        <v>21336</v>
      </c>
      <c r="J232">
        <f t="shared" si="375"/>
        <v>11</v>
      </c>
      <c r="K232">
        <f t="shared" si="380"/>
        <v>2.0379256965944271E-2</v>
      </c>
      <c r="L232">
        <f t="shared" si="381"/>
        <v>0.8144814241486068</v>
      </c>
      <c r="M232">
        <f t="shared" si="382"/>
        <v>0.16513931888544892</v>
      </c>
      <c r="N232" s="22">
        <f t="shared" si="383"/>
        <v>5.301857585139319E-3</v>
      </c>
      <c r="O232">
        <f t="shared" si="431"/>
        <v>1.8989745537409798E-3</v>
      </c>
      <c r="P232">
        <f t="shared" si="384"/>
        <v>6.3574421985916696E-3</v>
      </c>
      <c r="Q232">
        <f t="shared" si="385"/>
        <v>5.1556055493063365E-4</v>
      </c>
      <c r="R232" s="22">
        <f t="shared" si="386"/>
        <v>32511.323603422243</v>
      </c>
      <c r="S232" s="22">
        <f t="shared" si="387"/>
        <v>662.55661801711119</v>
      </c>
      <c r="T232" s="22">
        <f t="shared" si="388"/>
        <v>26479.869149471564</v>
      </c>
      <c r="U232" s="22">
        <f t="shared" si="389"/>
        <v>5368.8978359335679</v>
      </c>
      <c r="V232" s="10">
        <v>627775</v>
      </c>
      <c r="W232">
        <f t="shared" si="390"/>
        <v>6657</v>
      </c>
      <c r="X232" s="22">
        <f t="shared" si="391"/>
        <v>214</v>
      </c>
      <c r="Y232" s="35">
        <f t="shared" si="392"/>
        <v>157970.55863110215</v>
      </c>
      <c r="Z232" s="10">
        <v>495025</v>
      </c>
      <c r="AA232" s="2">
        <f t="shared" si="393"/>
        <v>5972</v>
      </c>
      <c r="AB232" s="29">
        <f t="shared" si="394"/>
        <v>0.78853888734020949</v>
      </c>
      <c r="AC232" s="32">
        <f t="shared" si="395"/>
        <v>178</v>
      </c>
      <c r="AD232">
        <f t="shared" si="396"/>
        <v>132750</v>
      </c>
      <c r="AE232" s="1">
        <f t="shared" si="397"/>
        <v>685</v>
      </c>
      <c r="AF232" s="29">
        <f t="shared" si="398"/>
        <v>0.21146111265979053</v>
      </c>
      <c r="AG232" s="32">
        <f t="shared" si="399"/>
        <v>36</v>
      </c>
      <c r="AH232" s="34">
        <f t="shared" si="400"/>
        <v>0.10289920384557609</v>
      </c>
      <c r="AI232" s="34">
        <f t="shared" si="401"/>
        <v>33404.630095621542</v>
      </c>
      <c r="AJ232" s="10">
        <v>20149</v>
      </c>
      <c r="AK232" s="2">
        <f t="shared" si="402"/>
        <v>-15</v>
      </c>
      <c r="AL232" s="2">
        <f t="shared" si="403"/>
        <v>-7.4390001983737353E-4</v>
      </c>
      <c r="AM232" s="34">
        <f t="shared" si="404"/>
        <v>5070.2063412179159</v>
      </c>
      <c r="AN232" s="34">
        <f t="shared" si="405"/>
        <v>0.15595201238390094</v>
      </c>
      <c r="AO232" s="10">
        <v>476</v>
      </c>
      <c r="AP232">
        <f t="shared" si="377"/>
        <v>12</v>
      </c>
      <c r="AQ232">
        <f t="shared" si="406"/>
        <v>2.5862068965517349E-2</v>
      </c>
      <c r="AR232" s="34">
        <f t="shared" si="407"/>
        <v>119.77856064418721</v>
      </c>
      <c r="AS232" s="10">
        <v>584</v>
      </c>
      <c r="AT232" s="2">
        <f t="shared" si="408"/>
        <v>15</v>
      </c>
      <c r="AU232" s="2">
        <f t="shared" si="409"/>
        <v>2.6362038664323295E-2</v>
      </c>
      <c r="AV232" s="34">
        <f t="shared" si="410"/>
        <v>146.95520885757423</v>
      </c>
      <c r="AW232" s="79">
        <f t="shared" si="411"/>
        <v>4.5201238390092883E-3</v>
      </c>
      <c r="AX232" s="10">
        <v>128</v>
      </c>
      <c r="AY232">
        <f t="shared" si="412"/>
        <v>0</v>
      </c>
      <c r="AZ232" s="22">
        <f t="shared" si="413"/>
        <v>0</v>
      </c>
      <c r="BA232" s="35">
        <f t="shared" si="414"/>
        <v>32.209360845495723</v>
      </c>
      <c r="BB232" s="51">
        <f t="shared" si="415"/>
        <v>9.9071207430340559E-4</v>
      </c>
      <c r="BC232" s="31">
        <f>+Pagina_Inicial[[#This Row],[Aislamiento Domiciliario]]+Pagina_Inicial[[#This Row],[Aislamiento en Hoteles]]+Pagina_Inicial[[#This Row],[Hospitalizados en Sala]]+Pagina_Inicial[[#This Row],[Hospitalizados en UCI]]</f>
        <v>21337</v>
      </c>
      <c r="BD232" s="31">
        <f t="shared" si="416"/>
        <v>12</v>
      </c>
      <c r="BE232" s="51">
        <f t="shared" si="417"/>
        <v>5.6271981242672631E-4</v>
      </c>
      <c r="BF232" s="35">
        <f t="shared" si="418"/>
        <v>5369.1494715651734</v>
      </c>
      <c r="BG232" s="35">
        <f t="shared" si="419"/>
        <v>0.16514705882352942</v>
      </c>
      <c r="BH232" s="45">
        <v>21309</v>
      </c>
      <c r="BI232" s="48">
        <f t="shared" si="420"/>
        <v>182</v>
      </c>
      <c r="BJ232" s="14">
        <v>52481</v>
      </c>
      <c r="BK232" s="48">
        <f t="shared" si="421"/>
        <v>246</v>
      </c>
      <c r="BL232" s="14">
        <v>38027</v>
      </c>
      <c r="BM232" s="48">
        <f t="shared" si="422"/>
        <v>169</v>
      </c>
      <c r="BN232" s="14">
        <v>14423</v>
      </c>
      <c r="BO232" s="48">
        <f t="shared" si="423"/>
        <v>74</v>
      </c>
      <c r="BP232" s="14">
        <v>2960</v>
      </c>
      <c r="BQ232" s="48">
        <f t="shared" si="424"/>
        <v>14</v>
      </c>
      <c r="BR232" s="16">
        <v>21</v>
      </c>
      <c r="BS232" s="24">
        <f t="shared" si="425"/>
        <v>0</v>
      </c>
      <c r="BT232" s="16">
        <v>132</v>
      </c>
      <c r="BU232" s="24">
        <f t="shared" si="426"/>
        <v>0</v>
      </c>
      <c r="BV232" s="16">
        <v>546</v>
      </c>
      <c r="BW232" s="24">
        <f t="shared" si="427"/>
        <v>1</v>
      </c>
      <c r="BX232" s="16">
        <v>1269</v>
      </c>
      <c r="BY232" s="24">
        <f t="shared" si="428"/>
        <v>1</v>
      </c>
      <c r="BZ232" s="21">
        <v>665</v>
      </c>
      <c r="CA232" s="27">
        <f t="shared" si="429"/>
        <v>3</v>
      </c>
    </row>
    <row r="233" spans="1:79">
      <c r="A233" s="3">
        <v>44130</v>
      </c>
      <c r="B233" s="22">
        <v>44130</v>
      </c>
      <c r="C233" s="10">
        <v>129751</v>
      </c>
      <c r="D233">
        <f t="shared" si="378"/>
        <v>551</v>
      </c>
      <c r="E233" s="10">
        <v>2638</v>
      </c>
      <c r="F233">
        <f t="shared" si="430"/>
        <v>5</v>
      </c>
      <c r="G233" s="10">
        <v>105710</v>
      </c>
      <c r="H233">
        <f t="shared" si="379"/>
        <v>479</v>
      </c>
      <c r="I233">
        <f t="shared" si="376"/>
        <v>21403</v>
      </c>
      <c r="J233">
        <f t="shared" si="375"/>
        <v>67</v>
      </c>
      <c r="K233">
        <f t="shared" si="380"/>
        <v>2.0331249855492443E-2</v>
      </c>
      <c r="L233">
        <f t="shared" si="381"/>
        <v>0.8147143374617537</v>
      </c>
      <c r="M233">
        <f t="shared" si="382"/>
        <v>0.1649544126827539</v>
      </c>
      <c r="N233" s="22">
        <f t="shared" si="383"/>
        <v>4.2465954019622202E-3</v>
      </c>
      <c r="O233">
        <f t="shared" si="431"/>
        <v>1.8953752843062926E-3</v>
      </c>
      <c r="P233">
        <f t="shared" si="384"/>
        <v>4.5312647810046352E-3</v>
      </c>
      <c r="Q233">
        <f t="shared" si="385"/>
        <v>3.1304022800541982E-3</v>
      </c>
      <c r="R233" s="22">
        <f t="shared" si="386"/>
        <v>32649.974836436839</v>
      </c>
      <c r="S233" s="22">
        <f t="shared" si="387"/>
        <v>663.81479617513833</v>
      </c>
      <c r="T233" s="22">
        <f t="shared" si="388"/>
        <v>26600.402617010568</v>
      </c>
      <c r="U233" s="22">
        <f t="shared" si="389"/>
        <v>5385.7574232511324</v>
      </c>
      <c r="V233" s="10">
        <v>631430</v>
      </c>
      <c r="W233">
        <f t="shared" si="390"/>
        <v>3655</v>
      </c>
      <c r="X233" s="22">
        <f t="shared" si="391"/>
        <v>-3002</v>
      </c>
      <c r="Y233" s="35">
        <f t="shared" si="392"/>
        <v>158890.28686462002</v>
      </c>
      <c r="Z233" s="10">
        <v>498129</v>
      </c>
      <c r="AA233" s="2">
        <f t="shared" si="393"/>
        <v>3104</v>
      </c>
      <c r="AB233" s="29">
        <f t="shared" si="394"/>
        <v>0.78889029662828813</v>
      </c>
      <c r="AC233" s="32">
        <f t="shared" si="395"/>
        <v>-2868</v>
      </c>
      <c r="AD233">
        <f t="shared" si="396"/>
        <v>133301</v>
      </c>
      <c r="AE233" s="1">
        <f t="shared" si="397"/>
        <v>551</v>
      </c>
      <c r="AF233" s="29">
        <f t="shared" si="398"/>
        <v>0.21110970337171184</v>
      </c>
      <c r="AG233" s="32">
        <f t="shared" si="399"/>
        <v>-134</v>
      </c>
      <c r="AH233" s="34">
        <f t="shared" si="400"/>
        <v>0.15075239398084817</v>
      </c>
      <c r="AI233" s="34">
        <f t="shared" si="401"/>
        <v>33543.281328636134</v>
      </c>
      <c r="AJ233" s="10">
        <v>20237</v>
      </c>
      <c r="AK233" s="2">
        <f t="shared" si="402"/>
        <v>88</v>
      </c>
      <c r="AL233" s="2">
        <f t="shared" si="403"/>
        <v>4.3674624050822342E-3</v>
      </c>
      <c r="AM233" s="34">
        <f t="shared" si="404"/>
        <v>5092.3502767991949</v>
      </c>
      <c r="AN233" s="34">
        <f t="shared" si="405"/>
        <v>0.15596796941834745</v>
      </c>
      <c r="AO233" s="10">
        <v>482</v>
      </c>
      <c r="AP233">
        <f t="shared" si="377"/>
        <v>6</v>
      </c>
      <c r="AQ233">
        <f t="shared" si="406"/>
        <v>1.2605042016806678E-2</v>
      </c>
      <c r="AR233" s="34">
        <f t="shared" si="407"/>
        <v>121.28837443381983</v>
      </c>
      <c r="AS233" s="10">
        <v>559</v>
      </c>
      <c r="AT233" s="2">
        <f t="shared" si="408"/>
        <v>-25</v>
      </c>
      <c r="AU233" s="2">
        <f t="shared" si="409"/>
        <v>-4.2808219178082196E-2</v>
      </c>
      <c r="AV233" s="34">
        <f t="shared" si="410"/>
        <v>140.66431806743833</v>
      </c>
      <c r="AW233" s="79">
        <f t="shared" si="411"/>
        <v>4.3082519595224701E-3</v>
      </c>
      <c r="AX233" s="10">
        <v>125</v>
      </c>
      <c r="AY233">
        <f t="shared" si="412"/>
        <v>-3</v>
      </c>
      <c r="AZ233" s="22">
        <f t="shared" si="413"/>
        <v>-2.34375E-2</v>
      </c>
      <c r="BA233" s="35">
        <f t="shared" si="414"/>
        <v>31.454453950679415</v>
      </c>
      <c r="BB233" s="51">
        <f t="shared" si="415"/>
        <v>9.6338371187890657E-4</v>
      </c>
      <c r="BC233" s="31">
        <f>+Pagina_Inicial[[#This Row],[Aislamiento Domiciliario]]+Pagina_Inicial[[#This Row],[Aislamiento en Hoteles]]+Pagina_Inicial[[#This Row],[Hospitalizados en Sala]]+Pagina_Inicial[[#This Row],[Hospitalizados en UCI]]</f>
        <v>21403</v>
      </c>
      <c r="BD233" s="31">
        <f t="shared" si="416"/>
        <v>66</v>
      </c>
      <c r="BE233" s="51">
        <f t="shared" si="417"/>
        <v>3.093218353095617E-3</v>
      </c>
      <c r="BF233" s="35">
        <f t="shared" si="418"/>
        <v>5385.7574232511324</v>
      </c>
      <c r="BG233" s="35">
        <f t="shared" si="419"/>
        <v>0.1649544126827539</v>
      </c>
      <c r="BH233" s="45">
        <v>21336</v>
      </c>
      <c r="BI233" s="48">
        <f t="shared" si="420"/>
        <v>27</v>
      </c>
      <c r="BJ233" s="14">
        <v>52797</v>
      </c>
      <c r="BK233" s="48">
        <f t="shared" si="421"/>
        <v>316</v>
      </c>
      <c r="BL233" s="14">
        <v>38156</v>
      </c>
      <c r="BM233" s="48">
        <f t="shared" si="422"/>
        <v>129</v>
      </c>
      <c r="BN233" s="14">
        <v>14490</v>
      </c>
      <c r="BO233" s="48">
        <f t="shared" si="423"/>
        <v>67</v>
      </c>
      <c r="BP233" s="14">
        <v>2972</v>
      </c>
      <c r="BQ233" s="48">
        <f t="shared" si="424"/>
        <v>12</v>
      </c>
      <c r="BR233" s="16">
        <v>21</v>
      </c>
      <c r="BS233" s="24">
        <f t="shared" si="425"/>
        <v>0</v>
      </c>
      <c r="BT233" s="16">
        <v>132</v>
      </c>
      <c r="BU233" s="24">
        <f t="shared" si="426"/>
        <v>0</v>
      </c>
      <c r="BV233" s="16">
        <v>546</v>
      </c>
      <c r="BW233" s="24">
        <f t="shared" si="427"/>
        <v>0</v>
      </c>
      <c r="BX233" s="16">
        <v>1272</v>
      </c>
      <c r="BY233" s="24">
        <f t="shared" si="428"/>
        <v>3</v>
      </c>
      <c r="BZ233" s="21">
        <v>667</v>
      </c>
      <c r="CA233" s="27">
        <f t="shared" si="429"/>
        <v>2</v>
      </c>
    </row>
    <row r="234" spans="1:79">
      <c r="A234" s="3">
        <v>44131</v>
      </c>
      <c r="B234" s="22">
        <v>44131</v>
      </c>
      <c r="C234" s="10">
        <v>130422</v>
      </c>
      <c r="D234">
        <f t="shared" si="378"/>
        <v>671</v>
      </c>
      <c r="E234" s="10">
        <v>2650</v>
      </c>
      <c r="F234">
        <f t="shared" si="430"/>
        <v>12</v>
      </c>
      <c r="G234" s="10">
        <v>106440</v>
      </c>
      <c r="H234">
        <f t="shared" si="379"/>
        <v>730</v>
      </c>
      <c r="I234">
        <f t="shared" si="376"/>
        <v>21332</v>
      </c>
      <c r="J234">
        <f t="shared" si="375"/>
        <v>-71</v>
      </c>
      <c r="K234">
        <f t="shared" si="380"/>
        <v>2.0318657895140389E-2</v>
      </c>
      <c r="L234">
        <f t="shared" si="381"/>
        <v>0.81611997975801631</v>
      </c>
      <c r="M234">
        <f t="shared" si="382"/>
        <v>0.16356136234684332</v>
      </c>
      <c r="N234" s="22">
        <f t="shared" si="383"/>
        <v>5.1448375274110196E-3</v>
      </c>
      <c r="O234">
        <f t="shared" si="431"/>
        <v>4.528301886792453E-3</v>
      </c>
      <c r="P234">
        <f t="shared" si="384"/>
        <v>6.8583239383690339E-3</v>
      </c>
      <c r="Q234">
        <f t="shared" si="385"/>
        <v>-3.3283330208138009E-3</v>
      </c>
      <c r="R234" s="22">
        <f t="shared" si="386"/>
        <v>32818.822345244087</v>
      </c>
      <c r="S234" s="22">
        <f t="shared" si="387"/>
        <v>666.83442375440359</v>
      </c>
      <c r="T234" s="22">
        <f t="shared" si="388"/>
        <v>26784.096628082534</v>
      </c>
      <c r="U234" s="22">
        <f t="shared" si="389"/>
        <v>5367.8912934071459</v>
      </c>
      <c r="V234" s="10">
        <v>638429</v>
      </c>
      <c r="W234">
        <f t="shared" si="390"/>
        <v>6999</v>
      </c>
      <c r="X234" s="22">
        <f t="shared" si="391"/>
        <v>3344</v>
      </c>
      <c r="Y234" s="35">
        <f t="shared" si="392"/>
        <v>160651.48465022646</v>
      </c>
      <c r="Z234" s="10">
        <v>504457</v>
      </c>
      <c r="AA234" s="22">
        <f t="shared" si="393"/>
        <v>6328</v>
      </c>
      <c r="AB234" s="28">
        <f t="shared" si="394"/>
        <v>0.7901536427699869</v>
      </c>
      <c r="AC234" s="31">
        <f t="shared" si="395"/>
        <v>3224</v>
      </c>
      <c r="AD234">
        <f t="shared" si="396"/>
        <v>133972</v>
      </c>
      <c r="AE234">
        <f t="shared" si="397"/>
        <v>671</v>
      </c>
      <c r="AF234" s="28">
        <f t="shared" si="398"/>
        <v>0.20984635723001305</v>
      </c>
      <c r="AG234" s="31">
        <f t="shared" si="399"/>
        <v>120</v>
      </c>
      <c r="AH234" s="35">
        <f t="shared" si="400"/>
        <v>9.5870838691241606E-2</v>
      </c>
      <c r="AI234" s="35">
        <f t="shared" si="401"/>
        <v>33712.128837443379</v>
      </c>
      <c r="AJ234" s="10">
        <v>20187</v>
      </c>
      <c r="AK234" s="22">
        <f t="shared" si="402"/>
        <v>-50</v>
      </c>
      <c r="AL234" s="22">
        <f t="shared" si="403"/>
        <v>-2.4707219449523476E-3</v>
      </c>
      <c r="AM234" s="35">
        <f t="shared" si="404"/>
        <v>5079.7684952189229</v>
      </c>
      <c r="AN234" s="35">
        <f t="shared" si="405"/>
        <v>0.15478216865252795</v>
      </c>
      <c r="AO234" s="10">
        <v>463</v>
      </c>
      <c r="AP234">
        <f t="shared" si="377"/>
        <v>-19</v>
      </c>
      <c r="AQ234">
        <f t="shared" si="406"/>
        <v>-3.9419087136929432E-2</v>
      </c>
      <c r="AR234" s="35">
        <f t="shared" si="407"/>
        <v>116.50729743331655</v>
      </c>
      <c r="AS234" s="10">
        <v>561</v>
      </c>
      <c r="AT234" s="22">
        <f t="shared" si="408"/>
        <v>2</v>
      </c>
      <c r="AU234" s="22">
        <f t="shared" si="409"/>
        <v>3.5778175313059268E-3</v>
      </c>
      <c r="AV234" s="35">
        <f t="shared" si="410"/>
        <v>141.16758933064921</v>
      </c>
      <c r="AW234" s="51">
        <f t="shared" si="411"/>
        <v>4.3014215393108526E-3</v>
      </c>
      <c r="AX234" s="10">
        <v>121</v>
      </c>
      <c r="AY234">
        <f t="shared" si="412"/>
        <v>-4</v>
      </c>
      <c r="AZ234" s="22">
        <f t="shared" si="413"/>
        <v>-3.2000000000000028E-2</v>
      </c>
      <c r="BA234" s="35">
        <f t="shared" si="414"/>
        <v>30.447911424257672</v>
      </c>
      <c r="BB234" s="51">
        <f t="shared" si="415"/>
        <v>9.2775758691018384E-4</v>
      </c>
      <c r="BC234" s="31">
        <f>+Pagina_Inicial[[#This Row],[Aislamiento Domiciliario]]+Pagina_Inicial[[#This Row],[Aislamiento en Hoteles]]+Pagina_Inicial[[#This Row],[Hospitalizados en Sala]]+Pagina_Inicial[[#This Row],[Hospitalizados en UCI]]</f>
        <v>21332</v>
      </c>
      <c r="BD234" s="31">
        <f t="shared" si="416"/>
        <v>-71</v>
      </c>
      <c r="BE234" s="51">
        <f t="shared" si="417"/>
        <v>-3.317291968415681E-3</v>
      </c>
      <c r="BF234" s="35">
        <f t="shared" si="418"/>
        <v>5367.8912934071459</v>
      </c>
      <c r="BG234" s="35">
        <f t="shared" si="419"/>
        <v>0.16356136234684332</v>
      </c>
      <c r="BH234" s="45">
        <v>21479</v>
      </c>
      <c r="BI234" s="48">
        <f t="shared" si="420"/>
        <v>143</v>
      </c>
      <c r="BJ234" s="14">
        <v>53047</v>
      </c>
      <c r="BK234" s="48">
        <f t="shared" si="421"/>
        <v>250</v>
      </c>
      <c r="BL234" s="14">
        <v>38341</v>
      </c>
      <c r="BM234" s="48">
        <f t="shared" si="422"/>
        <v>185</v>
      </c>
      <c r="BN234" s="14">
        <v>14567</v>
      </c>
      <c r="BO234" s="48">
        <f t="shared" si="423"/>
        <v>77</v>
      </c>
      <c r="BP234" s="14">
        <v>2988</v>
      </c>
      <c r="BQ234" s="48">
        <f t="shared" si="424"/>
        <v>16</v>
      </c>
      <c r="BR234" s="57">
        <v>21</v>
      </c>
      <c r="BS234" s="53">
        <f t="shared" si="425"/>
        <v>0</v>
      </c>
      <c r="BT234" s="57">
        <v>132</v>
      </c>
      <c r="BU234" s="53">
        <f t="shared" si="426"/>
        <v>0</v>
      </c>
      <c r="BV234" s="57">
        <v>549</v>
      </c>
      <c r="BW234" s="53">
        <f t="shared" si="427"/>
        <v>3</v>
      </c>
      <c r="BX234" s="57">
        <v>1276</v>
      </c>
      <c r="BY234" s="53">
        <f t="shared" si="428"/>
        <v>4</v>
      </c>
      <c r="BZ234" s="21">
        <v>672</v>
      </c>
      <c r="CA234" s="27">
        <f t="shared" si="429"/>
        <v>5</v>
      </c>
    </row>
    <row r="235" spans="1:79">
      <c r="A235" s="3">
        <v>44132</v>
      </c>
      <c r="B235" s="22">
        <v>44132</v>
      </c>
      <c r="C235" s="10">
        <v>131247</v>
      </c>
      <c r="D235">
        <f t="shared" si="378"/>
        <v>825</v>
      </c>
      <c r="E235" s="10">
        <v>2663</v>
      </c>
      <c r="F235">
        <f t="shared" si="430"/>
        <v>13</v>
      </c>
      <c r="G235" s="10">
        <v>107391</v>
      </c>
      <c r="H235">
        <f t="shared" si="379"/>
        <v>951</v>
      </c>
      <c r="I235">
        <f t="shared" si="376"/>
        <v>21193</v>
      </c>
      <c r="J235">
        <f t="shared" ref="J235:J266" si="432">+IFERROR(I235-I234,"")</f>
        <v>-139</v>
      </c>
      <c r="K235">
        <f t="shared" si="380"/>
        <v>2.0289987580668512E-2</v>
      </c>
      <c r="L235">
        <f t="shared" si="381"/>
        <v>0.81823584539075178</v>
      </c>
      <c r="M235">
        <f t="shared" si="382"/>
        <v>0.1614741670285797</v>
      </c>
      <c r="N235" s="22">
        <f t="shared" si="383"/>
        <v>6.2858579624677138E-3</v>
      </c>
      <c r="O235">
        <f t="shared" si="431"/>
        <v>4.8817123544874202E-3</v>
      </c>
      <c r="P235">
        <f t="shared" si="384"/>
        <v>8.8554906835768363E-3</v>
      </c>
      <c r="Q235">
        <f t="shared" si="385"/>
        <v>-6.5587694049922141E-3</v>
      </c>
      <c r="R235" s="22">
        <f t="shared" si="386"/>
        <v>33026.421741318569</v>
      </c>
      <c r="S235" s="22">
        <f t="shared" si="387"/>
        <v>670.10568696527423</v>
      </c>
      <c r="T235" s="22">
        <f t="shared" si="388"/>
        <v>27023.402113739303</v>
      </c>
      <c r="U235" s="22">
        <f t="shared" si="389"/>
        <v>5332.9139406139902</v>
      </c>
      <c r="V235" s="10">
        <v>646325</v>
      </c>
      <c r="W235">
        <f t="shared" si="390"/>
        <v>7896</v>
      </c>
      <c r="X235" s="22">
        <f t="shared" si="391"/>
        <v>897</v>
      </c>
      <c r="Y235" s="35">
        <f t="shared" si="392"/>
        <v>162638.39959738299</v>
      </c>
      <c r="Z235" s="10">
        <v>511528</v>
      </c>
      <c r="AA235" s="2">
        <f t="shared" si="393"/>
        <v>7071</v>
      </c>
      <c r="AB235" s="29">
        <f t="shared" si="394"/>
        <v>0.791440838587398</v>
      </c>
      <c r="AC235" s="32">
        <f t="shared" si="395"/>
        <v>743</v>
      </c>
      <c r="AD235">
        <f t="shared" si="396"/>
        <v>134797</v>
      </c>
      <c r="AE235" s="1">
        <f t="shared" si="397"/>
        <v>825</v>
      </c>
      <c r="AF235" s="29">
        <f t="shared" si="398"/>
        <v>0.20855916141260203</v>
      </c>
      <c r="AG235" s="32">
        <f t="shared" si="399"/>
        <v>154</v>
      </c>
      <c r="AH235" s="34">
        <f t="shared" si="400"/>
        <v>0.10448328267477204</v>
      </c>
      <c r="AI235" s="34">
        <f t="shared" si="401"/>
        <v>33919.728233517868</v>
      </c>
      <c r="AJ235" s="10">
        <v>20043</v>
      </c>
      <c r="AK235" s="2">
        <f t="shared" si="402"/>
        <v>-144</v>
      </c>
      <c r="AL235" s="2">
        <f t="shared" si="403"/>
        <v>-7.1333036112349868E-3</v>
      </c>
      <c r="AM235" s="34">
        <f t="shared" si="404"/>
        <v>5043.5329642677398</v>
      </c>
      <c r="AN235" s="34">
        <f t="shared" si="405"/>
        <v>0.15271206198998835</v>
      </c>
      <c r="AO235" s="10">
        <v>477</v>
      </c>
      <c r="AP235">
        <f t="shared" si="377"/>
        <v>14</v>
      </c>
      <c r="AQ235">
        <f t="shared" si="406"/>
        <v>3.0237580993520474E-2</v>
      </c>
      <c r="AR235" s="34">
        <f t="shared" si="407"/>
        <v>120.03019627579265</v>
      </c>
      <c r="AS235" s="10">
        <v>554</v>
      </c>
      <c r="AT235" s="2">
        <f t="shared" si="408"/>
        <v>-7</v>
      </c>
      <c r="AU235" s="2">
        <f t="shared" si="409"/>
        <v>-1.2477718360071277E-2</v>
      </c>
      <c r="AV235" s="34">
        <f t="shared" si="410"/>
        <v>139.40613990941117</v>
      </c>
      <c r="AW235" s="79">
        <f t="shared" si="411"/>
        <v>4.2210488620692283E-3</v>
      </c>
      <c r="AX235" s="10">
        <v>119</v>
      </c>
      <c r="AY235">
        <f t="shared" si="412"/>
        <v>-2</v>
      </c>
      <c r="AZ235" s="22">
        <f t="shared" si="413"/>
        <v>-1.6528925619834656E-2</v>
      </c>
      <c r="BA235" s="35">
        <f t="shared" si="414"/>
        <v>29.944640161046802</v>
      </c>
      <c r="BB235" s="51">
        <f t="shared" si="415"/>
        <v>9.0668739094988834E-4</v>
      </c>
      <c r="BC235" s="31">
        <f>+Pagina_Inicial[[#This Row],[Aislamiento Domiciliario]]+Pagina_Inicial[[#This Row],[Aislamiento en Hoteles]]+Pagina_Inicial[[#This Row],[Hospitalizados en Sala]]+Pagina_Inicial[[#This Row],[Hospitalizados en UCI]]</f>
        <v>21193</v>
      </c>
      <c r="BD235" s="31">
        <f t="shared" si="416"/>
        <v>-139</v>
      </c>
      <c r="BE235" s="51">
        <f t="shared" si="417"/>
        <v>-6.5160322520158021E-3</v>
      </c>
      <c r="BF235" s="35">
        <f t="shared" si="418"/>
        <v>5332.9139406139902</v>
      </c>
      <c r="BG235" s="35">
        <f t="shared" si="419"/>
        <v>0.1614741670285797</v>
      </c>
      <c r="BH235" s="45">
        <v>21642</v>
      </c>
      <c r="BI235" s="48">
        <f t="shared" si="420"/>
        <v>163</v>
      </c>
      <c r="BJ235" s="14">
        <v>53369</v>
      </c>
      <c r="BK235" s="48">
        <f t="shared" si="421"/>
        <v>322</v>
      </c>
      <c r="BL235" s="14">
        <v>38576</v>
      </c>
      <c r="BM235" s="48">
        <f t="shared" si="422"/>
        <v>235</v>
      </c>
      <c r="BN235" s="14">
        <v>14655</v>
      </c>
      <c r="BO235" s="48">
        <f t="shared" si="423"/>
        <v>88</v>
      </c>
      <c r="BP235" s="14">
        <v>3005</v>
      </c>
      <c r="BQ235" s="48">
        <f t="shared" si="424"/>
        <v>17</v>
      </c>
      <c r="BR235" s="16">
        <v>21</v>
      </c>
      <c r="BS235" s="24">
        <f t="shared" si="425"/>
        <v>0</v>
      </c>
      <c r="BT235" s="16">
        <v>133</v>
      </c>
      <c r="BU235" s="24">
        <f t="shared" si="426"/>
        <v>1</v>
      </c>
      <c r="BV235" s="16">
        <v>555</v>
      </c>
      <c r="BW235" s="24">
        <f t="shared" si="427"/>
        <v>6</v>
      </c>
      <c r="BX235" s="16">
        <v>1281</v>
      </c>
      <c r="BY235" s="24">
        <f t="shared" si="428"/>
        <v>5</v>
      </c>
      <c r="BZ235" s="21">
        <v>673</v>
      </c>
      <c r="CA235" s="27">
        <f t="shared" si="429"/>
        <v>1</v>
      </c>
    </row>
    <row r="236" spans="1:79">
      <c r="A236" s="3">
        <v>44133</v>
      </c>
      <c r="B236" s="22">
        <v>44133</v>
      </c>
      <c r="C236" s="10">
        <v>132045</v>
      </c>
      <c r="D236">
        <f t="shared" si="378"/>
        <v>798</v>
      </c>
      <c r="E236" s="10">
        <v>2678</v>
      </c>
      <c r="F236">
        <f t="shared" si="430"/>
        <v>15</v>
      </c>
      <c r="G236" s="10">
        <v>108342</v>
      </c>
      <c r="H236">
        <f t="shared" si="379"/>
        <v>951</v>
      </c>
      <c r="I236">
        <f t="shared" ref="I236:I267" si="433">+IFERROR(C236-E236-G236,"")</f>
        <v>21025</v>
      </c>
      <c r="J236">
        <f t="shared" si="432"/>
        <v>-168</v>
      </c>
      <c r="K236">
        <f t="shared" si="380"/>
        <v>2.0280964822598356E-2</v>
      </c>
      <c r="L236">
        <f t="shared" si="381"/>
        <v>0.82049301374531414</v>
      </c>
      <c r="M236">
        <f t="shared" si="382"/>
        <v>0.15922602143208756</v>
      </c>
      <c r="N236" s="22">
        <f t="shared" si="383"/>
        <v>6.0433942973986141E-3</v>
      </c>
      <c r="O236">
        <f t="shared" si="431"/>
        <v>5.6011949215832709E-3</v>
      </c>
      <c r="P236">
        <f t="shared" si="384"/>
        <v>8.7777593177161203E-3</v>
      </c>
      <c r="Q236">
        <f t="shared" si="385"/>
        <v>-7.9904875148632572E-3</v>
      </c>
      <c r="R236" s="22">
        <f t="shared" si="386"/>
        <v>33227.226975339705</v>
      </c>
      <c r="S236" s="22">
        <f t="shared" si="387"/>
        <v>673.88022143935575</v>
      </c>
      <c r="T236" s="22">
        <f t="shared" si="388"/>
        <v>27262.707599396072</v>
      </c>
      <c r="U236" s="22">
        <f t="shared" si="389"/>
        <v>5290.6391545042779</v>
      </c>
      <c r="V236" s="10">
        <v>654264</v>
      </c>
      <c r="W236">
        <f t="shared" si="390"/>
        <v>7939</v>
      </c>
      <c r="X236" s="22">
        <f t="shared" si="391"/>
        <v>43</v>
      </c>
      <c r="Y236" s="35">
        <f t="shared" si="392"/>
        <v>164636.13487669855</v>
      </c>
      <c r="Z236" s="10">
        <v>518669</v>
      </c>
      <c r="AA236" s="2">
        <f t="shared" si="393"/>
        <v>7141</v>
      </c>
      <c r="AB236" s="29">
        <f t="shared" si="394"/>
        <v>0.79275185552009586</v>
      </c>
      <c r="AC236" s="32">
        <f t="shared" si="395"/>
        <v>70</v>
      </c>
      <c r="AD236">
        <f t="shared" si="396"/>
        <v>135595</v>
      </c>
      <c r="AE236" s="1">
        <f t="shared" si="397"/>
        <v>798</v>
      </c>
      <c r="AF236" s="29">
        <f t="shared" si="398"/>
        <v>0.20724814447990414</v>
      </c>
      <c r="AG236" s="32">
        <f t="shared" si="399"/>
        <v>-27</v>
      </c>
      <c r="AH236" s="34">
        <f t="shared" si="400"/>
        <v>0.1005164378385187</v>
      </c>
      <c r="AI236" s="34">
        <f t="shared" si="401"/>
        <v>34120.533467539004</v>
      </c>
      <c r="AJ236" s="10">
        <v>19854</v>
      </c>
      <c r="AK236" s="2">
        <f t="shared" si="402"/>
        <v>-189</v>
      </c>
      <c r="AL236" s="2">
        <f t="shared" si="403"/>
        <v>-9.4297260889087964E-3</v>
      </c>
      <c r="AM236" s="34">
        <f t="shared" si="404"/>
        <v>4995.973829894313</v>
      </c>
      <c r="AN236" s="34">
        <f t="shared" si="405"/>
        <v>0.15035783255708282</v>
      </c>
      <c r="AO236" s="10">
        <v>505</v>
      </c>
      <c r="AP236">
        <f t="shared" ref="AP236:AP267" si="434">AO236-AO235</f>
        <v>28</v>
      </c>
      <c r="AQ236">
        <f t="shared" si="406"/>
        <v>5.8700209643605783E-2</v>
      </c>
      <c r="AR236" s="34">
        <f t="shared" si="407"/>
        <v>127.07599396074484</v>
      </c>
      <c r="AS236" s="10">
        <v>547</v>
      </c>
      <c r="AT236" s="2">
        <f t="shared" si="408"/>
        <v>-7</v>
      </c>
      <c r="AU236" s="2">
        <f t="shared" si="409"/>
        <v>-1.2635379061371799E-2</v>
      </c>
      <c r="AV236" s="34">
        <f t="shared" si="410"/>
        <v>137.64469048817313</v>
      </c>
      <c r="AW236" s="79">
        <f t="shared" si="411"/>
        <v>4.1425271687682234E-3</v>
      </c>
      <c r="AX236" s="10">
        <v>119</v>
      </c>
      <c r="AY236">
        <f t="shared" si="412"/>
        <v>0</v>
      </c>
      <c r="AZ236" s="22">
        <f t="shared" si="413"/>
        <v>0</v>
      </c>
      <c r="BA236" s="35">
        <f t="shared" si="414"/>
        <v>29.944640161046802</v>
      </c>
      <c r="BB236" s="51">
        <f t="shared" si="415"/>
        <v>9.0120792154189857E-4</v>
      </c>
      <c r="BC236" s="31">
        <f>+Pagina_Inicial[[#This Row],[Aislamiento Domiciliario]]+Pagina_Inicial[[#This Row],[Aislamiento en Hoteles]]+Pagina_Inicial[[#This Row],[Hospitalizados en Sala]]+Pagina_Inicial[[#This Row],[Hospitalizados en UCI]]</f>
        <v>21025</v>
      </c>
      <c r="BD236" s="31">
        <f t="shared" si="416"/>
        <v>-168</v>
      </c>
      <c r="BE236" s="51">
        <f t="shared" si="417"/>
        <v>-7.9271457556739922E-3</v>
      </c>
      <c r="BF236" s="35">
        <f t="shared" si="418"/>
        <v>5290.6391545042779</v>
      </c>
      <c r="BG236" s="35">
        <f t="shared" si="419"/>
        <v>0.15922602143208756</v>
      </c>
      <c r="BH236" s="45">
        <v>21777</v>
      </c>
      <c r="BI236" s="48">
        <f t="shared" si="420"/>
        <v>135</v>
      </c>
      <c r="BJ236" s="14">
        <v>53697</v>
      </c>
      <c r="BK236" s="48">
        <f t="shared" si="421"/>
        <v>328</v>
      </c>
      <c r="BL236" s="14">
        <v>38803</v>
      </c>
      <c r="BM236" s="48">
        <f t="shared" si="422"/>
        <v>227</v>
      </c>
      <c r="BN236" s="14">
        <v>14740</v>
      </c>
      <c r="BO236" s="48">
        <f t="shared" si="423"/>
        <v>85</v>
      </c>
      <c r="BP236" s="14">
        <v>3028</v>
      </c>
      <c r="BQ236" s="48">
        <f t="shared" si="424"/>
        <v>23</v>
      </c>
      <c r="BR236" s="16">
        <v>21</v>
      </c>
      <c r="BS236" s="24">
        <f t="shared" si="425"/>
        <v>0</v>
      </c>
      <c r="BT236" s="16">
        <v>133</v>
      </c>
      <c r="BU236" s="24">
        <f t="shared" si="426"/>
        <v>0</v>
      </c>
      <c r="BV236" s="16">
        <v>557</v>
      </c>
      <c r="BW236" s="24">
        <f t="shared" si="427"/>
        <v>2</v>
      </c>
      <c r="BX236" s="16">
        <v>1291</v>
      </c>
      <c r="BY236" s="24">
        <f t="shared" si="428"/>
        <v>10</v>
      </c>
      <c r="BZ236" s="21">
        <v>676</v>
      </c>
      <c r="CA236" s="27">
        <f t="shared" si="429"/>
        <v>3</v>
      </c>
    </row>
    <row r="237" spans="1:79">
      <c r="A237" s="3">
        <v>44134</v>
      </c>
      <c r="B237" s="22">
        <v>44134</v>
      </c>
      <c r="C237" s="10">
        <v>132867</v>
      </c>
      <c r="D237">
        <f t="shared" ref="D237:D268" si="435">IFERROR(C237-C236,"")</f>
        <v>822</v>
      </c>
      <c r="E237" s="10">
        <v>2688</v>
      </c>
      <c r="F237">
        <f t="shared" si="430"/>
        <v>10</v>
      </c>
      <c r="G237" s="10">
        <v>109369</v>
      </c>
      <c r="H237">
        <f t="shared" ref="H237:H268" si="436">G237-G236</f>
        <v>1027</v>
      </c>
      <c r="I237">
        <f t="shared" si="433"/>
        <v>20810</v>
      </c>
      <c r="J237">
        <f t="shared" si="432"/>
        <v>-215</v>
      </c>
      <c r="K237">
        <f t="shared" ref="K237:K268" si="437">+IFERROR(E237/C237,"")</f>
        <v>2.0230757072862336E-2</v>
      </c>
      <c r="L237">
        <f t="shared" ref="L237:L268" si="438">+IFERROR(G237/C237,"")</f>
        <v>0.82314645472540204</v>
      </c>
      <c r="M237">
        <f t="shared" ref="M237:M268" si="439">+IFERROR(I237/C237,"")</f>
        <v>0.15662278820173556</v>
      </c>
      <c r="N237" s="22">
        <f t="shared" ref="N237:N268" si="440">+IFERROR(D237/C237,"")</f>
        <v>6.1866377655851344E-3</v>
      </c>
      <c r="O237">
        <f t="shared" si="431"/>
        <v>3.720238095238095E-3</v>
      </c>
      <c r="P237">
        <f t="shared" ref="P237:P268" si="441">+IFERROR(H237/G237,"")</f>
        <v>9.3902294068703204E-3</v>
      </c>
      <c r="Q237">
        <f t="shared" ref="Q237:Q268" si="442">+IFERROR(J237/I237,"")</f>
        <v>-1.0331571359923113E-2</v>
      </c>
      <c r="R237" s="22">
        <f t="shared" ref="R237:R268" si="443">+IFERROR(C237/3.974,"")</f>
        <v>33434.071464519373</v>
      </c>
      <c r="S237" s="22">
        <f t="shared" ref="S237:S268" si="444">+IFERROR(E237/3.974,"")</f>
        <v>676.39657775541014</v>
      </c>
      <c r="T237" s="22">
        <f t="shared" ref="T237:T268" si="445">+IFERROR(G237/3.974,"")</f>
        <v>27521.137393054854</v>
      </c>
      <c r="U237" s="22">
        <f t="shared" ref="U237:U268" si="446">+IFERROR(I237/3.974,"")</f>
        <v>5236.5374937091092</v>
      </c>
      <c r="V237" s="10">
        <v>662367</v>
      </c>
      <c r="W237">
        <f t="shared" ref="W237:W268" si="447">V237-V236</f>
        <v>8103</v>
      </c>
      <c r="X237" s="22">
        <f t="shared" ref="X237:X268" si="448">IFERROR(W237-W236,0)</f>
        <v>164</v>
      </c>
      <c r="Y237" s="35">
        <f t="shared" ref="Y237:Y268" si="449">IFERROR(V237/3.974,0)</f>
        <v>166675.13839959737</v>
      </c>
      <c r="Z237" s="10">
        <v>525950</v>
      </c>
      <c r="AA237" s="2">
        <f t="shared" ref="AA237:AA268" si="450">Z237-Z236</f>
        <v>7281</v>
      </c>
      <c r="AB237" s="29">
        <f t="shared" ref="AB237:AB268" si="451">IFERROR(Z237/V237,0)</f>
        <v>0.79404620097317646</v>
      </c>
      <c r="AC237" s="32">
        <f t="shared" ref="AC237:AC268" si="452">IFERROR(AA237-AA236,0)</f>
        <v>140</v>
      </c>
      <c r="AD237">
        <f t="shared" ref="AD237:AD268" si="453">V237-Z237</f>
        <v>136417</v>
      </c>
      <c r="AE237" s="1">
        <f t="shared" ref="AE237:AE268" si="454">AD237-AD236</f>
        <v>822</v>
      </c>
      <c r="AF237" s="29">
        <f t="shared" ref="AF237:AF268" si="455">IFERROR(AD237/V237,0)</f>
        <v>0.20595379902682351</v>
      </c>
      <c r="AG237" s="32">
        <f t="shared" ref="AG237:AG268" si="456">IFERROR(AE237-AE236,0)</f>
        <v>24</v>
      </c>
      <c r="AH237" s="34">
        <f t="shared" ref="AH237:AH268" si="457">IFERROR(AE237/W237,0)</f>
        <v>0.10144390966308775</v>
      </c>
      <c r="AI237" s="34">
        <f t="shared" ref="AI237:AI268" si="458">IFERROR(AD237/3.974,0)</f>
        <v>34327.377956718672</v>
      </c>
      <c r="AJ237" s="10">
        <v>19655</v>
      </c>
      <c r="AK237" s="2">
        <f t="shared" ref="AK237:AK268" si="459">AJ237-AJ236</f>
        <v>-199</v>
      </c>
      <c r="AL237" s="2">
        <f t="shared" ref="AL237:AL268" si="460">IFERROR(AJ237/AJ236,0)-1</f>
        <v>-1.0023169134683152E-2</v>
      </c>
      <c r="AM237" s="34">
        <f t="shared" ref="AM237:AM268" si="461">IFERROR(AJ237/3.974,0)</f>
        <v>4945.8983392048312</v>
      </c>
      <c r="AN237" s="34">
        <f t="shared" ref="AN237:AN268" si="462">IFERROR(AJ237/C237," ")</f>
        <v>0.14792988477199004</v>
      </c>
      <c r="AO237" s="10">
        <v>509</v>
      </c>
      <c r="AP237">
        <f t="shared" si="434"/>
        <v>4</v>
      </c>
      <c r="AQ237">
        <f t="shared" ref="AQ237:AQ268" si="463">IFERROR(AO237/AO236,0)-1</f>
        <v>7.9207920792079278E-3</v>
      </c>
      <c r="AR237" s="34">
        <f t="shared" ref="AR237:AR268" si="464">IFERROR(AO237/3.974,0)</f>
        <v>128.08253648716658</v>
      </c>
      <c r="AS237" s="10">
        <v>535</v>
      </c>
      <c r="AT237" s="2">
        <f t="shared" ref="AT237:AT268" si="465">AS237-AS236</f>
        <v>-12</v>
      </c>
      <c r="AU237" s="2">
        <f t="shared" ref="AU237:AU268" si="466">IFERROR(AS237/AS236,0)-1</f>
        <v>-2.1937842778793404E-2</v>
      </c>
      <c r="AV237" s="34">
        <f t="shared" ref="AV237:AV268" si="467">IFERROR(AS237/3.974,0)</f>
        <v>134.62506290890789</v>
      </c>
      <c r="AW237" s="79">
        <f t="shared" ref="AW237:AW268" si="468">IFERROR(AS237/C237," ")</f>
        <v>4.0265829739513951E-3</v>
      </c>
      <c r="AX237" s="10">
        <v>111</v>
      </c>
      <c r="AY237">
        <f t="shared" ref="AY237:AY268" si="469">AX237-AX236</f>
        <v>-8</v>
      </c>
      <c r="AZ237" s="22">
        <f t="shared" ref="AZ237:AZ268" si="470">IFERROR(AX237/AX236,0)-1</f>
        <v>-6.7226890756302504E-2</v>
      </c>
      <c r="BA237" s="35">
        <f t="shared" ref="BA237:BA268" si="471">IFERROR(AX237/3.974,0)</f>
        <v>27.93155510820332</v>
      </c>
      <c r="BB237" s="51">
        <f t="shared" ref="BB237:BB268" si="472">IFERROR(AX237/C237," ")</f>
        <v>8.3542188805346695E-4</v>
      </c>
      <c r="BC237" s="31">
        <f>+Pagina_Inicial[[#This Row],[Aislamiento Domiciliario]]+Pagina_Inicial[[#This Row],[Aislamiento en Hoteles]]+Pagina_Inicial[[#This Row],[Hospitalizados en Sala]]+Pagina_Inicial[[#This Row],[Hospitalizados en UCI]]</f>
        <v>20810</v>
      </c>
      <c r="BD237" s="31">
        <f t="shared" ref="BD237:BD268" si="473">IFERROR(BC237-BC236,0)</f>
        <v>-215</v>
      </c>
      <c r="BE237" s="51">
        <f t="shared" ref="BE237:BE268" si="474">IFERROR(BC237/BC236,0)-1</f>
        <v>-1.0225921521997638E-2</v>
      </c>
      <c r="BF237" s="35">
        <f t="shared" ref="BF237:BF268" si="475">IFERROR(BC237/3.974,0)</f>
        <v>5236.5374937091092</v>
      </c>
      <c r="BG237" s="35">
        <f t="shared" ref="BG237:BG268" si="476">IFERROR(BC237/C237," ")</f>
        <v>0.15662278820173556</v>
      </c>
      <c r="BH237" s="45">
        <v>21947</v>
      </c>
      <c r="BI237" s="48">
        <f t="shared" ref="BI237:BI268" si="477">IFERROR((BH237-BH236), 0)</f>
        <v>170</v>
      </c>
      <c r="BJ237" s="14">
        <v>54028</v>
      </c>
      <c r="BK237" s="48">
        <f t="shared" ref="BK237:BK268" si="478">IFERROR((BJ237-BJ236),0)</f>
        <v>331</v>
      </c>
      <c r="BL237" s="14">
        <v>39016</v>
      </c>
      <c r="BM237" s="48">
        <f t="shared" ref="BM237:BM268" si="479">IFERROR((BL237-BL236),0)</f>
        <v>213</v>
      </c>
      <c r="BN237" s="14">
        <v>14830</v>
      </c>
      <c r="BO237" s="48">
        <f t="shared" ref="BO237:BO268" si="480">IFERROR((BN237-BN236),0)</f>
        <v>90</v>
      </c>
      <c r="BP237" s="14">
        <v>3046</v>
      </c>
      <c r="BQ237" s="48">
        <f t="shared" ref="BQ237:BQ268" si="481">IFERROR((BP237-BP236),0)</f>
        <v>18</v>
      </c>
      <c r="BR237" s="16">
        <v>21</v>
      </c>
      <c r="BS237" s="24">
        <f t="shared" ref="BS237:BS268" si="482">IFERROR((BR237-BR236),0)</f>
        <v>0</v>
      </c>
      <c r="BT237" s="16">
        <v>134</v>
      </c>
      <c r="BU237" s="24">
        <f t="shared" ref="BU237:BU268" si="483">IFERROR((BT237-BT236),0)</f>
        <v>1</v>
      </c>
      <c r="BV237" s="16">
        <v>558</v>
      </c>
      <c r="BW237" s="24">
        <f t="shared" ref="BW237:BW268" si="484">IFERROR((BV237-BV236),0)</f>
        <v>1</v>
      </c>
      <c r="BX237" s="16">
        <v>1295</v>
      </c>
      <c r="BY237" s="24">
        <f t="shared" ref="BY237:BY268" si="485">IFERROR((BX237-BX236),0)</f>
        <v>4</v>
      </c>
      <c r="BZ237" s="21">
        <v>680</v>
      </c>
      <c r="CA237" s="27">
        <f t="shared" ref="CA237:CA268" si="486">IFERROR((BZ237-BZ236),0)</f>
        <v>4</v>
      </c>
    </row>
    <row r="238" spans="1:79">
      <c r="A238" s="3">
        <v>44135</v>
      </c>
      <c r="B238" s="22">
        <v>44135</v>
      </c>
      <c r="C238" s="10">
        <v>133598</v>
      </c>
      <c r="D238">
        <f t="shared" si="435"/>
        <v>731</v>
      </c>
      <c r="E238" s="10">
        <v>2700</v>
      </c>
      <c r="F238">
        <f t="shared" si="430"/>
        <v>12</v>
      </c>
      <c r="G238" s="10">
        <v>110552</v>
      </c>
      <c r="H238">
        <f t="shared" si="436"/>
        <v>1183</v>
      </c>
      <c r="I238">
        <f t="shared" si="433"/>
        <v>20346</v>
      </c>
      <c r="J238">
        <f t="shared" si="432"/>
        <v>-464</v>
      </c>
      <c r="K238">
        <f t="shared" si="437"/>
        <v>2.0209883381487746E-2</v>
      </c>
      <c r="L238">
        <f t="shared" si="438"/>
        <v>0.82749741762601237</v>
      </c>
      <c r="M238">
        <f t="shared" si="439"/>
        <v>0.15229269899249989</v>
      </c>
      <c r="N238" s="22">
        <f t="shared" si="440"/>
        <v>5.4716387969879791E-3</v>
      </c>
      <c r="O238">
        <f t="shared" si="431"/>
        <v>4.4444444444444444E-3</v>
      </c>
      <c r="P238">
        <f t="shared" si="441"/>
        <v>1.0700846660395108E-2</v>
      </c>
      <c r="Q238">
        <f t="shared" si="442"/>
        <v>-2.2805465447753859E-2</v>
      </c>
      <c r="R238" s="22">
        <f t="shared" si="443"/>
        <v>33618.017111222951</v>
      </c>
      <c r="S238" s="22">
        <f t="shared" si="444"/>
        <v>679.4162053346754</v>
      </c>
      <c r="T238" s="22">
        <f t="shared" si="445"/>
        <v>27818.822345244083</v>
      </c>
      <c r="U238" s="22">
        <f t="shared" si="446"/>
        <v>5119.7785606441867</v>
      </c>
      <c r="V238" s="10">
        <v>669813</v>
      </c>
      <c r="W238">
        <f t="shared" si="447"/>
        <v>7446</v>
      </c>
      <c r="X238" s="22">
        <f t="shared" si="448"/>
        <v>-657</v>
      </c>
      <c r="Y238" s="35">
        <f t="shared" si="449"/>
        <v>168548.81731253144</v>
      </c>
      <c r="Z238" s="10">
        <v>532665</v>
      </c>
      <c r="AA238" s="2">
        <f t="shared" si="450"/>
        <v>6715</v>
      </c>
      <c r="AB238" s="29">
        <f t="shared" si="451"/>
        <v>0.79524434431699598</v>
      </c>
      <c r="AC238" s="32">
        <f t="shared" si="452"/>
        <v>-566</v>
      </c>
      <c r="AD238">
        <f t="shared" si="453"/>
        <v>137148</v>
      </c>
      <c r="AE238" s="1">
        <f t="shared" si="454"/>
        <v>731</v>
      </c>
      <c r="AF238" s="29">
        <f t="shared" si="455"/>
        <v>0.20475565568300405</v>
      </c>
      <c r="AG238" s="32">
        <f t="shared" si="456"/>
        <v>-91</v>
      </c>
      <c r="AH238" s="34">
        <f t="shared" si="457"/>
        <v>9.8173515981735154E-2</v>
      </c>
      <c r="AI238" s="34">
        <f t="shared" si="458"/>
        <v>34511.323603422243</v>
      </c>
      <c r="AJ238" s="10">
        <v>19139</v>
      </c>
      <c r="AK238" s="2">
        <f t="shared" si="459"/>
        <v>-516</v>
      </c>
      <c r="AL238" s="2">
        <f t="shared" si="460"/>
        <v>-2.6252861867209321E-2</v>
      </c>
      <c r="AM238" s="34">
        <f t="shared" si="461"/>
        <v>4816.0543532964266</v>
      </c>
      <c r="AN238" s="34">
        <f t="shared" si="462"/>
        <v>0.14325813260677556</v>
      </c>
      <c r="AO238" s="10">
        <v>533</v>
      </c>
      <c r="AP238">
        <f t="shared" si="434"/>
        <v>24</v>
      </c>
      <c r="AQ238">
        <f t="shared" si="463"/>
        <v>4.7151277013752546E-2</v>
      </c>
      <c r="AR238" s="34">
        <f t="shared" si="464"/>
        <v>134.12179164569702</v>
      </c>
      <c r="AS238" s="10">
        <v>562</v>
      </c>
      <c r="AT238" s="2">
        <f t="shared" si="465"/>
        <v>27</v>
      </c>
      <c r="AU238" s="2">
        <f t="shared" si="466"/>
        <v>5.0467289719626107E-2</v>
      </c>
      <c r="AV238" s="34">
        <f t="shared" si="467"/>
        <v>141.41922496225465</v>
      </c>
      <c r="AW238" s="79">
        <f t="shared" si="468"/>
        <v>4.2066498001467091E-3</v>
      </c>
      <c r="AX238" s="10">
        <v>112</v>
      </c>
      <c r="AY238">
        <f t="shared" si="469"/>
        <v>1</v>
      </c>
      <c r="AZ238" s="22">
        <f t="shared" si="470"/>
        <v>9.009009009008917E-3</v>
      </c>
      <c r="BA238" s="35">
        <f t="shared" si="471"/>
        <v>28.183190739808754</v>
      </c>
      <c r="BB238" s="51">
        <f t="shared" si="472"/>
        <v>8.3833590323208434E-4</v>
      </c>
      <c r="BC238" s="31">
        <f>+Pagina_Inicial[[#This Row],[Aislamiento Domiciliario]]+Pagina_Inicial[[#This Row],[Aislamiento en Hoteles]]+Pagina_Inicial[[#This Row],[Hospitalizados en Sala]]+Pagina_Inicial[[#This Row],[Hospitalizados en UCI]]</f>
        <v>20346</v>
      </c>
      <c r="BD238" s="31">
        <f t="shared" si="473"/>
        <v>-464</v>
      </c>
      <c r="BE238" s="51">
        <f t="shared" si="474"/>
        <v>-2.2296972609322396E-2</v>
      </c>
      <c r="BF238" s="35">
        <f t="shared" si="475"/>
        <v>5119.7785606441867</v>
      </c>
      <c r="BG238" s="35">
        <f t="shared" si="476"/>
        <v>0.15229269899249989</v>
      </c>
      <c r="BH238" s="45">
        <v>22112</v>
      </c>
      <c r="BI238" s="48">
        <f t="shared" si="477"/>
        <v>165</v>
      </c>
      <c r="BJ238" s="14">
        <v>54309</v>
      </c>
      <c r="BK238" s="48">
        <f t="shared" si="478"/>
        <v>281</v>
      </c>
      <c r="BL238" s="14">
        <v>39196</v>
      </c>
      <c r="BM238" s="48">
        <f t="shared" si="479"/>
        <v>180</v>
      </c>
      <c r="BN238" s="14">
        <v>14922</v>
      </c>
      <c r="BO238" s="48">
        <f t="shared" si="480"/>
        <v>92</v>
      </c>
      <c r="BP238" s="14">
        <v>3059</v>
      </c>
      <c r="BQ238" s="48">
        <f t="shared" si="481"/>
        <v>13</v>
      </c>
      <c r="BR238" s="16">
        <v>21</v>
      </c>
      <c r="BS238" s="24">
        <f t="shared" si="482"/>
        <v>0</v>
      </c>
      <c r="BT238" s="16">
        <v>134</v>
      </c>
      <c r="BU238" s="24">
        <f t="shared" si="483"/>
        <v>0</v>
      </c>
      <c r="BV238" s="16">
        <v>561</v>
      </c>
      <c r="BW238" s="24">
        <f t="shared" si="484"/>
        <v>3</v>
      </c>
      <c r="BX238" s="16">
        <v>1301</v>
      </c>
      <c r="BY238" s="24">
        <f t="shared" si="485"/>
        <v>6</v>
      </c>
      <c r="BZ238" s="21">
        <v>683</v>
      </c>
      <c r="CA238" s="27">
        <f t="shared" si="486"/>
        <v>3</v>
      </c>
    </row>
    <row r="239" spans="1:79">
      <c r="A239" s="3">
        <v>44136</v>
      </c>
      <c r="B239" s="22">
        <v>44136</v>
      </c>
      <c r="C239" s="10">
        <v>134336</v>
      </c>
      <c r="D239">
        <f t="shared" si="435"/>
        <v>738</v>
      </c>
      <c r="E239" s="10">
        <v>2706</v>
      </c>
      <c r="F239">
        <f t="shared" si="430"/>
        <v>6</v>
      </c>
      <c r="G239" s="10">
        <v>111634</v>
      </c>
      <c r="H239">
        <f t="shared" si="436"/>
        <v>1082</v>
      </c>
      <c r="I239">
        <f t="shared" si="433"/>
        <v>19996</v>
      </c>
      <c r="J239">
        <f t="shared" si="432"/>
        <v>-350</v>
      </c>
      <c r="K239">
        <f t="shared" si="437"/>
        <v>2.014352072415436E-2</v>
      </c>
      <c r="L239">
        <f t="shared" si="438"/>
        <v>0.8310058361124345</v>
      </c>
      <c r="M239">
        <f t="shared" si="439"/>
        <v>0.14885064316341115</v>
      </c>
      <c r="N239" s="22">
        <f t="shared" si="440"/>
        <v>5.4936874702239159E-3</v>
      </c>
      <c r="O239">
        <f t="shared" si="431"/>
        <v>2.2172949002217295E-3</v>
      </c>
      <c r="P239">
        <f t="shared" si="441"/>
        <v>9.6923876238421986E-3</v>
      </c>
      <c r="Q239">
        <f t="shared" si="442"/>
        <v>-1.7503500700140028E-2</v>
      </c>
      <c r="R239" s="22">
        <f t="shared" si="443"/>
        <v>33803.724207347761</v>
      </c>
      <c r="S239" s="22">
        <f t="shared" si="444"/>
        <v>680.92601912430791</v>
      </c>
      <c r="T239" s="22">
        <f t="shared" si="445"/>
        <v>28091.092098641166</v>
      </c>
      <c r="U239" s="22">
        <f t="shared" si="446"/>
        <v>5031.7060895822842</v>
      </c>
      <c r="V239" s="10">
        <v>676295</v>
      </c>
      <c r="W239">
        <f t="shared" si="447"/>
        <v>6482</v>
      </c>
      <c r="X239" s="22">
        <f t="shared" si="448"/>
        <v>-964</v>
      </c>
      <c r="Y239" s="35">
        <f t="shared" si="449"/>
        <v>170179.91947659789</v>
      </c>
      <c r="Z239" s="10">
        <v>538409</v>
      </c>
      <c r="AA239" s="2">
        <f t="shared" si="450"/>
        <v>5744</v>
      </c>
      <c r="AB239" s="29">
        <f t="shared" si="451"/>
        <v>0.79611560044063612</v>
      </c>
      <c r="AC239" s="32">
        <f t="shared" si="452"/>
        <v>-971</v>
      </c>
      <c r="AD239">
        <f t="shared" si="453"/>
        <v>137886</v>
      </c>
      <c r="AE239" s="1">
        <f t="shared" si="454"/>
        <v>738</v>
      </c>
      <c r="AF239" s="29">
        <f t="shared" si="455"/>
        <v>0.20388439955936388</v>
      </c>
      <c r="AG239" s="32">
        <f t="shared" si="456"/>
        <v>7</v>
      </c>
      <c r="AH239" s="34">
        <f t="shared" si="457"/>
        <v>0.1138537488429497</v>
      </c>
      <c r="AI239" s="34">
        <f t="shared" si="458"/>
        <v>34697.030699547053</v>
      </c>
      <c r="AJ239" s="10">
        <v>18765</v>
      </c>
      <c r="AK239" s="2">
        <f t="shared" si="459"/>
        <v>-374</v>
      </c>
      <c r="AL239" s="2">
        <f t="shared" si="460"/>
        <v>-1.9541250849051672E-2</v>
      </c>
      <c r="AM239" s="34">
        <f t="shared" si="461"/>
        <v>4721.9426270759941</v>
      </c>
      <c r="AN239" s="34">
        <f t="shared" si="462"/>
        <v>0.13968705335874226</v>
      </c>
      <c r="AO239" s="10">
        <v>562</v>
      </c>
      <c r="AP239">
        <f t="shared" si="434"/>
        <v>29</v>
      </c>
      <c r="AQ239">
        <f t="shared" si="463"/>
        <v>5.4409005628517804E-2</v>
      </c>
      <c r="AR239" s="34">
        <f t="shared" si="464"/>
        <v>141.41922496225465</v>
      </c>
      <c r="AS239" s="10">
        <v>562</v>
      </c>
      <c r="AT239" s="2">
        <f t="shared" si="465"/>
        <v>0</v>
      </c>
      <c r="AU239" s="2">
        <f t="shared" si="466"/>
        <v>0</v>
      </c>
      <c r="AV239" s="34">
        <f t="shared" si="467"/>
        <v>141.41922496225465</v>
      </c>
      <c r="AW239" s="79">
        <f t="shared" si="468"/>
        <v>4.1835397808480225E-3</v>
      </c>
      <c r="AX239" s="10">
        <v>107</v>
      </c>
      <c r="AY239">
        <f t="shared" si="469"/>
        <v>-5</v>
      </c>
      <c r="AZ239" s="22">
        <f t="shared" si="470"/>
        <v>-4.4642857142857095E-2</v>
      </c>
      <c r="BA239" s="35">
        <f t="shared" si="471"/>
        <v>26.92501258178158</v>
      </c>
      <c r="BB239" s="51">
        <f t="shared" si="472"/>
        <v>7.9651024297284416E-4</v>
      </c>
      <c r="BC239" s="31">
        <f>+Pagina_Inicial[[#This Row],[Aislamiento Domiciliario]]+Pagina_Inicial[[#This Row],[Aislamiento en Hoteles]]+Pagina_Inicial[[#This Row],[Hospitalizados en Sala]]+Pagina_Inicial[[#This Row],[Hospitalizados en UCI]]</f>
        <v>19996</v>
      </c>
      <c r="BD239" s="31">
        <f t="shared" si="473"/>
        <v>-350</v>
      </c>
      <c r="BE239" s="51">
        <f t="shared" si="474"/>
        <v>-1.7202398505848815E-2</v>
      </c>
      <c r="BF239" s="35">
        <f t="shared" si="475"/>
        <v>5031.7060895822842</v>
      </c>
      <c r="BG239" s="35">
        <f t="shared" si="476"/>
        <v>0.14885064316341115</v>
      </c>
      <c r="BH239" s="45">
        <v>22267</v>
      </c>
      <c r="BI239" s="48">
        <f t="shared" si="477"/>
        <v>155</v>
      </c>
      <c r="BJ239" s="14">
        <v>54577</v>
      </c>
      <c r="BK239" s="48">
        <f t="shared" si="478"/>
        <v>268</v>
      </c>
      <c r="BL239" s="14">
        <v>39397</v>
      </c>
      <c r="BM239" s="48">
        <f t="shared" si="479"/>
        <v>201</v>
      </c>
      <c r="BN239" s="14">
        <v>15021</v>
      </c>
      <c r="BO239" s="48">
        <f t="shared" si="480"/>
        <v>99</v>
      </c>
      <c r="BP239" s="14">
        <v>3074</v>
      </c>
      <c r="BQ239" s="48">
        <f t="shared" si="481"/>
        <v>15</v>
      </c>
      <c r="BR239" s="16">
        <v>21</v>
      </c>
      <c r="BS239" s="24">
        <f t="shared" si="482"/>
        <v>0</v>
      </c>
      <c r="BT239" s="16">
        <v>134</v>
      </c>
      <c r="BU239" s="24">
        <f t="shared" si="483"/>
        <v>0</v>
      </c>
      <c r="BV239" s="16">
        <v>561</v>
      </c>
      <c r="BW239" s="24">
        <f t="shared" si="484"/>
        <v>0</v>
      </c>
      <c r="BX239" s="16">
        <v>1304</v>
      </c>
      <c r="BY239" s="24">
        <f t="shared" si="485"/>
        <v>3</v>
      </c>
      <c r="BZ239" s="21">
        <v>686</v>
      </c>
      <c r="CA239" s="27">
        <f t="shared" si="486"/>
        <v>3</v>
      </c>
    </row>
    <row r="240" spans="1:79">
      <c r="A240" s="3">
        <v>44137</v>
      </c>
      <c r="B240" s="22">
        <v>44137</v>
      </c>
      <c r="C240" s="10">
        <v>134915</v>
      </c>
      <c r="D240">
        <f t="shared" si="435"/>
        <v>579</v>
      </c>
      <c r="E240" s="10">
        <v>2720</v>
      </c>
      <c r="F240">
        <f t="shared" si="430"/>
        <v>14</v>
      </c>
      <c r="G240" s="10">
        <v>112565</v>
      </c>
      <c r="H240">
        <f t="shared" si="436"/>
        <v>931</v>
      </c>
      <c r="I240">
        <f t="shared" si="433"/>
        <v>19630</v>
      </c>
      <c r="J240">
        <f t="shared" si="432"/>
        <v>-366</v>
      </c>
      <c r="K240">
        <f t="shared" si="437"/>
        <v>2.0160842011636957E-2</v>
      </c>
      <c r="L240">
        <f t="shared" si="438"/>
        <v>0.83434014008820367</v>
      </c>
      <c r="M240">
        <f t="shared" si="439"/>
        <v>0.14549901790015937</v>
      </c>
      <c r="N240" s="22">
        <f t="shared" si="440"/>
        <v>4.2915910017418376E-3</v>
      </c>
      <c r="O240">
        <f t="shared" si="431"/>
        <v>5.1470588235294117E-3</v>
      </c>
      <c r="P240">
        <f t="shared" si="441"/>
        <v>8.2707768844667521E-3</v>
      </c>
      <c r="Q240">
        <f t="shared" si="442"/>
        <v>-1.8644931227712686E-2</v>
      </c>
      <c r="R240" s="22">
        <f t="shared" si="443"/>
        <v>33949.421238047304</v>
      </c>
      <c r="S240" s="22">
        <f t="shared" si="444"/>
        <v>684.44891796678405</v>
      </c>
      <c r="T240" s="22">
        <f t="shared" si="445"/>
        <v>28325.364871665828</v>
      </c>
      <c r="U240" s="22">
        <f t="shared" si="446"/>
        <v>4939.6074484146957</v>
      </c>
      <c r="V240" s="10">
        <v>680908</v>
      </c>
      <c r="W240">
        <f t="shared" si="447"/>
        <v>4613</v>
      </c>
      <c r="X240" s="22">
        <f t="shared" si="448"/>
        <v>-1869</v>
      </c>
      <c r="Y240" s="35">
        <f t="shared" si="449"/>
        <v>171340.71464519374</v>
      </c>
      <c r="Z240" s="10">
        <v>542443</v>
      </c>
      <c r="AA240" s="2">
        <f t="shared" si="450"/>
        <v>4034</v>
      </c>
      <c r="AB240" s="29">
        <f t="shared" si="451"/>
        <v>0.79664653668336982</v>
      </c>
      <c r="AC240" s="32">
        <f t="shared" si="452"/>
        <v>-1710</v>
      </c>
      <c r="AD240">
        <f t="shared" si="453"/>
        <v>138465</v>
      </c>
      <c r="AE240" s="1">
        <f t="shared" si="454"/>
        <v>579</v>
      </c>
      <c r="AF240" s="29">
        <f t="shared" si="455"/>
        <v>0.20335346331663015</v>
      </c>
      <c r="AG240" s="32">
        <f t="shared" si="456"/>
        <v>-159</v>
      </c>
      <c r="AH240" s="34">
        <f t="shared" si="457"/>
        <v>0.12551484933882506</v>
      </c>
      <c r="AI240" s="34">
        <f t="shared" si="458"/>
        <v>34842.727730246603</v>
      </c>
      <c r="AJ240" s="10">
        <v>18424</v>
      </c>
      <c r="AK240" s="2">
        <f t="shared" si="459"/>
        <v>-341</v>
      </c>
      <c r="AL240" s="2">
        <f t="shared" si="460"/>
        <v>-1.8172128963495848E-2</v>
      </c>
      <c r="AM240" s="34">
        <f t="shared" si="461"/>
        <v>4636.1348766985402</v>
      </c>
      <c r="AN240" s="34">
        <f t="shared" si="462"/>
        <v>0.13656005633176443</v>
      </c>
      <c r="AO240" s="10">
        <v>562</v>
      </c>
      <c r="AP240">
        <f t="shared" si="434"/>
        <v>0</v>
      </c>
      <c r="AQ240">
        <f t="shared" si="463"/>
        <v>0</v>
      </c>
      <c r="AR240" s="34">
        <f t="shared" si="464"/>
        <v>141.41922496225465</v>
      </c>
      <c r="AS240" s="10">
        <v>529</v>
      </c>
      <c r="AT240" s="2">
        <f t="shared" si="465"/>
        <v>-33</v>
      </c>
      <c r="AU240" s="2">
        <f t="shared" si="466"/>
        <v>-5.871886120996439E-2</v>
      </c>
      <c r="AV240" s="34">
        <f t="shared" si="467"/>
        <v>133.11524911927529</v>
      </c>
      <c r="AW240" s="79">
        <f t="shared" si="468"/>
        <v>3.9209872882926284E-3</v>
      </c>
      <c r="AX240" s="10">
        <v>115</v>
      </c>
      <c r="AY240">
        <f t="shared" si="469"/>
        <v>8</v>
      </c>
      <c r="AZ240" s="22">
        <f t="shared" si="470"/>
        <v>7.4766355140186924E-2</v>
      </c>
      <c r="BA240" s="35">
        <f t="shared" si="471"/>
        <v>28.938097634625063</v>
      </c>
      <c r="BB240" s="51">
        <f t="shared" si="472"/>
        <v>8.5238854093318012E-4</v>
      </c>
      <c r="BC240" s="31">
        <f>+Pagina_Inicial[[#This Row],[Aislamiento Domiciliario]]+Pagina_Inicial[[#This Row],[Aislamiento en Hoteles]]+Pagina_Inicial[[#This Row],[Hospitalizados en Sala]]+Pagina_Inicial[[#This Row],[Hospitalizados en UCI]]</f>
        <v>19630</v>
      </c>
      <c r="BD240" s="31">
        <f t="shared" si="473"/>
        <v>-366</v>
      </c>
      <c r="BE240" s="51">
        <f t="shared" si="474"/>
        <v>-1.8303660732146398E-2</v>
      </c>
      <c r="BF240" s="35">
        <f t="shared" si="475"/>
        <v>4939.6074484146957</v>
      </c>
      <c r="BG240" s="35">
        <f t="shared" si="476"/>
        <v>0.14549901790015937</v>
      </c>
      <c r="BH240" s="45">
        <v>22392</v>
      </c>
      <c r="BI240" s="48">
        <f t="shared" si="477"/>
        <v>125</v>
      </c>
      <c r="BJ240" s="14">
        <v>54822</v>
      </c>
      <c r="BK240" s="48">
        <f t="shared" si="478"/>
        <v>245</v>
      </c>
      <c r="BL240" s="14">
        <v>39528</v>
      </c>
      <c r="BM240" s="48">
        <f t="shared" si="479"/>
        <v>131</v>
      </c>
      <c r="BN240" s="14">
        <v>15089</v>
      </c>
      <c r="BO240" s="48">
        <f t="shared" si="480"/>
        <v>68</v>
      </c>
      <c r="BP240" s="14">
        <v>3084</v>
      </c>
      <c r="BQ240" s="48">
        <f t="shared" si="481"/>
        <v>10</v>
      </c>
      <c r="BR240" s="16">
        <v>21</v>
      </c>
      <c r="BS240" s="24">
        <f t="shared" si="482"/>
        <v>0</v>
      </c>
      <c r="BT240" s="16">
        <v>135</v>
      </c>
      <c r="BU240" s="24">
        <f t="shared" si="483"/>
        <v>1</v>
      </c>
      <c r="BV240" s="16">
        <v>565</v>
      </c>
      <c r="BW240" s="24">
        <f t="shared" si="484"/>
        <v>4</v>
      </c>
      <c r="BX240" s="16">
        <v>1312</v>
      </c>
      <c r="BY240" s="24">
        <f t="shared" si="485"/>
        <v>8</v>
      </c>
      <c r="BZ240" s="21">
        <v>687</v>
      </c>
      <c r="CA240" s="27">
        <f t="shared" si="486"/>
        <v>1</v>
      </c>
    </row>
    <row r="241" spans="1:79">
      <c r="A241" s="3">
        <v>44138</v>
      </c>
      <c r="B241" s="22">
        <v>44138</v>
      </c>
      <c r="C241" s="10">
        <v>135592</v>
      </c>
      <c r="D241">
        <f t="shared" si="435"/>
        <v>677</v>
      </c>
      <c r="E241" s="10">
        <v>2731</v>
      </c>
      <c r="F241">
        <f t="shared" si="430"/>
        <v>11</v>
      </c>
      <c r="G241" s="10">
        <v>113379</v>
      </c>
      <c r="H241">
        <f t="shared" si="436"/>
        <v>814</v>
      </c>
      <c r="I241">
        <f t="shared" si="433"/>
        <v>19482</v>
      </c>
      <c r="J241">
        <f t="shared" si="432"/>
        <v>-148</v>
      </c>
      <c r="K241">
        <f t="shared" si="437"/>
        <v>2.0141306271756445E-2</v>
      </c>
      <c r="L241">
        <f t="shared" si="438"/>
        <v>0.8361776505988554</v>
      </c>
      <c r="M241">
        <f t="shared" si="439"/>
        <v>0.14368104312938818</v>
      </c>
      <c r="N241" s="22">
        <f t="shared" si="440"/>
        <v>4.9929199362794266E-3</v>
      </c>
      <c r="O241">
        <f t="shared" si="431"/>
        <v>4.0278286341999267E-3</v>
      </c>
      <c r="P241">
        <f t="shared" si="441"/>
        <v>7.1794600411010856E-3</v>
      </c>
      <c r="Q241">
        <f t="shared" si="442"/>
        <v>-7.5967559798788623E-3</v>
      </c>
      <c r="R241" s="22">
        <f t="shared" si="443"/>
        <v>34119.778560644183</v>
      </c>
      <c r="S241" s="22">
        <f t="shared" si="444"/>
        <v>687.21690991444382</v>
      </c>
      <c r="T241" s="22">
        <f t="shared" si="445"/>
        <v>28530.196275792652</v>
      </c>
      <c r="U241" s="22">
        <f t="shared" si="446"/>
        <v>4902.3653749370906</v>
      </c>
      <c r="V241" s="10">
        <v>686698</v>
      </c>
      <c r="W241">
        <f t="shared" si="447"/>
        <v>5790</v>
      </c>
      <c r="X241" s="22">
        <f t="shared" si="448"/>
        <v>1177</v>
      </c>
      <c r="Y241" s="35">
        <f t="shared" si="449"/>
        <v>172797.68495218921</v>
      </c>
      <c r="Z241" s="10">
        <v>547556</v>
      </c>
      <c r="AA241" s="2">
        <f t="shared" si="450"/>
        <v>5113</v>
      </c>
      <c r="AB241" s="29">
        <f t="shared" si="451"/>
        <v>0.79737526540051085</v>
      </c>
      <c r="AC241" s="32">
        <f t="shared" si="452"/>
        <v>1079</v>
      </c>
      <c r="AD241">
        <f t="shared" si="453"/>
        <v>139142</v>
      </c>
      <c r="AE241" s="1">
        <f t="shared" si="454"/>
        <v>677</v>
      </c>
      <c r="AF241" s="29">
        <f t="shared" si="455"/>
        <v>0.20262473459948915</v>
      </c>
      <c r="AG241" s="32">
        <f t="shared" si="456"/>
        <v>98</v>
      </c>
      <c r="AH241" s="34">
        <f t="shared" si="457"/>
        <v>0.11692573402417962</v>
      </c>
      <c r="AI241" s="34">
        <f t="shared" si="458"/>
        <v>35013.085052843482</v>
      </c>
      <c r="AJ241" s="10">
        <v>18270</v>
      </c>
      <c r="AK241" s="2">
        <f t="shared" si="459"/>
        <v>-154</v>
      </c>
      <c r="AL241" s="2">
        <f t="shared" si="460"/>
        <v>-8.358662613981771E-3</v>
      </c>
      <c r="AM241" s="34">
        <f t="shared" si="461"/>
        <v>4597.382989431303</v>
      </c>
      <c r="AN241" s="34">
        <f t="shared" si="462"/>
        <v>0.13474246268216414</v>
      </c>
      <c r="AO241" s="10">
        <v>570</v>
      </c>
      <c r="AP241">
        <f t="shared" si="434"/>
        <v>8</v>
      </c>
      <c r="AQ241">
        <f t="shared" si="463"/>
        <v>1.4234875444839812E-2</v>
      </c>
      <c r="AR241" s="34">
        <f t="shared" si="464"/>
        <v>143.43231001509812</v>
      </c>
      <c r="AS241" s="10">
        <v>532</v>
      </c>
      <c r="AT241" s="2">
        <f t="shared" si="465"/>
        <v>3</v>
      </c>
      <c r="AU241" s="2">
        <f t="shared" si="466"/>
        <v>5.6710775047259521E-3</v>
      </c>
      <c r="AV241" s="34">
        <f t="shared" si="467"/>
        <v>133.87015601409158</v>
      </c>
      <c r="AW241" s="79">
        <f t="shared" si="468"/>
        <v>3.9235353118178065E-3</v>
      </c>
      <c r="AX241" s="10">
        <v>110</v>
      </c>
      <c r="AY241">
        <f t="shared" si="469"/>
        <v>-5</v>
      </c>
      <c r="AZ241" s="22">
        <f t="shared" si="470"/>
        <v>-4.3478260869565188E-2</v>
      </c>
      <c r="BA241" s="35">
        <f t="shared" si="471"/>
        <v>27.679919476597885</v>
      </c>
      <c r="BB241" s="51">
        <f t="shared" si="472"/>
        <v>8.1125730131571187E-4</v>
      </c>
      <c r="BC241" s="31">
        <f>+Pagina_Inicial[[#This Row],[Aislamiento Domiciliario]]+Pagina_Inicial[[#This Row],[Aislamiento en Hoteles]]+Pagina_Inicial[[#This Row],[Hospitalizados en Sala]]+Pagina_Inicial[[#This Row],[Hospitalizados en UCI]]</f>
        <v>19482</v>
      </c>
      <c r="BD241" s="31">
        <f t="shared" si="473"/>
        <v>-148</v>
      </c>
      <c r="BE241" s="51">
        <f t="shared" si="474"/>
        <v>-7.5394803871624561E-3</v>
      </c>
      <c r="BF241" s="35">
        <f t="shared" si="475"/>
        <v>4902.3653749370906</v>
      </c>
      <c r="BG241" s="35">
        <f t="shared" si="476"/>
        <v>0.14368104312938818</v>
      </c>
      <c r="BH241" s="45">
        <v>22547</v>
      </c>
      <c r="BI241" s="48">
        <f t="shared" si="477"/>
        <v>155</v>
      </c>
      <c r="BJ241" s="14">
        <v>55085</v>
      </c>
      <c r="BK241" s="48">
        <f t="shared" si="478"/>
        <v>263</v>
      </c>
      <c r="BL241" s="14">
        <v>39697</v>
      </c>
      <c r="BM241" s="48">
        <f t="shared" si="479"/>
        <v>169</v>
      </c>
      <c r="BN241" s="14">
        <v>15161</v>
      </c>
      <c r="BO241" s="48">
        <f t="shared" si="480"/>
        <v>72</v>
      </c>
      <c r="BP241" s="14">
        <v>3102</v>
      </c>
      <c r="BQ241" s="48">
        <f t="shared" si="481"/>
        <v>18</v>
      </c>
      <c r="BR241" s="16">
        <v>21</v>
      </c>
      <c r="BS241" s="24">
        <f t="shared" si="482"/>
        <v>0</v>
      </c>
      <c r="BT241" s="16">
        <v>135</v>
      </c>
      <c r="BU241" s="24">
        <f t="shared" si="483"/>
        <v>0</v>
      </c>
      <c r="BV241" s="16">
        <v>570</v>
      </c>
      <c r="BW241" s="24">
        <f t="shared" si="484"/>
        <v>5</v>
      </c>
      <c r="BX241" s="16">
        <v>1315</v>
      </c>
      <c r="BY241" s="24">
        <f t="shared" si="485"/>
        <v>3</v>
      </c>
      <c r="BZ241" s="21">
        <v>690</v>
      </c>
      <c r="CA241" s="27">
        <f t="shared" si="486"/>
        <v>3</v>
      </c>
    </row>
    <row r="242" spans="1:79">
      <c r="A242" s="3">
        <v>44139</v>
      </c>
      <c r="B242" s="22">
        <v>44139</v>
      </c>
      <c r="C242" s="10">
        <v>136024</v>
      </c>
      <c r="D242">
        <f t="shared" si="435"/>
        <v>432</v>
      </c>
      <c r="E242" s="10">
        <v>2744</v>
      </c>
      <c r="F242">
        <f t="shared" si="430"/>
        <v>13</v>
      </c>
      <c r="G242" s="10">
        <v>114207</v>
      </c>
      <c r="H242">
        <f t="shared" si="436"/>
        <v>828</v>
      </c>
      <c r="I242">
        <f t="shared" si="433"/>
        <v>19073</v>
      </c>
      <c r="J242">
        <f t="shared" si="432"/>
        <v>-409</v>
      </c>
      <c r="K242">
        <f t="shared" si="437"/>
        <v>2.0172910662824207E-2</v>
      </c>
      <c r="L242">
        <f t="shared" si="438"/>
        <v>0.83960918661412687</v>
      </c>
      <c r="M242">
        <f t="shared" si="439"/>
        <v>0.14021790272304888</v>
      </c>
      <c r="N242" s="22">
        <f t="shared" si="440"/>
        <v>3.1759101335058519E-3</v>
      </c>
      <c r="O242">
        <f t="shared" si="431"/>
        <v>4.7376093294460644E-3</v>
      </c>
      <c r="P242">
        <f t="shared" si="441"/>
        <v>7.249993432976963E-3</v>
      </c>
      <c r="Q242">
        <f t="shared" si="442"/>
        <v>-2.1443925968646776E-2</v>
      </c>
      <c r="R242" s="22">
        <f t="shared" si="443"/>
        <v>34228.485153497735</v>
      </c>
      <c r="S242" s="22">
        <f t="shared" si="444"/>
        <v>690.48817312531446</v>
      </c>
      <c r="T242" s="22">
        <f t="shared" si="445"/>
        <v>28738.550578761951</v>
      </c>
      <c r="U242" s="22">
        <f t="shared" si="446"/>
        <v>4799.4464016104675</v>
      </c>
      <c r="V242" s="10">
        <v>689899</v>
      </c>
      <c r="W242">
        <f t="shared" si="447"/>
        <v>3201</v>
      </c>
      <c r="X242" s="22">
        <f t="shared" si="448"/>
        <v>-2589</v>
      </c>
      <c r="Y242" s="35">
        <f t="shared" si="449"/>
        <v>173603.17060895823</v>
      </c>
      <c r="Z242" s="10">
        <v>550325</v>
      </c>
      <c r="AA242" s="2">
        <f t="shared" si="450"/>
        <v>2769</v>
      </c>
      <c r="AB242" s="29">
        <f t="shared" si="451"/>
        <v>0.7976892269738034</v>
      </c>
      <c r="AC242" s="32">
        <f t="shared" si="452"/>
        <v>-2344</v>
      </c>
      <c r="AD242">
        <f t="shared" si="453"/>
        <v>139574</v>
      </c>
      <c r="AE242" s="1">
        <f t="shared" si="454"/>
        <v>432</v>
      </c>
      <c r="AF242" s="29">
        <f t="shared" si="455"/>
        <v>0.2023107730261966</v>
      </c>
      <c r="AG242" s="32">
        <f t="shared" si="456"/>
        <v>-245</v>
      </c>
      <c r="AH242" s="34">
        <f t="shared" si="457"/>
        <v>0.13495782567947517</v>
      </c>
      <c r="AI242" s="34">
        <f t="shared" si="458"/>
        <v>35121.791645697027</v>
      </c>
      <c r="AJ242" s="10">
        <v>17839</v>
      </c>
      <c r="AK242" s="2">
        <f t="shared" si="459"/>
        <v>-431</v>
      </c>
      <c r="AL242" s="2">
        <f t="shared" si="460"/>
        <v>-2.3590585659551189E-2</v>
      </c>
      <c r="AM242" s="34">
        <f t="shared" si="461"/>
        <v>4488.9280322093609</v>
      </c>
      <c r="AN242" s="34">
        <f t="shared" si="462"/>
        <v>0.13114597423984004</v>
      </c>
      <c r="AO242" s="10">
        <v>567</v>
      </c>
      <c r="AP242">
        <f t="shared" si="434"/>
        <v>-3</v>
      </c>
      <c r="AQ242">
        <f t="shared" si="463"/>
        <v>-5.2631578947368585E-3</v>
      </c>
      <c r="AR242" s="34">
        <f t="shared" si="464"/>
        <v>142.67740312028184</v>
      </c>
      <c r="AS242" s="10">
        <v>558</v>
      </c>
      <c r="AT242" s="2">
        <f t="shared" si="465"/>
        <v>26</v>
      </c>
      <c r="AU242" s="2">
        <f t="shared" si="466"/>
        <v>4.8872180451127845E-2</v>
      </c>
      <c r="AV242" s="34">
        <f t="shared" si="467"/>
        <v>140.41268243583292</v>
      </c>
      <c r="AW242" s="79">
        <f t="shared" si="468"/>
        <v>4.1022172557783924E-3</v>
      </c>
      <c r="AX242" s="10">
        <v>109</v>
      </c>
      <c r="AY242">
        <f t="shared" si="469"/>
        <v>-1</v>
      </c>
      <c r="AZ242" s="22">
        <f t="shared" si="470"/>
        <v>-9.0909090909090384E-3</v>
      </c>
      <c r="BA242" s="35">
        <f t="shared" si="471"/>
        <v>27.42828384499245</v>
      </c>
      <c r="BB242" s="51">
        <f t="shared" si="472"/>
        <v>8.0132917720402287E-4</v>
      </c>
      <c r="BC242" s="31">
        <f>+Pagina_Inicial[[#This Row],[Aislamiento Domiciliario]]+Pagina_Inicial[[#This Row],[Aislamiento en Hoteles]]+Pagina_Inicial[[#This Row],[Hospitalizados en Sala]]+Pagina_Inicial[[#This Row],[Hospitalizados en UCI]]</f>
        <v>19073</v>
      </c>
      <c r="BD242" s="31">
        <f t="shared" si="473"/>
        <v>-409</v>
      </c>
      <c r="BE242" s="51">
        <f t="shared" si="474"/>
        <v>-2.0993737809259838E-2</v>
      </c>
      <c r="BF242" s="35">
        <f t="shared" si="475"/>
        <v>4799.4464016104675</v>
      </c>
      <c r="BG242" s="35">
        <f t="shared" si="476"/>
        <v>0.14021790272304888</v>
      </c>
      <c r="BH242" s="45">
        <v>22611</v>
      </c>
      <c r="BI242" s="48">
        <f t="shared" si="477"/>
        <v>64</v>
      </c>
      <c r="BJ242" s="14">
        <v>55246</v>
      </c>
      <c r="BK242" s="48">
        <f t="shared" si="478"/>
        <v>161</v>
      </c>
      <c r="BL242" s="14">
        <v>39841</v>
      </c>
      <c r="BM242" s="48">
        <f t="shared" si="479"/>
        <v>144</v>
      </c>
      <c r="BN242" s="14">
        <v>15212</v>
      </c>
      <c r="BO242" s="48">
        <f t="shared" si="480"/>
        <v>51</v>
      </c>
      <c r="BP242" s="14">
        <v>3114</v>
      </c>
      <c r="BQ242" s="48">
        <f t="shared" si="481"/>
        <v>12</v>
      </c>
      <c r="BR242" s="16">
        <v>21</v>
      </c>
      <c r="BS242" s="24">
        <f t="shared" si="482"/>
        <v>0</v>
      </c>
      <c r="BT242" s="16">
        <v>135</v>
      </c>
      <c r="BU242" s="24">
        <f t="shared" si="483"/>
        <v>0</v>
      </c>
      <c r="BV242" s="16">
        <v>572</v>
      </c>
      <c r="BW242" s="24">
        <f t="shared" si="484"/>
        <v>2</v>
      </c>
      <c r="BX242" s="16">
        <v>1323</v>
      </c>
      <c r="BY242" s="24">
        <f t="shared" si="485"/>
        <v>8</v>
      </c>
      <c r="BZ242" s="21">
        <v>694</v>
      </c>
      <c r="CA242" s="27">
        <f t="shared" si="486"/>
        <v>4</v>
      </c>
    </row>
    <row r="243" spans="1:79">
      <c r="A243" s="3">
        <v>44140</v>
      </c>
      <c r="B243" s="22">
        <v>44140</v>
      </c>
      <c r="C243" s="10">
        <v>136567</v>
      </c>
      <c r="D243">
        <f t="shared" si="435"/>
        <v>543</v>
      </c>
      <c r="E243" s="10">
        <v>2756</v>
      </c>
      <c r="F243">
        <f t="shared" si="430"/>
        <v>12</v>
      </c>
      <c r="G243" s="10">
        <v>115078</v>
      </c>
      <c r="H243">
        <f t="shared" si="436"/>
        <v>871</v>
      </c>
      <c r="I243">
        <f t="shared" si="433"/>
        <v>18733</v>
      </c>
      <c r="J243">
        <f t="shared" si="432"/>
        <v>-340</v>
      </c>
      <c r="K243">
        <f t="shared" si="437"/>
        <v>2.0180570708882819E-2</v>
      </c>
      <c r="L243">
        <f t="shared" si="438"/>
        <v>0.84264866329347499</v>
      </c>
      <c r="M243">
        <f t="shared" si="439"/>
        <v>0.13717076599764219</v>
      </c>
      <c r="N243" s="22">
        <f t="shared" si="440"/>
        <v>3.9760703537457809E-3</v>
      </c>
      <c r="O243">
        <f t="shared" si="431"/>
        <v>4.3541364296081275E-3</v>
      </c>
      <c r="P243">
        <f t="shared" si="441"/>
        <v>7.5687794365560746E-3</v>
      </c>
      <c r="Q243">
        <f t="shared" si="442"/>
        <v>-1.8149789142155554E-2</v>
      </c>
      <c r="R243" s="22">
        <f t="shared" si="443"/>
        <v>34365.123301459484</v>
      </c>
      <c r="S243" s="22">
        <f t="shared" si="444"/>
        <v>693.50780070457972</v>
      </c>
      <c r="T243" s="22">
        <f t="shared" si="445"/>
        <v>28957.725213890284</v>
      </c>
      <c r="U243" s="22">
        <f t="shared" si="446"/>
        <v>4713.8902868646201</v>
      </c>
      <c r="V243" s="10">
        <v>694228</v>
      </c>
      <c r="W243">
        <f t="shared" si="447"/>
        <v>4329</v>
      </c>
      <c r="X243" s="22">
        <f t="shared" si="448"/>
        <v>1128</v>
      </c>
      <c r="Y243" s="35">
        <f t="shared" si="449"/>
        <v>174692.50125817815</v>
      </c>
      <c r="Z243" s="10">
        <v>554111</v>
      </c>
      <c r="AA243" s="2">
        <f t="shared" si="450"/>
        <v>3786</v>
      </c>
      <c r="AB243" s="29">
        <f t="shared" si="451"/>
        <v>0.79816861319336008</v>
      </c>
      <c r="AC243" s="32">
        <f t="shared" si="452"/>
        <v>1017</v>
      </c>
      <c r="AD243">
        <f t="shared" si="453"/>
        <v>140117</v>
      </c>
      <c r="AE243" s="1">
        <f t="shared" si="454"/>
        <v>543</v>
      </c>
      <c r="AF243" s="29">
        <f t="shared" si="455"/>
        <v>0.2018313868066399</v>
      </c>
      <c r="AG243" s="32">
        <f t="shared" si="456"/>
        <v>111</v>
      </c>
      <c r="AH243" s="34">
        <f t="shared" si="457"/>
        <v>0.12543312543312543</v>
      </c>
      <c r="AI243" s="34">
        <f t="shared" si="458"/>
        <v>35258.429793658783</v>
      </c>
      <c r="AJ243" s="10">
        <v>17456</v>
      </c>
      <c r="AK243" s="2">
        <f t="shared" si="459"/>
        <v>-383</v>
      </c>
      <c r="AL243" s="2">
        <f t="shared" si="460"/>
        <v>-2.146981333034359E-2</v>
      </c>
      <c r="AM243" s="34">
        <f t="shared" si="461"/>
        <v>4392.551585304479</v>
      </c>
      <c r="AN243" s="34">
        <f t="shared" si="462"/>
        <v>0.12782004437382383</v>
      </c>
      <c r="AO243" s="10">
        <v>553</v>
      </c>
      <c r="AP243">
        <f t="shared" si="434"/>
        <v>-14</v>
      </c>
      <c r="AQ243">
        <f t="shared" si="463"/>
        <v>-2.4691358024691357E-2</v>
      </c>
      <c r="AR243" s="34">
        <f t="shared" si="464"/>
        <v>139.15450427780573</v>
      </c>
      <c r="AS243" s="10">
        <v>607</v>
      </c>
      <c r="AT243" s="2">
        <f t="shared" si="465"/>
        <v>49</v>
      </c>
      <c r="AU243" s="2">
        <f t="shared" si="466"/>
        <v>8.7813620071684584E-2</v>
      </c>
      <c r="AV243" s="34">
        <f t="shared" si="467"/>
        <v>152.74282838449923</v>
      </c>
      <c r="AW243" s="79">
        <f t="shared" si="468"/>
        <v>4.4447047969128706E-3</v>
      </c>
      <c r="AX243" s="10">
        <v>117</v>
      </c>
      <c r="AY243">
        <f t="shared" si="469"/>
        <v>8</v>
      </c>
      <c r="AZ243" s="22">
        <f t="shared" si="470"/>
        <v>7.3394495412844041E-2</v>
      </c>
      <c r="BA243" s="35">
        <f t="shared" si="471"/>
        <v>29.441368897835932</v>
      </c>
      <c r="BB243" s="51">
        <f t="shared" si="472"/>
        <v>8.567223414148367E-4</v>
      </c>
      <c r="BC243" s="31">
        <f>+Pagina_Inicial[[#This Row],[Aislamiento Domiciliario]]+Pagina_Inicial[[#This Row],[Aislamiento en Hoteles]]+Pagina_Inicial[[#This Row],[Hospitalizados en Sala]]+Pagina_Inicial[[#This Row],[Hospitalizados en UCI]]</f>
        <v>18733</v>
      </c>
      <c r="BD243" s="31">
        <f t="shared" si="473"/>
        <v>-340</v>
      </c>
      <c r="BE243" s="51">
        <f t="shared" si="474"/>
        <v>-1.7826246526503442E-2</v>
      </c>
      <c r="BF243" s="35">
        <f t="shared" si="475"/>
        <v>4713.8902868646201</v>
      </c>
      <c r="BG243" s="35">
        <f t="shared" si="476"/>
        <v>0.13717076599764219</v>
      </c>
      <c r="BH243" s="45">
        <v>22745</v>
      </c>
      <c r="BI243" s="48">
        <f t="shared" si="477"/>
        <v>134</v>
      </c>
      <c r="BJ243" s="14">
        <v>55436</v>
      </c>
      <c r="BK243" s="48">
        <f t="shared" si="478"/>
        <v>190</v>
      </c>
      <c r="BL243" s="14">
        <v>39991</v>
      </c>
      <c r="BM243" s="48">
        <f t="shared" si="479"/>
        <v>150</v>
      </c>
      <c r="BN243" s="14">
        <v>15265</v>
      </c>
      <c r="BO243" s="48">
        <f t="shared" si="480"/>
        <v>53</v>
      </c>
      <c r="BP243" s="14">
        <v>3130</v>
      </c>
      <c r="BQ243" s="48">
        <f t="shared" si="481"/>
        <v>16</v>
      </c>
      <c r="BR243" s="16">
        <v>21</v>
      </c>
      <c r="BS243" s="24">
        <f t="shared" si="482"/>
        <v>0</v>
      </c>
      <c r="BT243" s="16">
        <v>135</v>
      </c>
      <c r="BU243" s="24">
        <f t="shared" si="483"/>
        <v>0</v>
      </c>
      <c r="BV243" s="16">
        <v>572</v>
      </c>
      <c r="BW243" s="24">
        <f t="shared" si="484"/>
        <v>0</v>
      </c>
      <c r="BX243" s="16">
        <v>1333</v>
      </c>
      <c r="BY243" s="24">
        <f t="shared" si="485"/>
        <v>10</v>
      </c>
      <c r="BZ243" s="21">
        <v>695</v>
      </c>
      <c r="CA243" s="27">
        <f t="shared" si="486"/>
        <v>1</v>
      </c>
    </row>
    <row r="244" spans="1:79">
      <c r="A244" s="3">
        <v>44141</v>
      </c>
      <c r="B244" s="22">
        <v>44141</v>
      </c>
      <c r="C244" s="10">
        <v>137760</v>
      </c>
      <c r="D244">
        <f t="shared" si="435"/>
        <v>1193</v>
      </c>
      <c r="E244" s="10">
        <v>2770</v>
      </c>
      <c r="F244">
        <f t="shared" si="430"/>
        <v>14</v>
      </c>
      <c r="G244" s="10">
        <v>115990</v>
      </c>
      <c r="H244">
        <f t="shared" si="436"/>
        <v>912</v>
      </c>
      <c r="I244">
        <f t="shared" si="433"/>
        <v>19000</v>
      </c>
      <c r="J244">
        <f t="shared" si="432"/>
        <v>267</v>
      </c>
      <c r="K244">
        <f t="shared" si="437"/>
        <v>2.0107433217189316E-2</v>
      </c>
      <c r="L244">
        <f t="shared" si="438"/>
        <v>0.84197154471544711</v>
      </c>
      <c r="M244">
        <f t="shared" si="439"/>
        <v>0.13792102206736354</v>
      </c>
      <c r="N244" s="22">
        <f t="shared" si="440"/>
        <v>8.6599883855981424E-3</v>
      </c>
      <c r="O244">
        <f t="shared" si="431"/>
        <v>5.0541516245487363E-3</v>
      </c>
      <c r="P244">
        <f t="shared" si="441"/>
        <v>7.8627467885162509E-3</v>
      </c>
      <c r="Q244">
        <f t="shared" si="442"/>
        <v>1.4052631578947369E-2</v>
      </c>
      <c r="R244" s="22">
        <f t="shared" si="443"/>
        <v>34665.324609964766</v>
      </c>
      <c r="S244" s="22">
        <f t="shared" si="444"/>
        <v>697.03069954705586</v>
      </c>
      <c r="T244" s="22">
        <f t="shared" si="445"/>
        <v>29187.216909914441</v>
      </c>
      <c r="U244" s="22">
        <f t="shared" si="446"/>
        <v>4781.0770005032709</v>
      </c>
      <c r="V244" s="10">
        <v>701637</v>
      </c>
      <c r="W244">
        <f t="shared" si="447"/>
        <v>7409</v>
      </c>
      <c r="X244" s="22">
        <f t="shared" si="448"/>
        <v>3080</v>
      </c>
      <c r="Y244" s="35">
        <f t="shared" si="449"/>
        <v>176556.86965274281</v>
      </c>
      <c r="Z244" s="10">
        <v>560327</v>
      </c>
      <c r="AA244" s="2">
        <f t="shared" si="450"/>
        <v>6216</v>
      </c>
      <c r="AB244" s="29">
        <f t="shared" si="451"/>
        <v>0.79859956074152305</v>
      </c>
      <c r="AC244" s="32">
        <f t="shared" si="452"/>
        <v>2430</v>
      </c>
      <c r="AD244">
        <f t="shared" si="453"/>
        <v>141310</v>
      </c>
      <c r="AE244" s="1">
        <f t="shared" si="454"/>
        <v>1193</v>
      </c>
      <c r="AF244" s="29">
        <f t="shared" si="455"/>
        <v>0.20140043925847695</v>
      </c>
      <c r="AG244" s="32">
        <f t="shared" si="456"/>
        <v>650</v>
      </c>
      <c r="AH244" s="34">
        <f t="shared" si="457"/>
        <v>0.16102038061816709</v>
      </c>
      <c r="AI244" s="34">
        <f t="shared" si="458"/>
        <v>35558.631102164065</v>
      </c>
      <c r="AJ244" s="10">
        <v>17764</v>
      </c>
      <c r="AK244" s="2">
        <f t="shared" si="459"/>
        <v>308</v>
      </c>
      <c r="AL244" s="2">
        <f t="shared" si="460"/>
        <v>1.764436296975247E-2</v>
      </c>
      <c r="AM244" s="34">
        <f t="shared" si="461"/>
        <v>4470.0553598389533</v>
      </c>
      <c r="AN244" s="34">
        <f t="shared" si="462"/>
        <v>0.12894889663182346</v>
      </c>
      <c r="AO244" s="10">
        <v>518</v>
      </c>
      <c r="AP244">
        <f t="shared" si="434"/>
        <v>-35</v>
      </c>
      <c r="AQ244">
        <f t="shared" si="463"/>
        <v>-6.3291139240506333E-2</v>
      </c>
      <c r="AR244" s="34">
        <f t="shared" si="464"/>
        <v>130.3472571716155</v>
      </c>
      <c r="AS244" s="10">
        <v>590</v>
      </c>
      <c r="AT244" s="2">
        <f t="shared" si="465"/>
        <v>-17</v>
      </c>
      <c r="AU244" s="2">
        <f t="shared" si="466"/>
        <v>-2.8006589785831926E-2</v>
      </c>
      <c r="AV244" s="34">
        <f t="shared" si="467"/>
        <v>148.46502264720684</v>
      </c>
      <c r="AW244" s="79">
        <f t="shared" si="468"/>
        <v>4.28281068524971E-3</v>
      </c>
      <c r="AX244" s="10">
        <v>128</v>
      </c>
      <c r="AY244">
        <f t="shared" si="469"/>
        <v>11</v>
      </c>
      <c r="AZ244" s="22">
        <f t="shared" si="470"/>
        <v>9.4017094017094127E-2</v>
      </c>
      <c r="BA244" s="35">
        <f t="shared" si="471"/>
        <v>32.209360845495723</v>
      </c>
      <c r="BB244" s="51">
        <f t="shared" si="472"/>
        <v>9.2915214866434379E-4</v>
      </c>
      <c r="BC244" s="31">
        <f>+Pagina_Inicial[[#This Row],[Aislamiento Domiciliario]]+Pagina_Inicial[[#This Row],[Aislamiento en Hoteles]]+Pagina_Inicial[[#This Row],[Hospitalizados en Sala]]+Pagina_Inicial[[#This Row],[Hospitalizados en UCI]]</f>
        <v>19000</v>
      </c>
      <c r="BD244" s="31">
        <f t="shared" si="473"/>
        <v>267</v>
      </c>
      <c r="BE244" s="51">
        <f t="shared" si="474"/>
        <v>1.4252922649869104E-2</v>
      </c>
      <c r="BF244" s="35">
        <f t="shared" si="475"/>
        <v>4781.0770005032709</v>
      </c>
      <c r="BG244" s="35">
        <f t="shared" si="476"/>
        <v>0.13792102206736354</v>
      </c>
      <c r="BH244" s="45">
        <v>23000</v>
      </c>
      <c r="BI244" s="48">
        <f t="shared" si="477"/>
        <v>255</v>
      </c>
      <c r="BJ244" s="14">
        <v>55899</v>
      </c>
      <c r="BK244" s="48">
        <f t="shared" si="478"/>
        <v>463</v>
      </c>
      <c r="BL244" s="14">
        <v>40307</v>
      </c>
      <c r="BM244" s="48">
        <f t="shared" si="479"/>
        <v>316</v>
      </c>
      <c r="BN244" s="14">
        <v>15400</v>
      </c>
      <c r="BO244" s="48">
        <f t="shared" si="480"/>
        <v>135</v>
      </c>
      <c r="BP244" s="14">
        <v>3154</v>
      </c>
      <c r="BQ244" s="48">
        <f t="shared" si="481"/>
        <v>24</v>
      </c>
      <c r="BR244" s="16">
        <v>21</v>
      </c>
      <c r="BS244" s="24">
        <f t="shared" si="482"/>
        <v>0</v>
      </c>
      <c r="BT244" s="16">
        <v>135</v>
      </c>
      <c r="BU244" s="24">
        <f t="shared" si="483"/>
        <v>0</v>
      </c>
      <c r="BV244" s="16">
        <v>575</v>
      </c>
      <c r="BW244" s="24">
        <f t="shared" si="484"/>
        <v>3</v>
      </c>
      <c r="BX244" s="16">
        <v>1342</v>
      </c>
      <c r="BY244" s="24">
        <f t="shared" si="485"/>
        <v>9</v>
      </c>
      <c r="BZ244" s="21">
        <v>697</v>
      </c>
      <c r="CA244" s="27">
        <f t="shared" si="486"/>
        <v>2</v>
      </c>
    </row>
    <row r="245" spans="1:79">
      <c r="A245" s="3">
        <v>44142</v>
      </c>
      <c r="B245" s="22">
        <v>44142</v>
      </c>
      <c r="C245" s="10">
        <v>138506</v>
      </c>
      <c r="D245">
        <f t="shared" si="435"/>
        <v>746</v>
      </c>
      <c r="E245" s="10">
        <v>2781</v>
      </c>
      <c r="F245">
        <f t="shared" si="430"/>
        <v>11</v>
      </c>
      <c r="G245" s="10">
        <v>116823</v>
      </c>
      <c r="H245">
        <f t="shared" si="436"/>
        <v>833</v>
      </c>
      <c r="I245">
        <f t="shared" si="433"/>
        <v>18902</v>
      </c>
      <c r="J245">
        <f t="shared" si="432"/>
        <v>-98</v>
      </c>
      <c r="K245">
        <f t="shared" si="437"/>
        <v>2.0078552553679983E-2</v>
      </c>
      <c r="L245">
        <f t="shared" si="438"/>
        <v>0.84345082523500792</v>
      </c>
      <c r="M245">
        <f t="shared" si="439"/>
        <v>0.13647062221131215</v>
      </c>
      <c r="N245" s="22">
        <f t="shared" si="440"/>
        <v>5.3860482578372056E-3</v>
      </c>
      <c r="O245">
        <f t="shared" si="431"/>
        <v>3.9554117224020139E-3</v>
      </c>
      <c r="P245">
        <f t="shared" si="441"/>
        <v>7.1304452034274069E-3</v>
      </c>
      <c r="Q245">
        <f t="shared" si="442"/>
        <v>-5.1846365463972064E-3</v>
      </c>
      <c r="R245" s="22">
        <f t="shared" si="443"/>
        <v>34853.044791142427</v>
      </c>
      <c r="S245" s="22">
        <f t="shared" si="444"/>
        <v>699.79869149471563</v>
      </c>
      <c r="T245" s="22">
        <f t="shared" si="445"/>
        <v>29396.829391041771</v>
      </c>
      <c r="U245" s="22">
        <f t="shared" si="446"/>
        <v>4756.4167086059388</v>
      </c>
      <c r="V245" s="10">
        <v>708085</v>
      </c>
      <c r="W245">
        <f t="shared" si="447"/>
        <v>6448</v>
      </c>
      <c r="X245" s="22">
        <f t="shared" si="448"/>
        <v>-961</v>
      </c>
      <c r="Y245" s="35">
        <f t="shared" si="449"/>
        <v>178179.41620533468</v>
      </c>
      <c r="Z245" s="10">
        <v>566029</v>
      </c>
      <c r="AA245" s="2">
        <f t="shared" si="450"/>
        <v>5702</v>
      </c>
      <c r="AB245" s="29">
        <f t="shared" si="451"/>
        <v>0.79938001793569979</v>
      </c>
      <c r="AC245" s="32">
        <f t="shared" si="452"/>
        <v>-514</v>
      </c>
      <c r="AD245">
        <f t="shared" si="453"/>
        <v>142056</v>
      </c>
      <c r="AE245" s="1">
        <f t="shared" si="454"/>
        <v>746</v>
      </c>
      <c r="AF245" s="29">
        <f t="shared" si="455"/>
        <v>0.20061998206430018</v>
      </c>
      <c r="AG245" s="32">
        <f t="shared" si="456"/>
        <v>-447</v>
      </c>
      <c r="AH245" s="34">
        <f t="shared" si="457"/>
        <v>0.11569478908188585</v>
      </c>
      <c r="AI245" s="34">
        <f t="shared" si="458"/>
        <v>35746.351283341719</v>
      </c>
      <c r="AJ245" s="10">
        <v>17690</v>
      </c>
      <c r="AK245" s="2">
        <f t="shared" si="459"/>
        <v>-74</v>
      </c>
      <c r="AL245" s="2">
        <f t="shared" si="460"/>
        <v>-4.1657284395406613E-3</v>
      </c>
      <c r="AM245" s="34">
        <f t="shared" si="461"/>
        <v>4451.4343231001503</v>
      </c>
      <c r="AN245" s="34">
        <f t="shared" si="462"/>
        <v>0.12772009876828441</v>
      </c>
      <c r="AO245" s="10">
        <v>491</v>
      </c>
      <c r="AP245">
        <f t="shared" si="434"/>
        <v>-27</v>
      </c>
      <c r="AQ245">
        <f t="shared" si="463"/>
        <v>-5.212355212355213E-2</v>
      </c>
      <c r="AR245" s="34">
        <f t="shared" si="464"/>
        <v>123.55309511826874</v>
      </c>
      <c r="AS245" s="10">
        <v>594</v>
      </c>
      <c r="AT245" s="2">
        <f t="shared" si="465"/>
        <v>4</v>
      </c>
      <c r="AU245" s="2">
        <f t="shared" si="466"/>
        <v>6.7796610169490457E-3</v>
      </c>
      <c r="AV245" s="34">
        <f t="shared" si="467"/>
        <v>149.47156517362859</v>
      </c>
      <c r="AW245" s="79">
        <f t="shared" si="468"/>
        <v>4.2886228755432973E-3</v>
      </c>
      <c r="AX245" s="10">
        <v>127</v>
      </c>
      <c r="AY245">
        <f t="shared" si="469"/>
        <v>-1</v>
      </c>
      <c r="AZ245" s="22">
        <f t="shared" si="470"/>
        <v>-7.8125E-3</v>
      </c>
      <c r="BA245" s="35">
        <f t="shared" si="471"/>
        <v>31.957725213890285</v>
      </c>
      <c r="BB245" s="51">
        <f t="shared" si="472"/>
        <v>9.1692778652188354E-4</v>
      </c>
      <c r="BC245" s="31">
        <f>+Pagina_Inicial[[#This Row],[Aislamiento Domiciliario]]+Pagina_Inicial[[#This Row],[Aislamiento en Hoteles]]+Pagina_Inicial[[#This Row],[Hospitalizados en Sala]]+Pagina_Inicial[[#This Row],[Hospitalizados en UCI]]</f>
        <v>18902</v>
      </c>
      <c r="BD245" s="31">
        <f t="shared" si="473"/>
        <v>-98</v>
      </c>
      <c r="BE245" s="51">
        <f t="shared" si="474"/>
        <v>-5.1578947368421391E-3</v>
      </c>
      <c r="BF245" s="35">
        <f t="shared" si="475"/>
        <v>4756.4167086059388</v>
      </c>
      <c r="BG245" s="35">
        <f t="shared" si="476"/>
        <v>0.13647062221131215</v>
      </c>
      <c r="BH245" s="45">
        <v>23119</v>
      </c>
      <c r="BI245" s="48">
        <f t="shared" si="477"/>
        <v>119</v>
      </c>
      <c r="BJ245" s="14">
        <v>56174</v>
      </c>
      <c r="BK245" s="48">
        <f t="shared" si="478"/>
        <v>275</v>
      </c>
      <c r="BL245" s="14">
        <v>40532</v>
      </c>
      <c r="BM245" s="48">
        <f t="shared" si="479"/>
        <v>225</v>
      </c>
      <c r="BN245" s="14">
        <v>15507</v>
      </c>
      <c r="BO245" s="48">
        <f t="shared" si="480"/>
        <v>107</v>
      </c>
      <c r="BP245" s="14">
        <v>3174</v>
      </c>
      <c r="BQ245" s="48">
        <f t="shared" si="481"/>
        <v>20</v>
      </c>
      <c r="BR245" s="16">
        <v>21</v>
      </c>
      <c r="BS245" s="24">
        <f t="shared" si="482"/>
        <v>0</v>
      </c>
      <c r="BT245" s="16">
        <v>135</v>
      </c>
      <c r="BU245" s="24">
        <f t="shared" si="483"/>
        <v>0</v>
      </c>
      <c r="BV245" s="16">
        <v>579</v>
      </c>
      <c r="BW245" s="24">
        <f t="shared" si="484"/>
        <v>4</v>
      </c>
      <c r="BX245" s="16">
        <v>1345</v>
      </c>
      <c r="BY245" s="24">
        <f t="shared" si="485"/>
        <v>3</v>
      </c>
      <c r="BZ245" s="21">
        <v>701</v>
      </c>
      <c r="CA245" s="27">
        <f t="shared" si="486"/>
        <v>4</v>
      </c>
    </row>
    <row r="246" spans="1:79">
      <c r="A246" s="3">
        <v>44143</v>
      </c>
      <c r="B246" s="22">
        <v>44143</v>
      </c>
      <c r="C246" s="10">
        <v>139527</v>
      </c>
      <c r="D246">
        <f t="shared" si="435"/>
        <v>1021</v>
      </c>
      <c r="E246" s="10">
        <v>2798</v>
      </c>
      <c r="F246">
        <f t="shared" si="430"/>
        <v>17</v>
      </c>
      <c r="G246" s="10">
        <v>117770</v>
      </c>
      <c r="H246">
        <f t="shared" si="436"/>
        <v>947</v>
      </c>
      <c r="I246">
        <f t="shared" si="433"/>
        <v>18959</v>
      </c>
      <c r="J246">
        <f t="shared" si="432"/>
        <v>57</v>
      </c>
      <c r="K246">
        <f t="shared" si="437"/>
        <v>2.0053466354182346E-2</v>
      </c>
      <c r="L246">
        <f t="shared" si="438"/>
        <v>0.84406602306363643</v>
      </c>
      <c r="M246">
        <f t="shared" si="439"/>
        <v>0.13588051058218123</v>
      </c>
      <c r="N246" s="22">
        <f t="shared" si="440"/>
        <v>7.3175801099428783E-3</v>
      </c>
      <c r="O246">
        <f t="shared" si="431"/>
        <v>6.0757684060042888E-3</v>
      </c>
      <c r="P246">
        <f t="shared" si="441"/>
        <v>8.0410970535790098E-3</v>
      </c>
      <c r="Q246">
        <f t="shared" si="442"/>
        <v>3.0064876839495753E-3</v>
      </c>
      <c r="R246" s="22">
        <f t="shared" si="443"/>
        <v>35109.964771011575</v>
      </c>
      <c r="S246" s="22">
        <f t="shared" si="444"/>
        <v>704.07649723200802</v>
      </c>
      <c r="T246" s="22">
        <f t="shared" si="445"/>
        <v>29635.128334172117</v>
      </c>
      <c r="U246" s="22">
        <f t="shared" si="446"/>
        <v>4770.7599396074484</v>
      </c>
      <c r="V246" s="10">
        <v>715094</v>
      </c>
      <c r="W246">
        <f t="shared" si="447"/>
        <v>7009</v>
      </c>
      <c r="X246" s="22">
        <f t="shared" si="448"/>
        <v>561</v>
      </c>
      <c r="Y246" s="35">
        <f t="shared" si="449"/>
        <v>179943.13034725716</v>
      </c>
      <c r="Z246" s="10">
        <v>572017</v>
      </c>
      <c r="AA246" s="2">
        <f t="shared" si="450"/>
        <v>5988</v>
      </c>
      <c r="AB246" s="29">
        <f t="shared" si="451"/>
        <v>0.79991861209854931</v>
      </c>
      <c r="AC246" s="32">
        <f t="shared" si="452"/>
        <v>286</v>
      </c>
      <c r="AD246">
        <f t="shared" si="453"/>
        <v>143077</v>
      </c>
      <c r="AE246" s="1">
        <f t="shared" si="454"/>
        <v>1021</v>
      </c>
      <c r="AF246" s="29">
        <f t="shared" si="455"/>
        <v>0.20008138790145072</v>
      </c>
      <c r="AG246" s="32">
        <f t="shared" si="456"/>
        <v>275</v>
      </c>
      <c r="AH246" s="34">
        <f t="shared" si="457"/>
        <v>0.1456698530460836</v>
      </c>
      <c r="AI246" s="34">
        <f t="shared" si="458"/>
        <v>36003.271263210867</v>
      </c>
      <c r="AJ246" s="10">
        <v>17603</v>
      </c>
      <c r="AK246" s="2">
        <f t="shared" si="459"/>
        <v>-87</v>
      </c>
      <c r="AL246" s="2">
        <f t="shared" si="460"/>
        <v>-4.9180327868852958E-3</v>
      </c>
      <c r="AM246" s="34">
        <f t="shared" si="461"/>
        <v>4429.5420231504777</v>
      </c>
      <c r="AN246" s="34">
        <f t="shared" si="462"/>
        <v>0.12616196148415718</v>
      </c>
      <c r="AO246" s="10">
        <v>519</v>
      </c>
      <c r="AP246">
        <f t="shared" si="434"/>
        <v>28</v>
      </c>
      <c r="AQ246">
        <f t="shared" si="463"/>
        <v>5.7026476578411422E-2</v>
      </c>
      <c r="AR246" s="34">
        <f t="shared" si="464"/>
        <v>130.59889280322093</v>
      </c>
      <c r="AS246" s="10">
        <v>681</v>
      </c>
      <c r="AT246" s="2">
        <f t="shared" si="465"/>
        <v>87</v>
      </c>
      <c r="AU246" s="2">
        <f t="shared" si="466"/>
        <v>0.14646464646464641</v>
      </c>
      <c r="AV246" s="34">
        <f t="shared" si="467"/>
        <v>171.36386512330145</v>
      </c>
      <c r="AW246" s="79">
        <f t="shared" si="468"/>
        <v>4.8807757638306562E-3</v>
      </c>
      <c r="AX246" s="10">
        <v>156</v>
      </c>
      <c r="AY246">
        <f t="shared" si="469"/>
        <v>29</v>
      </c>
      <c r="AZ246" s="22">
        <f t="shared" si="470"/>
        <v>0.22834645669291342</v>
      </c>
      <c r="BA246" s="35">
        <f t="shared" si="471"/>
        <v>39.255158530447908</v>
      </c>
      <c r="BB246" s="51">
        <f t="shared" si="472"/>
        <v>1.1180631705691372E-3</v>
      </c>
      <c r="BC246" s="31">
        <f>+Pagina_Inicial[[#This Row],[Aislamiento Domiciliario]]+Pagina_Inicial[[#This Row],[Aislamiento en Hoteles]]+Pagina_Inicial[[#This Row],[Hospitalizados en Sala]]+Pagina_Inicial[[#This Row],[Hospitalizados en UCI]]</f>
        <v>18959</v>
      </c>
      <c r="BD246" s="31">
        <f t="shared" si="473"/>
        <v>57</v>
      </c>
      <c r="BE246" s="51">
        <f t="shared" si="474"/>
        <v>3.015553909639257E-3</v>
      </c>
      <c r="BF246" s="35">
        <f t="shared" si="475"/>
        <v>4770.7599396074484</v>
      </c>
      <c r="BG246" s="35">
        <f t="shared" si="476"/>
        <v>0.13588051058218123</v>
      </c>
      <c r="BH246" s="45">
        <v>23290</v>
      </c>
      <c r="BI246" s="48">
        <f t="shared" si="477"/>
        <v>171</v>
      </c>
      <c r="BJ246" s="14">
        <v>56576</v>
      </c>
      <c r="BK246" s="48">
        <f t="shared" si="478"/>
        <v>402</v>
      </c>
      <c r="BL246" s="14">
        <v>40849</v>
      </c>
      <c r="BM246" s="48">
        <f t="shared" si="479"/>
        <v>317</v>
      </c>
      <c r="BN246" s="14">
        <v>15621</v>
      </c>
      <c r="BO246" s="48">
        <f t="shared" si="480"/>
        <v>114</v>
      </c>
      <c r="BP246" s="14">
        <v>3191</v>
      </c>
      <c r="BQ246" s="48">
        <f t="shared" si="481"/>
        <v>17</v>
      </c>
      <c r="BR246" s="16">
        <v>21</v>
      </c>
      <c r="BS246" s="24">
        <f t="shared" si="482"/>
        <v>0</v>
      </c>
      <c r="BT246" s="16">
        <v>135</v>
      </c>
      <c r="BU246" s="24">
        <f t="shared" si="483"/>
        <v>0</v>
      </c>
      <c r="BV246" s="16">
        <v>582</v>
      </c>
      <c r="BW246" s="24">
        <f t="shared" si="484"/>
        <v>3</v>
      </c>
      <c r="BX246" s="16">
        <v>1349</v>
      </c>
      <c r="BY246" s="24">
        <f t="shared" si="485"/>
        <v>4</v>
      </c>
      <c r="BZ246" s="21">
        <v>711</v>
      </c>
      <c r="CA246" s="27">
        <f t="shared" si="486"/>
        <v>10</v>
      </c>
    </row>
    <row r="247" spans="1:79">
      <c r="A247" s="3">
        <v>44144</v>
      </c>
      <c r="B247" s="22">
        <v>44144</v>
      </c>
      <c r="C247" s="10">
        <v>140331</v>
      </c>
      <c r="D247">
        <f t="shared" si="435"/>
        <v>804</v>
      </c>
      <c r="E247" s="10">
        <v>2808</v>
      </c>
      <c r="F247">
        <f t="shared" si="430"/>
        <v>10</v>
      </c>
      <c r="G247" s="10">
        <v>118711</v>
      </c>
      <c r="H247">
        <f t="shared" si="436"/>
        <v>941</v>
      </c>
      <c r="I247">
        <f t="shared" si="433"/>
        <v>18812</v>
      </c>
      <c r="J247">
        <f t="shared" si="432"/>
        <v>-147</v>
      </c>
      <c r="K247">
        <f t="shared" si="437"/>
        <v>2.0009833892725058E-2</v>
      </c>
      <c r="L247">
        <f t="shared" si="438"/>
        <v>0.84593568064077074</v>
      </c>
      <c r="M247">
        <f t="shared" si="439"/>
        <v>0.1340544854665042</v>
      </c>
      <c r="N247" s="22">
        <f t="shared" si="440"/>
        <v>5.7293114137289694E-3</v>
      </c>
      <c r="O247">
        <f t="shared" si="431"/>
        <v>3.5612535612535613E-3</v>
      </c>
      <c r="P247">
        <f t="shared" si="441"/>
        <v>7.9268138588673327E-3</v>
      </c>
      <c r="Q247">
        <f t="shared" si="442"/>
        <v>-7.8141611737189021E-3</v>
      </c>
      <c r="R247" s="22">
        <f t="shared" si="443"/>
        <v>35312.279818822346</v>
      </c>
      <c r="S247" s="22">
        <f t="shared" si="444"/>
        <v>706.59285354806241</v>
      </c>
      <c r="T247" s="22">
        <f t="shared" si="445"/>
        <v>29871.917463512833</v>
      </c>
      <c r="U247" s="22">
        <f t="shared" si="446"/>
        <v>4733.7695017614487</v>
      </c>
      <c r="V247" s="10">
        <v>720441</v>
      </c>
      <c r="W247">
        <f t="shared" si="447"/>
        <v>5347</v>
      </c>
      <c r="X247" s="22">
        <f t="shared" si="448"/>
        <v>-1662</v>
      </c>
      <c r="Y247" s="35">
        <f t="shared" si="449"/>
        <v>181288.62606945142</v>
      </c>
      <c r="Z247" s="10">
        <v>576560</v>
      </c>
      <c r="AA247" s="2">
        <f t="shared" si="450"/>
        <v>4543</v>
      </c>
      <c r="AB247" s="29">
        <f t="shared" si="451"/>
        <v>0.80028760162178447</v>
      </c>
      <c r="AC247" s="32">
        <f t="shared" si="452"/>
        <v>-1445</v>
      </c>
      <c r="AD247">
        <f t="shared" si="453"/>
        <v>143881</v>
      </c>
      <c r="AE247" s="1">
        <f t="shared" si="454"/>
        <v>804</v>
      </c>
      <c r="AF247" s="29">
        <f t="shared" si="455"/>
        <v>0.19971239837821556</v>
      </c>
      <c r="AG247" s="32">
        <f t="shared" si="456"/>
        <v>-217</v>
      </c>
      <c r="AH247" s="34">
        <f t="shared" si="457"/>
        <v>0.15036469048064335</v>
      </c>
      <c r="AI247" s="34">
        <f t="shared" si="458"/>
        <v>36205.586311021638</v>
      </c>
      <c r="AJ247" s="10">
        <v>17528</v>
      </c>
      <c r="AK247" s="2">
        <f t="shared" si="459"/>
        <v>-75</v>
      </c>
      <c r="AL247" s="2">
        <f t="shared" si="460"/>
        <v>-4.2606373913537388E-3</v>
      </c>
      <c r="AM247" s="34">
        <f t="shared" si="461"/>
        <v>4410.6693507800701</v>
      </c>
      <c r="AN247" s="34">
        <f t="shared" si="462"/>
        <v>0.12490468962666838</v>
      </c>
      <c r="AO247" s="10">
        <v>554</v>
      </c>
      <c r="AP247">
        <f t="shared" si="434"/>
        <v>35</v>
      </c>
      <c r="AQ247">
        <f t="shared" si="463"/>
        <v>6.7437379576107848E-2</v>
      </c>
      <c r="AR247" s="34">
        <f t="shared" si="464"/>
        <v>139.40613990941117</v>
      </c>
      <c r="AS247" s="10">
        <v>590</v>
      </c>
      <c r="AT247" s="2">
        <f t="shared" si="465"/>
        <v>-91</v>
      </c>
      <c r="AU247" s="2">
        <f t="shared" si="466"/>
        <v>-0.13362701908957419</v>
      </c>
      <c r="AV247" s="34">
        <f t="shared" si="467"/>
        <v>148.46502264720684</v>
      </c>
      <c r="AW247" s="79">
        <f t="shared" si="468"/>
        <v>4.2043454404230001E-3</v>
      </c>
      <c r="AX247" s="10">
        <v>140</v>
      </c>
      <c r="AY247">
        <f t="shared" si="469"/>
        <v>-16</v>
      </c>
      <c r="AZ247" s="22">
        <f t="shared" si="470"/>
        <v>-0.10256410256410253</v>
      </c>
      <c r="BA247" s="35">
        <f t="shared" si="471"/>
        <v>35.228988424760942</v>
      </c>
      <c r="BB247" s="51">
        <f t="shared" si="472"/>
        <v>9.9764129094783056E-4</v>
      </c>
      <c r="BC247" s="31">
        <f>+Pagina_Inicial[[#This Row],[Aislamiento Domiciliario]]+Pagina_Inicial[[#This Row],[Aislamiento en Hoteles]]+Pagina_Inicial[[#This Row],[Hospitalizados en Sala]]+Pagina_Inicial[[#This Row],[Hospitalizados en UCI]]</f>
        <v>18812</v>
      </c>
      <c r="BD247" s="31">
        <f t="shared" si="473"/>
        <v>-147</v>
      </c>
      <c r="BE247" s="51">
        <f t="shared" si="474"/>
        <v>-7.753573500712041E-3</v>
      </c>
      <c r="BF247" s="35">
        <f t="shared" si="475"/>
        <v>4733.7695017614487</v>
      </c>
      <c r="BG247" s="35">
        <f t="shared" si="476"/>
        <v>0.1340544854665042</v>
      </c>
      <c r="BH247" s="45">
        <v>23434</v>
      </c>
      <c r="BI247" s="48">
        <f t="shared" si="477"/>
        <v>144</v>
      </c>
      <c r="BJ247" s="14">
        <v>56888</v>
      </c>
      <c r="BK247" s="48">
        <f t="shared" si="478"/>
        <v>312</v>
      </c>
      <c r="BL247" s="14">
        <v>41104</v>
      </c>
      <c r="BM247" s="48">
        <f t="shared" si="479"/>
        <v>255</v>
      </c>
      <c r="BN247" s="14">
        <v>15698</v>
      </c>
      <c r="BO247" s="48">
        <f t="shared" si="480"/>
        <v>77</v>
      </c>
      <c r="BP247" s="14">
        <v>3207</v>
      </c>
      <c r="BQ247" s="48">
        <f t="shared" si="481"/>
        <v>16</v>
      </c>
      <c r="BR247" s="16">
        <v>21</v>
      </c>
      <c r="BS247" s="24">
        <f t="shared" si="482"/>
        <v>0</v>
      </c>
      <c r="BT247" s="16">
        <v>135</v>
      </c>
      <c r="BU247" s="24">
        <f t="shared" si="483"/>
        <v>0</v>
      </c>
      <c r="BV247" s="16">
        <v>583</v>
      </c>
      <c r="BW247" s="24">
        <f t="shared" si="484"/>
        <v>1</v>
      </c>
      <c r="BX247" s="16">
        <v>1356</v>
      </c>
      <c r="BY247" s="24">
        <f t="shared" si="485"/>
        <v>7</v>
      </c>
      <c r="BZ247" s="21">
        <v>713</v>
      </c>
      <c r="CA247" s="27">
        <f t="shared" si="486"/>
        <v>2</v>
      </c>
    </row>
    <row r="248" spans="1:79">
      <c r="A248" s="3">
        <v>44145</v>
      </c>
      <c r="B248" s="22">
        <v>44145</v>
      </c>
      <c r="C248" s="10">
        <v>141302</v>
      </c>
      <c r="D248">
        <f t="shared" si="435"/>
        <v>971</v>
      </c>
      <c r="E248" s="10">
        <v>2817</v>
      </c>
      <c r="F248">
        <f t="shared" si="430"/>
        <v>9</v>
      </c>
      <c r="G248" s="10">
        <v>119707</v>
      </c>
      <c r="H248">
        <f t="shared" si="436"/>
        <v>996</v>
      </c>
      <c r="I248">
        <f t="shared" si="433"/>
        <v>18778</v>
      </c>
      <c r="J248">
        <f t="shared" si="432"/>
        <v>-34</v>
      </c>
      <c r="K248">
        <f t="shared" si="437"/>
        <v>1.9936023552391331E-2</v>
      </c>
      <c r="L248">
        <f t="shared" si="438"/>
        <v>0.84717130684632913</v>
      </c>
      <c r="M248">
        <f t="shared" si="439"/>
        <v>0.13289266960127952</v>
      </c>
      <c r="N248" s="22">
        <f t="shared" si="440"/>
        <v>6.871806485400065E-3</v>
      </c>
      <c r="O248">
        <f t="shared" si="431"/>
        <v>3.1948881789137379E-3</v>
      </c>
      <c r="P248">
        <f t="shared" si="441"/>
        <v>8.320315436858329E-3</v>
      </c>
      <c r="Q248">
        <f t="shared" si="442"/>
        <v>-1.8106294600063904E-3</v>
      </c>
      <c r="R248" s="22">
        <f t="shared" si="443"/>
        <v>35556.618017111221</v>
      </c>
      <c r="S248" s="22">
        <f t="shared" si="444"/>
        <v>708.8575742325113</v>
      </c>
      <c r="T248" s="22">
        <f t="shared" si="445"/>
        <v>30122.546552591844</v>
      </c>
      <c r="U248" s="22">
        <f t="shared" si="446"/>
        <v>4725.2138902868646</v>
      </c>
      <c r="V248" s="10">
        <v>727520</v>
      </c>
      <c r="W248">
        <f t="shared" si="447"/>
        <v>7079</v>
      </c>
      <c r="X248" s="22">
        <f t="shared" si="448"/>
        <v>1732</v>
      </c>
      <c r="Y248" s="35">
        <f t="shared" si="449"/>
        <v>183069.95470558631</v>
      </c>
      <c r="Z248" s="10">
        <v>582668</v>
      </c>
      <c r="AA248" s="2">
        <f t="shared" si="450"/>
        <v>6108</v>
      </c>
      <c r="AB248" s="29">
        <f t="shared" si="451"/>
        <v>0.80089619529360012</v>
      </c>
      <c r="AC248" s="32">
        <f t="shared" si="452"/>
        <v>1565</v>
      </c>
      <c r="AD248">
        <f t="shared" si="453"/>
        <v>144852</v>
      </c>
      <c r="AE248" s="1">
        <f t="shared" si="454"/>
        <v>971</v>
      </c>
      <c r="AF248" s="29">
        <f t="shared" si="455"/>
        <v>0.19910380470639982</v>
      </c>
      <c r="AG248" s="32">
        <f t="shared" si="456"/>
        <v>167</v>
      </c>
      <c r="AH248" s="34">
        <f t="shared" si="457"/>
        <v>0.13716626642181098</v>
      </c>
      <c r="AI248" s="34">
        <f t="shared" si="458"/>
        <v>36449.92450931052</v>
      </c>
      <c r="AJ248" s="10">
        <v>17472</v>
      </c>
      <c r="AK248" s="2">
        <f t="shared" si="459"/>
        <v>-56</v>
      </c>
      <c r="AL248" s="2">
        <f t="shared" si="460"/>
        <v>-3.1948881789137795E-3</v>
      </c>
      <c r="AM248" s="34">
        <f t="shared" si="461"/>
        <v>4396.577755410166</v>
      </c>
      <c r="AN248" s="34">
        <f t="shared" si="462"/>
        <v>0.12365005449321312</v>
      </c>
      <c r="AO248" s="10">
        <v>534</v>
      </c>
      <c r="AP248">
        <f t="shared" si="434"/>
        <v>-20</v>
      </c>
      <c r="AQ248">
        <f t="shared" si="463"/>
        <v>-3.6101083032490933E-2</v>
      </c>
      <c r="AR248" s="34">
        <f t="shared" si="464"/>
        <v>134.37342727730245</v>
      </c>
      <c r="AS248" s="10">
        <v>627</v>
      </c>
      <c r="AT248" s="2">
        <f t="shared" si="465"/>
        <v>37</v>
      </c>
      <c r="AU248" s="2">
        <f t="shared" si="466"/>
        <v>6.2711864406779672E-2</v>
      </c>
      <c r="AV248" s="34">
        <f t="shared" si="467"/>
        <v>157.77554101660795</v>
      </c>
      <c r="AW248" s="79">
        <f t="shared" si="468"/>
        <v>4.4373044967516385E-3</v>
      </c>
      <c r="AX248" s="10">
        <v>145</v>
      </c>
      <c r="AY248">
        <f t="shared" si="469"/>
        <v>5</v>
      </c>
      <c r="AZ248" s="22">
        <f t="shared" si="470"/>
        <v>3.5714285714285809E-2</v>
      </c>
      <c r="BA248" s="35">
        <f t="shared" si="471"/>
        <v>36.48716658278812</v>
      </c>
      <c r="BB248" s="51">
        <f t="shared" si="472"/>
        <v>1.0261708963779706E-3</v>
      </c>
      <c r="BC248" s="31">
        <f>+Pagina_Inicial[[#This Row],[Aislamiento Domiciliario]]+Pagina_Inicial[[#This Row],[Aislamiento en Hoteles]]+Pagina_Inicial[[#This Row],[Hospitalizados en Sala]]+Pagina_Inicial[[#This Row],[Hospitalizados en UCI]]</f>
        <v>18778</v>
      </c>
      <c r="BD248" s="31">
        <f t="shared" si="473"/>
        <v>-34</v>
      </c>
      <c r="BE248" s="51">
        <f t="shared" si="474"/>
        <v>-1.8073570061662991E-3</v>
      </c>
      <c r="BF248" s="35">
        <f t="shared" si="475"/>
        <v>4725.2138902868646</v>
      </c>
      <c r="BG248" s="35">
        <f t="shared" si="476"/>
        <v>0.13289266960127952</v>
      </c>
      <c r="BH248" s="45">
        <v>23586</v>
      </c>
      <c r="BI248" s="48">
        <f t="shared" si="477"/>
        <v>152</v>
      </c>
      <c r="BJ248" s="14">
        <v>57288</v>
      </c>
      <c r="BK248" s="48">
        <f t="shared" si="478"/>
        <v>400</v>
      </c>
      <c r="BL248" s="14">
        <v>41385</v>
      </c>
      <c r="BM248" s="48">
        <f t="shared" si="479"/>
        <v>281</v>
      </c>
      <c r="BN248" s="14">
        <v>15815</v>
      </c>
      <c r="BO248" s="48">
        <f t="shared" si="480"/>
        <v>117</v>
      </c>
      <c r="BP248" s="14">
        <v>3228</v>
      </c>
      <c r="BQ248" s="48">
        <f t="shared" si="481"/>
        <v>21</v>
      </c>
      <c r="BR248" s="16">
        <v>21</v>
      </c>
      <c r="BS248" s="24">
        <f t="shared" si="482"/>
        <v>0</v>
      </c>
      <c r="BT248" s="16">
        <v>135</v>
      </c>
      <c r="BU248" s="24">
        <f t="shared" si="483"/>
        <v>0</v>
      </c>
      <c r="BV248" s="16">
        <v>584</v>
      </c>
      <c r="BW248" s="24">
        <f t="shared" si="484"/>
        <v>1</v>
      </c>
      <c r="BX248" s="16">
        <v>1358</v>
      </c>
      <c r="BY248" s="24">
        <f t="shared" si="485"/>
        <v>2</v>
      </c>
      <c r="BZ248" s="21">
        <v>719</v>
      </c>
      <c r="CA248" s="27">
        <f t="shared" si="486"/>
        <v>6</v>
      </c>
    </row>
    <row r="249" spans="1:79">
      <c r="A249" s="3">
        <v>44146</v>
      </c>
      <c r="B249" s="22">
        <v>44146</v>
      </c>
      <c r="C249" s="10">
        <v>142465</v>
      </c>
      <c r="D249">
        <f t="shared" si="435"/>
        <v>1163</v>
      </c>
      <c r="E249" s="10">
        <v>2823</v>
      </c>
      <c r="F249">
        <f t="shared" si="430"/>
        <v>6</v>
      </c>
      <c r="G249" s="10">
        <v>120823</v>
      </c>
      <c r="H249">
        <f t="shared" si="436"/>
        <v>1116</v>
      </c>
      <c r="I249">
        <f t="shared" si="433"/>
        <v>18819</v>
      </c>
      <c r="J249">
        <f t="shared" si="432"/>
        <v>41</v>
      </c>
      <c r="K249">
        <f t="shared" si="437"/>
        <v>1.9815393254483556E-2</v>
      </c>
      <c r="L249">
        <f t="shared" si="438"/>
        <v>0.84808900431684975</v>
      </c>
      <c r="M249">
        <f t="shared" si="439"/>
        <v>0.13209560242866669</v>
      </c>
      <c r="N249" s="22">
        <f t="shared" si="440"/>
        <v>8.1634085564875579E-3</v>
      </c>
      <c r="O249">
        <f t="shared" si="431"/>
        <v>2.1253985122210413E-3</v>
      </c>
      <c r="P249">
        <f t="shared" si="441"/>
        <v>9.2366519619608844E-3</v>
      </c>
      <c r="Q249">
        <f t="shared" si="442"/>
        <v>2.1786492374727671E-3</v>
      </c>
      <c r="R249" s="22">
        <f t="shared" si="443"/>
        <v>35849.270256668344</v>
      </c>
      <c r="S249" s="22">
        <f t="shared" si="444"/>
        <v>710.36738802214393</v>
      </c>
      <c r="T249" s="22">
        <f t="shared" si="445"/>
        <v>30403.371917463512</v>
      </c>
      <c r="U249" s="22">
        <f t="shared" si="446"/>
        <v>4735.5309511826872</v>
      </c>
      <c r="V249" s="10">
        <v>733808</v>
      </c>
      <c r="W249">
        <f t="shared" si="447"/>
        <v>6288</v>
      </c>
      <c r="X249" s="22">
        <f t="shared" si="448"/>
        <v>-791</v>
      </c>
      <c r="Y249" s="35">
        <f t="shared" si="449"/>
        <v>184652.23955712127</v>
      </c>
      <c r="Z249" s="10">
        <v>587793</v>
      </c>
      <c r="AA249" s="2">
        <f t="shared" si="450"/>
        <v>5125</v>
      </c>
      <c r="AB249" s="29">
        <f t="shared" si="451"/>
        <v>0.80101743235287703</v>
      </c>
      <c r="AC249" s="32">
        <f t="shared" si="452"/>
        <v>-983</v>
      </c>
      <c r="AD249">
        <f t="shared" si="453"/>
        <v>146015</v>
      </c>
      <c r="AE249" s="1">
        <f t="shared" si="454"/>
        <v>1163</v>
      </c>
      <c r="AF249" s="29">
        <f t="shared" si="455"/>
        <v>0.19898256764712297</v>
      </c>
      <c r="AG249" s="32">
        <f t="shared" si="456"/>
        <v>192</v>
      </c>
      <c r="AH249" s="34">
        <f t="shared" si="457"/>
        <v>0.18495547073791349</v>
      </c>
      <c r="AI249" s="34">
        <f t="shared" si="458"/>
        <v>36742.576748867636</v>
      </c>
      <c r="AJ249" s="10">
        <v>17468</v>
      </c>
      <c r="AK249" s="2">
        <f t="shared" si="459"/>
        <v>-4</v>
      </c>
      <c r="AL249" s="2">
        <f t="shared" si="460"/>
        <v>-2.2893772893772812E-4</v>
      </c>
      <c r="AM249" s="34">
        <f t="shared" si="461"/>
        <v>4395.571212883744</v>
      </c>
      <c r="AN249" s="34">
        <f t="shared" si="462"/>
        <v>0.12261257150879164</v>
      </c>
      <c r="AO249" s="10">
        <v>561</v>
      </c>
      <c r="AP249">
        <f t="shared" si="434"/>
        <v>27</v>
      </c>
      <c r="AQ249">
        <f t="shared" si="463"/>
        <v>5.0561797752809001E-2</v>
      </c>
      <c r="AR249" s="34">
        <f t="shared" si="464"/>
        <v>141.16758933064921</v>
      </c>
      <c r="AS249" s="10">
        <v>645</v>
      </c>
      <c r="AT249" s="2">
        <f t="shared" si="465"/>
        <v>18</v>
      </c>
      <c r="AU249" s="2">
        <f t="shared" si="466"/>
        <v>2.8708133971291794E-2</v>
      </c>
      <c r="AV249" s="34">
        <f t="shared" si="467"/>
        <v>162.30498238550578</v>
      </c>
      <c r="AW249" s="79">
        <f t="shared" si="468"/>
        <v>4.5274277892815781E-3</v>
      </c>
      <c r="AX249" s="10">
        <v>145</v>
      </c>
      <c r="AY249">
        <f t="shared" si="469"/>
        <v>0</v>
      </c>
      <c r="AZ249" s="22">
        <f t="shared" si="470"/>
        <v>0</v>
      </c>
      <c r="BA249" s="35">
        <f t="shared" si="471"/>
        <v>36.48716658278812</v>
      </c>
      <c r="BB249" s="51">
        <f t="shared" si="472"/>
        <v>1.0177938441020601E-3</v>
      </c>
      <c r="BC249" s="31">
        <f>+Pagina_Inicial[[#This Row],[Aislamiento Domiciliario]]+Pagina_Inicial[[#This Row],[Aislamiento en Hoteles]]+Pagina_Inicial[[#This Row],[Hospitalizados en Sala]]+Pagina_Inicial[[#This Row],[Hospitalizados en UCI]]</f>
        <v>18819</v>
      </c>
      <c r="BD249" s="31">
        <f t="shared" si="473"/>
        <v>41</v>
      </c>
      <c r="BE249" s="51">
        <f t="shared" si="474"/>
        <v>2.1834061135370675E-3</v>
      </c>
      <c r="BF249" s="35">
        <f t="shared" si="475"/>
        <v>4735.5309511826872</v>
      </c>
      <c r="BG249" s="35">
        <f t="shared" si="476"/>
        <v>0.13209560242866669</v>
      </c>
      <c r="BH249" s="45">
        <v>23820</v>
      </c>
      <c r="BI249" s="48">
        <f t="shared" si="477"/>
        <v>234</v>
      </c>
      <c r="BJ249" s="14">
        <v>57743</v>
      </c>
      <c r="BK249" s="48">
        <f t="shared" si="478"/>
        <v>455</v>
      </c>
      <c r="BL249" s="14">
        <v>41718</v>
      </c>
      <c r="BM249" s="48">
        <f t="shared" si="479"/>
        <v>333</v>
      </c>
      <c r="BN249" s="14">
        <v>15940</v>
      </c>
      <c r="BO249" s="48">
        <f t="shared" si="480"/>
        <v>125</v>
      </c>
      <c r="BP249" s="14">
        <v>3244</v>
      </c>
      <c r="BQ249" s="48">
        <f t="shared" si="481"/>
        <v>16</v>
      </c>
      <c r="BR249" s="16">
        <v>21</v>
      </c>
      <c r="BS249" s="24">
        <f t="shared" si="482"/>
        <v>0</v>
      </c>
      <c r="BT249" s="16">
        <v>135</v>
      </c>
      <c r="BU249" s="24">
        <f t="shared" si="483"/>
        <v>0</v>
      </c>
      <c r="BV249" s="16">
        <v>585</v>
      </c>
      <c r="BW249" s="24">
        <f t="shared" si="484"/>
        <v>1</v>
      </c>
      <c r="BX249" s="16">
        <v>1362</v>
      </c>
      <c r="BY249" s="24">
        <f t="shared" si="485"/>
        <v>4</v>
      </c>
      <c r="BZ249" s="21">
        <v>720</v>
      </c>
      <c r="CA249" s="27">
        <f t="shared" si="486"/>
        <v>1</v>
      </c>
    </row>
    <row r="250" spans="1:79">
      <c r="A250" s="3">
        <v>44147</v>
      </c>
      <c r="B250" s="22">
        <v>44147</v>
      </c>
      <c r="C250" s="10">
        <v>143352</v>
      </c>
      <c r="D250">
        <f t="shared" si="435"/>
        <v>887</v>
      </c>
      <c r="E250" s="10">
        <v>2830</v>
      </c>
      <c r="F250">
        <f t="shared" si="430"/>
        <v>7</v>
      </c>
      <c r="G250" s="10">
        <v>122070</v>
      </c>
      <c r="H250">
        <f t="shared" si="436"/>
        <v>1247</v>
      </c>
      <c r="I250">
        <f t="shared" si="433"/>
        <v>18452</v>
      </c>
      <c r="J250">
        <f t="shared" si="432"/>
        <v>-367</v>
      </c>
      <c r="K250">
        <f t="shared" si="437"/>
        <v>1.9741615045482448E-2</v>
      </c>
      <c r="L250">
        <f t="shared" si="438"/>
        <v>0.85154026452368992</v>
      </c>
      <c r="M250">
        <f t="shared" si="439"/>
        <v>0.12871812043082762</v>
      </c>
      <c r="N250" s="22">
        <f t="shared" si="440"/>
        <v>6.1875662704391982E-3</v>
      </c>
      <c r="O250">
        <f t="shared" si="431"/>
        <v>2.4734982332155478E-3</v>
      </c>
      <c r="P250">
        <f t="shared" si="441"/>
        <v>1.0215450151552388E-2</v>
      </c>
      <c r="Q250">
        <f t="shared" si="442"/>
        <v>-1.9889442878820725E-2</v>
      </c>
      <c r="R250" s="22">
        <f t="shared" si="443"/>
        <v>36072.471061902361</v>
      </c>
      <c r="S250" s="22">
        <f t="shared" si="444"/>
        <v>712.12883744338194</v>
      </c>
      <c r="T250" s="22">
        <f t="shared" si="445"/>
        <v>30717.161550075489</v>
      </c>
      <c r="U250" s="22">
        <f t="shared" si="446"/>
        <v>4643.1806743834923</v>
      </c>
      <c r="V250" s="10">
        <v>740901</v>
      </c>
      <c r="W250">
        <f t="shared" si="447"/>
        <v>7093</v>
      </c>
      <c r="X250" s="22">
        <f t="shared" si="448"/>
        <v>805</v>
      </c>
      <c r="Y250" s="35">
        <f t="shared" si="449"/>
        <v>186437.09109209862</v>
      </c>
      <c r="Z250" s="10">
        <v>593999</v>
      </c>
      <c r="AA250" s="2">
        <f t="shared" si="450"/>
        <v>6206</v>
      </c>
      <c r="AB250" s="29">
        <f t="shared" si="451"/>
        <v>0.80172519675368237</v>
      </c>
      <c r="AC250" s="32">
        <f t="shared" si="452"/>
        <v>1081</v>
      </c>
      <c r="AD250">
        <f t="shared" si="453"/>
        <v>146902</v>
      </c>
      <c r="AE250" s="1">
        <f t="shared" si="454"/>
        <v>887</v>
      </c>
      <c r="AF250" s="29">
        <f t="shared" si="455"/>
        <v>0.19827480324631766</v>
      </c>
      <c r="AG250" s="32">
        <f t="shared" si="456"/>
        <v>-276</v>
      </c>
      <c r="AH250" s="34">
        <f t="shared" si="457"/>
        <v>0.1250528690258001</v>
      </c>
      <c r="AI250" s="34">
        <f t="shared" si="458"/>
        <v>36965.77755410166</v>
      </c>
      <c r="AJ250" s="10">
        <v>17086</v>
      </c>
      <c r="AK250" s="2">
        <f t="shared" si="459"/>
        <v>-382</v>
      </c>
      <c r="AL250" s="2">
        <f t="shared" si="460"/>
        <v>-2.1868559651935016E-2</v>
      </c>
      <c r="AM250" s="34">
        <f t="shared" si="461"/>
        <v>4299.4464016104675</v>
      </c>
      <c r="AN250" s="34">
        <f t="shared" si="462"/>
        <v>0.11918912885763715</v>
      </c>
      <c r="AO250" s="10">
        <v>554</v>
      </c>
      <c r="AP250">
        <f t="shared" si="434"/>
        <v>-7</v>
      </c>
      <c r="AQ250">
        <f t="shared" si="463"/>
        <v>-1.2477718360071277E-2</v>
      </c>
      <c r="AR250" s="34">
        <f t="shared" si="464"/>
        <v>139.40613990941117</v>
      </c>
      <c r="AS250" s="10">
        <v>658</v>
      </c>
      <c r="AT250" s="2">
        <f t="shared" si="465"/>
        <v>13</v>
      </c>
      <c r="AU250" s="2">
        <f t="shared" si="466"/>
        <v>2.0155038759689825E-2</v>
      </c>
      <c r="AV250" s="34">
        <f t="shared" si="467"/>
        <v>165.57624559637645</v>
      </c>
      <c r="AW250" s="79">
        <f t="shared" si="468"/>
        <v>4.5900998939672972E-3</v>
      </c>
      <c r="AX250" s="10">
        <v>154</v>
      </c>
      <c r="AY250">
        <f t="shared" si="469"/>
        <v>9</v>
      </c>
      <c r="AZ250" s="22">
        <f t="shared" si="470"/>
        <v>6.2068965517241281E-2</v>
      </c>
      <c r="BA250" s="35">
        <f t="shared" si="471"/>
        <v>38.751887267237038</v>
      </c>
      <c r="BB250" s="51">
        <f t="shared" si="472"/>
        <v>1.0742786985880909E-3</v>
      </c>
      <c r="BC250" s="31">
        <f>+Pagina_Inicial[[#This Row],[Aislamiento Domiciliario]]+Pagina_Inicial[[#This Row],[Aislamiento en Hoteles]]+Pagina_Inicial[[#This Row],[Hospitalizados en Sala]]+Pagina_Inicial[[#This Row],[Hospitalizados en UCI]]</f>
        <v>18452</v>
      </c>
      <c r="BD250" s="31">
        <f t="shared" si="473"/>
        <v>-367</v>
      </c>
      <c r="BE250" s="51">
        <f t="shared" si="474"/>
        <v>-1.9501567564695232E-2</v>
      </c>
      <c r="BF250" s="35">
        <f t="shared" si="475"/>
        <v>4643.1806743834923</v>
      </c>
      <c r="BG250" s="35">
        <f t="shared" si="476"/>
        <v>0.12871812043082762</v>
      </c>
      <c r="BH250" s="45">
        <v>23984</v>
      </c>
      <c r="BI250" s="48">
        <f t="shared" si="477"/>
        <v>164</v>
      </c>
      <c r="BJ250" s="14">
        <v>58089</v>
      </c>
      <c r="BK250" s="48">
        <f t="shared" si="478"/>
        <v>346</v>
      </c>
      <c r="BL250" s="14">
        <v>41959</v>
      </c>
      <c r="BM250" s="48">
        <f t="shared" si="479"/>
        <v>241</v>
      </c>
      <c r="BN250" s="14">
        <v>16046</v>
      </c>
      <c r="BO250" s="48">
        <f t="shared" si="480"/>
        <v>106</v>
      </c>
      <c r="BP250" s="14">
        <v>3274</v>
      </c>
      <c r="BQ250" s="48">
        <f t="shared" si="481"/>
        <v>30</v>
      </c>
      <c r="BR250" s="16">
        <v>21</v>
      </c>
      <c r="BS250" s="24">
        <f t="shared" si="482"/>
        <v>0</v>
      </c>
      <c r="BT250" s="16">
        <v>136</v>
      </c>
      <c r="BU250" s="24">
        <f t="shared" si="483"/>
        <v>1</v>
      </c>
      <c r="BV250" s="16">
        <v>586</v>
      </c>
      <c r="BW250" s="24">
        <f t="shared" si="484"/>
        <v>1</v>
      </c>
      <c r="BX250" s="16">
        <v>1365</v>
      </c>
      <c r="BY250" s="24">
        <f t="shared" si="485"/>
        <v>3</v>
      </c>
      <c r="BZ250" s="21">
        <v>722</v>
      </c>
      <c r="CA250" s="27">
        <f t="shared" si="486"/>
        <v>2</v>
      </c>
    </row>
    <row r="251" spans="1:79">
      <c r="A251" s="3">
        <v>44148</v>
      </c>
      <c r="B251" s="22">
        <v>44148</v>
      </c>
      <c r="C251" s="10">
        <v>144477</v>
      </c>
      <c r="D251">
        <f t="shared" si="435"/>
        <v>1125</v>
      </c>
      <c r="E251" s="10">
        <v>2856</v>
      </c>
      <c r="F251">
        <f t="shared" si="430"/>
        <v>26</v>
      </c>
      <c r="G251" s="10">
        <v>123229</v>
      </c>
      <c r="H251">
        <f t="shared" si="436"/>
        <v>1159</v>
      </c>
      <c r="I251">
        <f t="shared" si="433"/>
        <v>18392</v>
      </c>
      <c r="J251">
        <f t="shared" si="432"/>
        <v>-60</v>
      </c>
      <c r="K251">
        <f t="shared" si="437"/>
        <v>1.9767852322515003E-2</v>
      </c>
      <c r="L251">
        <f t="shared" si="438"/>
        <v>0.85293160849131699</v>
      </c>
      <c r="M251">
        <f t="shared" si="439"/>
        <v>0.12730053918616804</v>
      </c>
      <c r="N251" s="22">
        <f t="shared" si="440"/>
        <v>7.786706534604124E-3</v>
      </c>
      <c r="O251">
        <f t="shared" si="431"/>
        <v>9.1036414565826337E-3</v>
      </c>
      <c r="P251">
        <f t="shared" si="441"/>
        <v>9.4052536334791326E-3</v>
      </c>
      <c r="Q251">
        <f t="shared" si="442"/>
        <v>-3.2622879512831664E-3</v>
      </c>
      <c r="R251" s="22">
        <f t="shared" si="443"/>
        <v>36355.56114745848</v>
      </c>
      <c r="S251" s="22">
        <f t="shared" si="444"/>
        <v>718.67136386512323</v>
      </c>
      <c r="T251" s="22">
        <f t="shared" si="445"/>
        <v>31008.80724710619</v>
      </c>
      <c r="U251" s="22">
        <f t="shared" si="446"/>
        <v>4628.0825364871662</v>
      </c>
      <c r="V251" s="10">
        <v>750055</v>
      </c>
      <c r="W251">
        <f t="shared" si="447"/>
        <v>9154</v>
      </c>
      <c r="X251" s="22">
        <f t="shared" si="448"/>
        <v>2061</v>
      </c>
      <c r="Y251" s="35">
        <f t="shared" si="449"/>
        <v>188740.5636638148</v>
      </c>
      <c r="Z251" s="10">
        <v>602028</v>
      </c>
      <c r="AA251" s="2">
        <f t="shared" si="450"/>
        <v>8029</v>
      </c>
      <c r="AB251" s="29">
        <f t="shared" si="451"/>
        <v>0.80264513935644721</v>
      </c>
      <c r="AC251" s="32">
        <f t="shared" si="452"/>
        <v>1823</v>
      </c>
      <c r="AD251">
        <f t="shared" si="453"/>
        <v>148027</v>
      </c>
      <c r="AE251" s="1">
        <f t="shared" si="454"/>
        <v>1125</v>
      </c>
      <c r="AF251" s="29">
        <f t="shared" si="455"/>
        <v>0.19735486064355282</v>
      </c>
      <c r="AG251" s="32">
        <f t="shared" si="456"/>
        <v>238</v>
      </c>
      <c r="AH251" s="34">
        <f t="shared" si="457"/>
        <v>0.1228970941664846</v>
      </c>
      <c r="AI251" s="34">
        <f t="shared" si="458"/>
        <v>37248.867639657772</v>
      </c>
      <c r="AJ251" s="10">
        <v>17560</v>
      </c>
      <c r="AK251" s="2">
        <f t="shared" si="459"/>
        <v>474</v>
      </c>
      <c r="AL251" s="2">
        <f t="shared" si="460"/>
        <v>2.7742011003160538E-2</v>
      </c>
      <c r="AM251" s="34">
        <f t="shared" si="461"/>
        <v>4418.7216909914441</v>
      </c>
      <c r="AN251" s="34">
        <f t="shared" si="462"/>
        <v>0.12154183710902081</v>
      </c>
      <c r="AO251" s="10">
        <v>572</v>
      </c>
      <c r="AP251">
        <f t="shared" si="434"/>
        <v>18</v>
      </c>
      <c r="AQ251">
        <f t="shared" si="463"/>
        <v>3.2490974729241895E-2</v>
      </c>
      <c r="AR251" s="34">
        <f t="shared" si="464"/>
        <v>143.935581278309</v>
      </c>
      <c r="AS251" s="10">
        <v>683</v>
      </c>
      <c r="AT251" s="2">
        <f t="shared" si="465"/>
        <v>25</v>
      </c>
      <c r="AU251" s="2">
        <f t="shared" si="466"/>
        <v>3.7993920972644313E-2</v>
      </c>
      <c r="AV251" s="34">
        <f t="shared" si="467"/>
        <v>171.86713638651233</v>
      </c>
      <c r="AW251" s="79">
        <f t="shared" si="468"/>
        <v>4.7273960561196593E-3</v>
      </c>
      <c r="AX251" s="10">
        <v>149</v>
      </c>
      <c r="AY251">
        <f t="shared" si="469"/>
        <v>-5</v>
      </c>
      <c r="AZ251" s="22">
        <f t="shared" si="470"/>
        <v>-3.2467532467532423E-2</v>
      </c>
      <c r="BA251" s="35">
        <f t="shared" si="471"/>
        <v>37.49370910920986</v>
      </c>
      <c r="BB251" s="51">
        <f t="shared" si="472"/>
        <v>1.0313060210275684E-3</v>
      </c>
      <c r="BC251" s="31">
        <f>+Pagina_Inicial[[#This Row],[Aislamiento Domiciliario]]+Pagina_Inicial[[#This Row],[Aislamiento en Hoteles]]+Pagina_Inicial[[#This Row],[Hospitalizados en Sala]]+Pagina_Inicial[[#This Row],[Hospitalizados en UCI]]</f>
        <v>18964</v>
      </c>
      <c r="BD251" s="31">
        <f t="shared" si="473"/>
        <v>512</v>
      </c>
      <c r="BE251" s="51">
        <f t="shared" si="474"/>
        <v>2.7747669629308414E-2</v>
      </c>
      <c r="BF251" s="35">
        <f t="shared" si="475"/>
        <v>4772.0181177654749</v>
      </c>
      <c r="BG251" s="35">
        <f t="shared" si="476"/>
        <v>0.13125964686420677</v>
      </c>
      <c r="BH251" s="45">
        <v>24200</v>
      </c>
      <c r="BI251" s="48">
        <f t="shared" si="477"/>
        <v>216</v>
      </c>
      <c r="BJ251" s="14">
        <v>58532</v>
      </c>
      <c r="BK251" s="48">
        <f t="shared" si="478"/>
        <v>443</v>
      </c>
      <c r="BL251" s="14">
        <v>42272</v>
      </c>
      <c r="BM251" s="48">
        <f t="shared" si="479"/>
        <v>313</v>
      </c>
      <c r="BN251" s="14">
        <v>16177</v>
      </c>
      <c r="BO251" s="48">
        <f t="shared" si="480"/>
        <v>131</v>
      </c>
      <c r="BP251" s="14">
        <v>3296</v>
      </c>
      <c r="BQ251" s="48">
        <f t="shared" si="481"/>
        <v>22</v>
      </c>
      <c r="BR251" s="16">
        <v>21</v>
      </c>
      <c r="BS251" s="24">
        <f t="shared" si="482"/>
        <v>0</v>
      </c>
      <c r="BT251" s="16">
        <v>137</v>
      </c>
      <c r="BU251" s="24">
        <f t="shared" si="483"/>
        <v>1</v>
      </c>
      <c r="BV251" s="16">
        <v>587</v>
      </c>
      <c r="BW251" s="24">
        <f t="shared" si="484"/>
        <v>1</v>
      </c>
      <c r="BX251" s="16">
        <v>1381</v>
      </c>
      <c r="BY251" s="24">
        <f t="shared" si="485"/>
        <v>16</v>
      </c>
      <c r="BZ251" s="21">
        <v>730</v>
      </c>
      <c r="CA251" s="27">
        <f t="shared" si="486"/>
        <v>8</v>
      </c>
    </row>
    <row r="252" spans="1:79">
      <c r="A252" s="3">
        <v>44149</v>
      </c>
      <c r="B252" s="22">
        <v>44149</v>
      </c>
      <c r="C252" s="10">
        <v>145309</v>
      </c>
      <c r="D252">
        <f t="shared" si="435"/>
        <v>832</v>
      </c>
      <c r="E252" s="10">
        <v>2867</v>
      </c>
      <c r="F252">
        <f t="shared" si="430"/>
        <v>11</v>
      </c>
      <c r="G252" s="10">
        <v>124271</v>
      </c>
      <c r="H252">
        <f t="shared" si="436"/>
        <v>1042</v>
      </c>
      <c r="I252">
        <f t="shared" si="433"/>
        <v>18171</v>
      </c>
      <c r="J252">
        <f t="shared" si="432"/>
        <v>-221</v>
      </c>
      <c r="K252">
        <f t="shared" si="437"/>
        <v>1.9730367699178991E-2</v>
      </c>
      <c r="L252">
        <f t="shared" si="438"/>
        <v>0.85521887839018917</v>
      </c>
      <c r="M252">
        <f t="shared" si="439"/>
        <v>0.12505075391063183</v>
      </c>
      <c r="N252" s="22">
        <f t="shared" si="440"/>
        <v>5.7257293078887064E-3</v>
      </c>
      <c r="O252">
        <f t="shared" si="431"/>
        <v>3.8367631670735963E-3</v>
      </c>
      <c r="P252">
        <f t="shared" si="441"/>
        <v>8.384900741122225E-3</v>
      </c>
      <c r="Q252">
        <f t="shared" si="442"/>
        <v>-1.2162236530735789E-2</v>
      </c>
      <c r="R252" s="22">
        <f t="shared" si="443"/>
        <v>36564.921992954201</v>
      </c>
      <c r="S252" s="22">
        <f t="shared" si="444"/>
        <v>721.43935581278311</v>
      </c>
      <c r="T252" s="22">
        <f t="shared" si="445"/>
        <v>31271.011575239052</v>
      </c>
      <c r="U252" s="22">
        <f t="shared" si="446"/>
        <v>4572.4710619023654</v>
      </c>
      <c r="V252" s="10">
        <v>755576</v>
      </c>
      <c r="W252">
        <f t="shared" si="447"/>
        <v>5521</v>
      </c>
      <c r="X252" s="22">
        <f t="shared" si="448"/>
        <v>-3633</v>
      </c>
      <c r="Y252" s="35">
        <f t="shared" si="449"/>
        <v>190129.8439859084</v>
      </c>
      <c r="Z252" s="10">
        <v>606717</v>
      </c>
      <c r="AA252" s="2">
        <f t="shared" si="450"/>
        <v>4689</v>
      </c>
      <c r="AB252" s="29">
        <f t="shared" si="451"/>
        <v>0.80298606625938362</v>
      </c>
      <c r="AC252" s="32">
        <f t="shared" si="452"/>
        <v>-3340</v>
      </c>
      <c r="AD252">
        <f t="shared" si="453"/>
        <v>148859</v>
      </c>
      <c r="AE252" s="1">
        <f t="shared" si="454"/>
        <v>832</v>
      </c>
      <c r="AF252" s="29">
        <f t="shared" si="455"/>
        <v>0.19701393374061643</v>
      </c>
      <c r="AG252" s="32">
        <f t="shared" si="456"/>
        <v>-293</v>
      </c>
      <c r="AH252" s="34">
        <f t="shared" si="457"/>
        <v>0.15069733743886976</v>
      </c>
      <c r="AI252" s="34">
        <f t="shared" si="458"/>
        <v>37458.228485153493</v>
      </c>
      <c r="AJ252" s="10">
        <v>16823</v>
      </c>
      <c r="AK252" s="2">
        <f t="shared" si="459"/>
        <v>-737</v>
      </c>
      <c r="AL252" s="2">
        <f t="shared" si="460"/>
        <v>-4.1970387243735807E-2</v>
      </c>
      <c r="AM252" s="34">
        <f t="shared" si="461"/>
        <v>4233.2662304982387</v>
      </c>
      <c r="AN252" s="34">
        <f t="shared" si="462"/>
        <v>0.11577397133006215</v>
      </c>
      <c r="AO252" s="10">
        <v>551</v>
      </c>
      <c r="AP252">
        <f t="shared" si="434"/>
        <v>-21</v>
      </c>
      <c r="AQ252">
        <f t="shared" si="463"/>
        <v>-3.6713286713286664E-2</v>
      </c>
      <c r="AR252" s="34">
        <f t="shared" si="464"/>
        <v>138.65123301459485</v>
      </c>
      <c r="AS252" s="10">
        <v>651</v>
      </c>
      <c r="AT252" s="2">
        <f t="shared" si="465"/>
        <v>-32</v>
      </c>
      <c r="AU252" s="2">
        <f t="shared" si="466"/>
        <v>-4.6852122986822842E-2</v>
      </c>
      <c r="AV252" s="34">
        <f t="shared" si="467"/>
        <v>163.81479617513838</v>
      </c>
      <c r="AW252" s="79">
        <f t="shared" si="468"/>
        <v>4.4801079079754176E-3</v>
      </c>
      <c r="AX252" s="10">
        <v>146</v>
      </c>
      <c r="AY252">
        <f t="shared" si="469"/>
        <v>-3</v>
      </c>
      <c r="AZ252" s="22">
        <f t="shared" si="470"/>
        <v>-2.0134228187919434E-2</v>
      </c>
      <c r="BA252" s="35">
        <f t="shared" si="471"/>
        <v>36.738802214393559</v>
      </c>
      <c r="BB252" s="51">
        <f t="shared" si="472"/>
        <v>1.0047553833554702E-3</v>
      </c>
      <c r="BC252" s="31">
        <f>+Pagina_Inicial[[#This Row],[Aislamiento Domiciliario]]+Pagina_Inicial[[#This Row],[Aislamiento en Hoteles]]+Pagina_Inicial[[#This Row],[Hospitalizados en Sala]]+Pagina_Inicial[[#This Row],[Hospitalizados en UCI]]</f>
        <v>18171</v>
      </c>
      <c r="BD252" s="31">
        <f t="shared" si="473"/>
        <v>-793</v>
      </c>
      <c r="BE252" s="51">
        <f t="shared" si="474"/>
        <v>-4.1816072558531925E-2</v>
      </c>
      <c r="BF252" s="35">
        <f t="shared" si="475"/>
        <v>4572.4710619023654</v>
      </c>
      <c r="BG252" s="35">
        <f t="shared" si="476"/>
        <v>0.12505075391063183</v>
      </c>
      <c r="BH252" s="45">
        <v>24364</v>
      </c>
      <c r="BI252" s="48">
        <f t="shared" si="477"/>
        <v>164</v>
      </c>
      <c r="BJ252" s="14">
        <v>58859</v>
      </c>
      <c r="BK252" s="48">
        <f t="shared" si="478"/>
        <v>327</v>
      </c>
      <c r="BL252" s="14">
        <v>42513</v>
      </c>
      <c r="BM252" s="48">
        <f t="shared" si="479"/>
        <v>241</v>
      </c>
      <c r="BN252" s="14">
        <v>16266</v>
      </c>
      <c r="BO252" s="48">
        <f t="shared" si="480"/>
        <v>89</v>
      </c>
      <c r="BP252" s="14">
        <v>3307</v>
      </c>
      <c r="BQ252" s="48">
        <f t="shared" si="481"/>
        <v>11</v>
      </c>
      <c r="BR252" s="16">
        <v>21</v>
      </c>
      <c r="BS252" s="24">
        <f t="shared" si="482"/>
        <v>0</v>
      </c>
      <c r="BT252" s="16">
        <v>138</v>
      </c>
      <c r="BU252" s="24">
        <f t="shared" si="483"/>
        <v>1</v>
      </c>
      <c r="BV252" s="16">
        <v>590</v>
      </c>
      <c r="BW252" s="24">
        <f t="shared" si="484"/>
        <v>3</v>
      </c>
      <c r="BX252" s="16">
        <v>1386</v>
      </c>
      <c r="BY252" s="24">
        <f t="shared" si="485"/>
        <v>5</v>
      </c>
      <c r="BZ252" s="21">
        <v>732</v>
      </c>
      <c r="CA252" s="27">
        <f t="shared" si="486"/>
        <v>2</v>
      </c>
    </row>
    <row r="253" spans="1:79">
      <c r="A253" s="3">
        <v>44150</v>
      </c>
      <c r="B253" s="22">
        <v>44150</v>
      </c>
      <c r="C253" s="10">
        <v>146653</v>
      </c>
      <c r="D253">
        <f t="shared" si="435"/>
        <v>1344</v>
      </c>
      <c r="E253" s="10">
        <v>2873</v>
      </c>
      <c r="F253">
        <f t="shared" si="430"/>
        <v>6</v>
      </c>
      <c r="G253" s="10">
        <v>125370</v>
      </c>
      <c r="H253">
        <f t="shared" si="436"/>
        <v>1099</v>
      </c>
      <c r="I253">
        <f t="shared" si="433"/>
        <v>18410</v>
      </c>
      <c r="J253">
        <f t="shared" si="432"/>
        <v>239</v>
      </c>
      <c r="K253">
        <f t="shared" si="437"/>
        <v>1.9590461838489497E-2</v>
      </c>
      <c r="L253">
        <f t="shared" si="438"/>
        <v>0.85487511336283606</v>
      </c>
      <c r="M253">
        <f t="shared" si="439"/>
        <v>0.12553442479867441</v>
      </c>
      <c r="N253" s="22">
        <f t="shared" si="440"/>
        <v>9.1644903275077908E-3</v>
      </c>
      <c r="O253">
        <f t="shared" si="431"/>
        <v>2.0884093282283328E-3</v>
      </c>
      <c r="P253">
        <f t="shared" si="441"/>
        <v>8.7660524846454486E-3</v>
      </c>
      <c r="Q253">
        <f t="shared" si="442"/>
        <v>1.2982074959261271E-2</v>
      </c>
      <c r="R253" s="22">
        <f t="shared" si="443"/>
        <v>36903.120281831907</v>
      </c>
      <c r="S253" s="22">
        <f t="shared" si="444"/>
        <v>722.94916960241562</v>
      </c>
      <c r="T253" s="22">
        <f t="shared" si="445"/>
        <v>31547.559134373427</v>
      </c>
      <c r="U253" s="22">
        <f t="shared" si="446"/>
        <v>4632.6119778560642</v>
      </c>
      <c r="V253" s="10">
        <v>765482</v>
      </c>
      <c r="W253">
        <f t="shared" si="447"/>
        <v>9906</v>
      </c>
      <c r="X253" s="22">
        <f t="shared" si="448"/>
        <v>4385</v>
      </c>
      <c r="Y253" s="35">
        <f t="shared" si="449"/>
        <v>192622.54655259184</v>
      </c>
      <c r="Z253" s="10">
        <v>615279</v>
      </c>
      <c r="AA253" s="2">
        <f t="shared" si="450"/>
        <v>8562</v>
      </c>
      <c r="AB253" s="29">
        <f t="shared" si="451"/>
        <v>0.8037798406755482</v>
      </c>
      <c r="AC253" s="32">
        <f t="shared" si="452"/>
        <v>3873</v>
      </c>
      <c r="AD253">
        <f t="shared" si="453"/>
        <v>150203</v>
      </c>
      <c r="AE253" s="1">
        <f t="shared" si="454"/>
        <v>1344</v>
      </c>
      <c r="AF253" s="29">
        <f t="shared" si="455"/>
        <v>0.19622015932445178</v>
      </c>
      <c r="AG253" s="32">
        <f t="shared" si="456"/>
        <v>512</v>
      </c>
      <c r="AH253" s="34">
        <f t="shared" si="457"/>
        <v>0.13567534827377348</v>
      </c>
      <c r="AI253" s="34">
        <f t="shared" si="458"/>
        <v>37796.426774031199</v>
      </c>
      <c r="AJ253" s="10">
        <v>17015</v>
      </c>
      <c r="AK253" s="2">
        <f t="shared" si="459"/>
        <v>192</v>
      </c>
      <c r="AL253" s="2">
        <f t="shared" si="460"/>
        <v>1.1412946561255355E-2</v>
      </c>
      <c r="AM253" s="34">
        <f t="shared" si="461"/>
        <v>4281.5802717664819</v>
      </c>
      <c r="AN253" s="34">
        <f t="shared" si="462"/>
        <v>0.11602217479356031</v>
      </c>
      <c r="AO253" s="10">
        <v>567</v>
      </c>
      <c r="AP253">
        <f t="shared" si="434"/>
        <v>16</v>
      </c>
      <c r="AQ253">
        <f t="shared" si="463"/>
        <v>2.9038112522685955E-2</v>
      </c>
      <c r="AR253" s="34">
        <f t="shared" si="464"/>
        <v>142.67740312028184</v>
      </c>
      <c r="AS253" s="10">
        <v>675</v>
      </c>
      <c r="AT253" s="2">
        <f t="shared" si="465"/>
        <v>24</v>
      </c>
      <c r="AU253" s="2">
        <f t="shared" si="466"/>
        <v>3.6866359447004671E-2</v>
      </c>
      <c r="AV253" s="34">
        <f t="shared" si="467"/>
        <v>169.85405133366885</v>
      </c>
      <c r="AW253" s="79">
        <f t="shared" si="468"/>
        <v>4.6027016153777963E-3</v>
      </c>
      <c r="AX253" s="10">
        <v>153</v>
      </c>
      <c r="AY253">
        <f t="shared" si="469"/>
        <v>7</v>
      </c>
      <c r="AZ253" s="22">
        <f t="shared" si="470"/>
        <v>4.7945205479452024E-2</v>
      </c>
      <c r="BA253" s="35">
        <f t="shared" si="471"/>
        <v>38.500251635631606</v>
      </c>
      <c r="BB253" s="51">
        <f t="shared" si="472"/>
        <v>1.0432790328189672E-3</v>
      </c>
      <c r="BC253" s="31">
        <f>+Pagina_Inicial[[#This Row],[Aislamiento Domiciliario]]+Pagina_Inicial[[#This Row],[Aislamiento en Hoteles]]+Pagina_Inicial[[#This Row],[Hospitalizados en Sala]]+Pagina_Inicial[[#This Row],[Hospitalizados en UCI]]</f>
        <v>18410</v>
      </c>
      <c r="BD253" s="31">
        <f t="shared" si="473"/>
        <v>239</v>
      </c>
      <c r="BE253" s="51">
        <f t="shared" si="474"/>
        <v>1.3152825931429302E-2</v>
      </c>
      <c r="BF253" s="35">
        <f t="shared" si="475"/>
        <v>4632.6119778560642</v>
      </c>
      <c r="BG253" s="35">
        <f t="shared" si="476"/>
        <v>0.12553442479867441</v>
      </c>
      <c r="BH253" s="45">
        <v>24648</v>
      </c>
      <c r="BI253" s="48">
        <f t="shared" si="477"/>
        <v>284</v>
      </c>
      <c r="BJ253" s="14">
        <v>59332</v>
      </c>
      <c r="BK253" s="48">
        <f t="shared" si="478"/>
        <v>473</v>
      </c>
      <c r="BL253" s="14">
        <v>42884</v>
      </c>
      <c r="BM253" s="48">
        <f t="shared" si="479"/>
        <v>371</v>
      </c>
      <c r="BN253" s="14">
        <v>16458</v>
      </c>
      <c r="BO253" s="48">
        <f t="shared" si="480"/>
        <v>192</v>
      </c>
      <c r="BP253" s="14">
        <v>3331</v>
      </c>
      <c r="BQ253" s="48">
        <f t="shared" si="481"/>
        <v>24</v>
      </c>
      <c r="BR253" s="16">
        <v>21</v>
      </c>
      <c r="BS253" s="24">
        <f t="shared" si="482"/>
        <v>0</v>
      </c>
      <c r="BT253" s="16">
        <v>138</v>
      </c>
      <c r="BU253" s="24">
        <f t="shared" si="483"/>
        <v>0</v>
      </c>
      <c r="BV253" s="16">
        <v>591</v>
      </c>
      <c r="BW253" s="24">
        <f t="shared" si="484"/>
        <v>1</v>
      </c>
      <c r="BX253" s="16">
        <v>1388</v>
      </c>
      <c r="BY253" s="24">
        <f t="shared" si="485"/>
        <v>2</v>
      </c>
      <c r="BZ253" s="21">
        <v>735</v>
      </c>
      <c r="CA253" s="27">
        <f t="shared" si="486"/>
        <v>3</v>
      </c>
    </row>
    <row r="254" spans="1:79">
      <c r="A254" s="3">
        <v>44151</v>
      </c>
      <c r="B254" s="22">
        <v>44151</v>
      </c>
      <c r="C254" s="10">
        <v>147667</v>
      </c>
      <c r="D254">
        <f t="shared" si="435"/>
        <v>1014</v>
      </c>
      <c r="E254" s="10">
        <v>2881</v>
      </c>
      <c r="F254">
        <f t="shared" si="430"/>
        <v>8</v>
      </c>
      <c r="G254" s="10">
        <v>126746</v>
      </c>
      <c r="H254">
        <f t="shared" si="436"/>
        <v>1376</v>
      </c>
      <c r="I254">
        <f t="shared" si="433"/>
        <v>18040</v>
      </c>
      <c r="J254">
        <f t="shared" si="432"/>
        <v>-370</v>
      </c>
      <c r="K254">
        <f t="shared" si="437"/>
        <v>1.9510113972654688E-2</v>
      </c>
      <c r="L254">
        <f t="shared" si="438"/>
        <v>0.85832311890943813</v>
      </c>
      <c r="M254">
        <f t="shared" si="439"/>
        <v>0.12216676711790718</v>
      </c>
      <c r="N254" s="22">
        <f t="shared" si="440"/>
        <v>6.8668016550752706E-3</v>
      </c>
      <c r="O254">
        <f t="shared" si="431"/>
        <v>2.7768136063866713E-3</v>
      </c>
      <c r="P254">
        <f t="shared" si="441"/>
        <v>1.0856358386063466E-2</v>
      </c>
      <c r="Q254">
        <f t="shared" si="442"/>
        <v>-2.0509977827050999E-2</v>
      </c>
      <c r="R254" s="22">
        <f t="shared" si="443"/>
        <v>37158.278812279816</v>
      </c>
      <c r="S254" s="22">
        <f t="shared" si="444"/>
        <v>724.96225465525913</v>
      </c>
      <c r="T254" s="22">
        <f t="shared" si="445"/>
        <v>31893.809763462505</v>
      </c>
      <c r="U254" s="22">
        <f t="shared" si="446"/>
        <v>4539.5067941620528</v>
      </c>
      <c r="V254" s="10">
        <v>772702</v>
      </c>
      <c r="W254">
        <f t="shared" si="447"/>
        <v>7220</v>
      </c>
      <c r="X254" s="22">
        <f t="shared" si="448"/>
        <v>-2686</v>
      </c>
      <c r="Y254" s="35">
        <f t="shared" si="449"/>
        <v>194439.35581278309</v>
      </c>
      <c r="Z254" s="10">
        <v>621485</v>
      </c>
      <c r="AA254" s="2">
        <f t="shared" si="450"/>
        <v>6206</v>
      </c>
      <c r="AB254" s="29">
        <f t="shared" si="451"/>
        <v>0.80430101125660347</v>
      </c>
      <c r="AC254" s="32">
        <f t="shared" si="452"/>
        <v>-2356</v>
      </c>
      <c r="AD254">
        <f t="shared" si="453"/>
        <v>151217</v>
      </c>
      <c r="AE254" s="1">
        <f t="shared" si="454"/>
        <v>1014</v>
      </c>
      <c r="AF254" s="29">
        <f t="shared" si="455"/>
        <v>0.19569898874339656</v>
      </c>
      <c r="AG254" s="32">
        <f t="shared" si="456"/>
        <v>-330</v>
      </c>
      <c r="AH254" s="34">
        <f t="shared" si="457"/>
        <v>0.14044321329639889</v>
      </c>
      <c r="AI254" s="34">
        <f t="shared" si="458"/>
        <v>38051.585304479115</v>
      </c>
      <c r="AJ254" s="10">
        <v>16561</v>
      </c>
      <c r="AK254" s="2">
        <f t="shared" si="459"/>
        <v>-454</v>
      </c>
      <c r="AL254" s="2">
        <f t="shared" si="460"/>
        <v>-2.6682339112547804E-2</v>
      </c>
      <c r="AM254" s="34">
        <f t="shared" si="461"/>
        <v>4167.3376950176144</v>
      </c>
      <c r="AN254" s="34">
        <f t="shared" si="462"/>
        <v>0.11215098837248674</v>
      </c>
      <c r="AO254" s="10">
        <v>608</v>
      </c>
      <c r="AP254">
        <f t="shared" si="434"/>
        <v>41</v>
      </c>
      <c r="AQ254">
        <f t="shared" si="463"/>
        <v>7.2310405643738918E-2</v>
      </c>
      <c r="AR254" s="34">
        <f t="shared" si="464"/>
        <v>152.99446401610467</v>
      </c>
      <c r="AS254" s="10">
        <v>710</v>
      </c>
      <c r="AT254" s="2">
        <f t="shared" si="465"/>
        <v>35</v>
      </c>
      <c r="AU254" s="2">
        <f t="shared" si="466"/>
        <v>5.1851851851851816E-2</v>
      </c>
      <c r="AV254" s="34">
        <f t="shared" si="467"/>
        <v>178.66129843985908</v>
      </c>
      <c r="AW254" s="79">
        <f t="shared" si="468"/>
        <v>4.8081155573012251E-3</v>
      </c>
      <c r="AX254" s="10">
        <v>161</v>
      </c>
      <c r="AY254">
        <f t="shared" si="469"/>
        <v>8</v>
      </c>
      <c r="AZ254" s="22">
        <f t="shared" si="470"/>
        <v>5.2287581699346442E-2</v>
      </c>
      <c r="BA254" s="35">
        <f t="shared" si="471"/>
        <v>40.513336688475086</v>
      </c>
      <c r="BB254" s="51">
        <f t="shared" si="472"/>
        <v>1.0902909925711228E-3</v>
      </c>
      <c r="BC254" s="31">
        <f>+Pagina_Inicial[[#This Row],[Aislamiento Domiciliario]]+Pagina_Inicial[[#This Row],[Aislamiento en Hoteles]]+Pagina_Inicial[[#This Row],[Hospitalizados en Sala]]+Pagina_Inicial[[#This Row],[Hospitalizados en UCI]]</f>
        <v>18040</v>
      </c>
      <c r="BD254" s="31">
        <f t="shared" si="473"/>
        <v>-370</v>
      </c>
      <c r="BE254" s="51">
        <f t="shared" si="474"/>
        <v>-2.0097772949484005E-2</v>
      </c>
      <c r="BF254" s="35">
        <f t="shared" si="475"/>
        <v>4539.5067941620528</v>
      </c>
      <c r="BG254" s="35">
        <f t="shared" si="476"/>
        <v>0.12216676711790718</v>
      </c>
      <c r="BH254" s="45">
        <v>24866</v>
      </c>
      <c r="BI254" s="48">
        <f t="shared" si="477"/>
        <v>218</v>
      </c>
      <c r="BJ254" s="14">
        <v>59728</v>
      </c>
      <c r="BK254" s="48">
        <f t="shared" si="478"/>
        <v>396</v>
      </c>
      <c r="BL254" s="14">
        <v>43154</v>
      </c>
      <c r="BM254" s="48">
        <f t="shared" si="479"/>
        <v>270</v>
      </c>
      <c r="BN254" s="14">
        <v>16571</v>
      </c>
      <c r="BO254" s="48">
        <f t="shared" si="480"/>
        <v>113</v>
      </c>
      <c r="BP254" s="14">
        <v>3348</v>
      </c>
      <c r="BQ254" s="48">
        <f t="shared" si="481"/>
        <v>17</v>
      </c>
      <c r="BR254" s="16">
        <v>21</v>
      </c>
      <c r="BS254" s="24">
        <f t="shared" si="482"/>
        <v>0</v>
      </c>
      <c r="BT254" s="16">
        <v>138</v>
      </c>
      <c r="BU254" s="24">
        <f t="shared" si="483"/>
        <v>0</v>
      </c>
      <c r="BV254" s="16">
        <v>593</v>
      </c>
      <c r="BW254" s="24">
        <f t="shared" si="484"/>
        <v>2</v>
      </c>
      <c r="BX254" s="16">
        <v>1393</v>
      </c>
      <c r="BY254" s="24">
        <f t="shared" si="485"/>
        <v>5</v>
      </c>
      <c r="BZ254" s="21">
        <v>736</v>
      </c>
      <c r="CA254" s="27">
        <f t="shared" si="486"/>
        <v>1</v>
      </c>
    </row>
    <row r="255" spans="1:79">
      <c r="A255" s="3">
        <v>44152</v>
      </c>
      <c r="B255" s="22">
        <v>44152</v>
      </c>
      <c r="C255" s="10">
        <v>148721</v>
      </c>
      <c r="D255">
        <f t="shared" si="435"/>
        <v>1054</v>
      </c>
      <c r="E255" s="10">
        <v>2893</v>
      </c>
      <c r="F255">
        <f t="shared" si="430"/>
        <v>12</v>
      </c>
      <c r="G255" s="10">
        <v>128242</v>
      </c>
      <c r="H255">
        <f t="shared" si="436"/>
        <v>1496</v>
      </c>
      <c r="I255">
        <f t="shared" si="433"/>
        <v>17586</v>
      </c>
      <c r="J255">
        <f t="shared" si="432"/>
        <v>-454</v>
      </c>
      <c r="K255">
        <f t="shared" si="437"/>
        <v>1.9452531922189872E-2</v>
      </c>
      <c r="L255">
        <f t="shared" si="438"/>
        <v>0.86229920455080322</v>
      </c>
      <c r="M255">
        <f t="shared" si="439"/>
        <v>0.11824826352700694</v>
      </c>
      <c r="N255" s="22">
        <f t="shared" si="440"/>
        <v>7.0870959716516158E-3</v>
      </c>
      <c r="O255">
        <f t="shared" si="431"/>
        <v>4.1479433114414103E-3</v>
      </c>
      <c r="P255">
        <f t="shared" si="441"/>
        <v>1.1665445018012819E-2</v>
      </c>
      <c r="Q255">
        <f t="shared" si="442"/>
        <v>-2.5815989992039122E-2</v>
      </c>
      <c r="R255" s="22">
        <f t="shared" si="443"/>
        <v>37423.502767991944</v>
      </c>
      <c r="S255" s="22">
        <f t="shared" si="444"/>
        <v>727.98188223452439</v>
      </c>
      <c r="T255" s="22">
        <f t="shared" si="445"/>
        <v>32270.256668344235</v>
      </c>
      <c r="U255" s="22">
        <f t="shared" si="446"/>
        <v>4425.2642174131852</v>
      </c>
      <c r="V255" s="10">
        <v>781650</v>
      </c>
      <c r="W255">
        <f t="shared" si="447"/>
        <v>8948</v>
      </c>
      <c r="X255" s="22">
        <f t="shared" si="448"/>
        <v>1728</v>
      </c>
      <c r="Y255" s="35">
        <f t="shared" si="449"/>
        <v>196690.99144438852</v>
      </c>
      <c r="Z255" s="10">
        <v>629379</v>
      </c>
      <c r="AA255" s="2">
        <f t="shared" si="450"/>
        <v>7894</v>
      </c>
      <c r="AB255" s="29">
        <f t="shared" si="451"/>
        <v>0.80519286125503742</v>
      </c>
      <c r="AC255" s="32">
        <f t="shared" si="452"/>
        <v>1688</v>
      </c>
      <c r="AD255">
        <f t="shared" si="453"/>
        <v>152271</v>
      </c>
      <c r="AE255" s="1">
        <f t="shared" si="454"/>
        <v>1054</v>
      </c>
      <c r="AF255" s="29">
        <f t="shared" si="455"/>
        <v>0.19480713874496258</v>
      </c>
      <c r="AG255" s="32">
        <f t="shared" si="456"/>
        <v>40</v>
      </c>
      <c r="AH255" s="34">
        <f t="shared" si="457"/>
        <v>0.11779168529280286</v>
      </c>
      <c r="AI255" s="34">
        <f t="shared" si="458"/>
        <v>38316.809260191243</v>
      </c>
      <c r="AJ255" s="10">
        <v>16103</v>
      </c>
      <c r="AK255" s="2">
        <f t="shared" si="459"/>
        <v>-458</v>
      </c>
      <c r="AL255" s="2">
        <f t="shared" si="460"/>
        <v>-2.7655334822776378E-2</v>
      </c>
      <c r="AM255" s="34">
        <f t="shared" si="461"/>
        <v>4052.0885757423248</v>
      </c>
      <c r="AN255" s="34">
        <f t="shared" si="462"/>
        <v>0.10827657156689371</v>
      </c>
      <c r="AO255" s="10">
        <v>598</v>
      </c>
      <c r="AP255">
        <f t="shared" si="434"/>
        <v>-10</v>
      </c>
      <c r="AQ255">
        <f t="shared" si="463"/>
        <v>-1.6447368421052655E-2</v>
      </c>
      <c r="AR255" s="34">
        <f t="shared" si="464"/>
        <v>150.47810770005032</v>
      </c>
      <c r="AS255" s="10">
        <v>731</v>
      </c>
      <c r="AT255" s="2">
        <f t="shared" si="465"/>
        <v>21</v>
      </c>
      <c r="AU255" s="2">
        <f t="shared" si="466"/>
        <v>2.9577464788732355E-2</v>
      </c>
      <c r="AV255" s="34">
        <f t="shared" si="467"/>
        <v>183.9456467035732</v>
      </c>
      <c r="AW255" s="79">
        <f t="shared" si="468"/>
        <v>4.9152439803390241E-3</v>
      </c>
      <c r="AX255" s="10">
        <v>154</v>
      </c>
      <c r="AY255">
        <f t="shared" si="469"/>
        <v>-7</v>
      </c>
      <c r="AZ255" s="22">
        <f t="shared" si="470"/>
        <v>-4.3478260869565188E-2</v>
      </c>
      <c r="BA255" s="35">
        <f t="shared" si="471"/>
        <v>38.751887267237038</v>
      </c>
      <c r="BB255" s="51">
        <f t="shared" si="472"/>
        <v>1.0354959958580161E-3</v>
      </c>
      <c r="BC255" s="31">
        <f>+Pagina_Inicial[[#This Row],[Aislamiento Domiciliario]]+Pagina_Inicial[[#This Row],[Aislamiento en Hoteles]]+Pagina_Inicial[[#This Row],[Hospitalizados en Sala]]+Pagina_Inicial[[#This Row],[Hospitalizados en UCI]]</f>
        <v>17586</v>
      </c>
      <c r="BD255" s="31">
        <f t="shared" si="473"/>
        <v>-454</v>
      </c>
      <c r="BE255" s="51">
        <f t="shared" si="474"/>
        <v>-2.5166297117516612E-2</v>
      </c>
      <c r="BF255" s="35">
        <f t="shared" si="475"/>
        <v>4425.2642174131852</v>
      </c>
      <c r="BG255" s="35">
        <f t="shared" si="476"/>
        <v>0.11824826352700694</v>
      </c>
      <c r="BH255" s="45">
        <v>25039</v>
      </c>
      <c r="BI255" s="48">
        <f t="shared" si="477"/>
        <v>173</v>
      </c>
      <c r="BJ255" s="14">
        <v>60180</v>
      </c>
      <c r="BK255" s="48">
        <f t="shared" si="478"/>
        <v>452</v>
      </c>
      <c r="BL255" s="14">
        <v>43456</v>
      </c>
      <c r="BM255" s="48">
        <f t="shared" si="479"/>
        <v>302</v>
      </c>
      <c r="BN255" s="14">
        <v>16681</v>
      </c>
      <c r="BO255" s="48">
        <f t="shared" si="480"/>
        <v>110</v>
      </c>
      <c r="BP255" s="14">
        <v>3365</v>
      </c>
      <c r="BQ255" s="48">
        <f t="shared" si="481"/>
        <v>17</v>
      </c>
      <c r="BR255" s="16">
        <v>21</v>
      </c>
      <c r="BS255" s="24">
        <f t="shared" si="482"/>
        <v>0</v>
      </c>
      <c r="BT255" s="16">
        <v>138</v>
      </c>
      <c r="BU255" s="24">
        <f t="shared" si="483"/>
        <v>0</v>
      </c>
      <c r="BV255" s="16">
        <v>595</v>
      </c>
      <c r="BW255" s="24">
        <f t="shared" si="484"/>
        <v>2</v>
      </c>
      <c r="BX255" s="16">
        <v>1398</v>
      </c>
      <c r="BY255" s="24">
        <f t="shared" si="485"/>
        <v>5</v>
      </c>
      <c r="BZ255" s="21">
        <v>741</v>
      </c>
      <c r="CA255" s="27">
        <f t="shared" si="486"/>
        <v>5</v>
      </c>
    </row>
    <row r="256" spans="1:79">
      <c r="A256" s="3">
        <v>44153</v>
      </c>
      <c r="B256" s="22">
        <v>44153</v>
      </c>
      <c r="C256" s="10">
        <v>149833</v>
      </c>
      <c r="D256">
        <f t="shared" si="435"/>
        <v>1112</v>
      </c>
      <c r="E256" s="10">
        <v>2907</v>
      </c>
      <c r="F256">
        <f t="shared" si="430"/>
        <v>14</v>
      </c>
      <c r="G256" s="10">
        <v>129755</v>
      </c>
      <c r="H256">
        <f t="shared" si="436"/>
        <v>1513</v>
      </c>
      <c r="I256">
        <f t="shared" si="433"/>
        <v>17171</v>
      </c>
      <c r="J256">
        <f t="shared" si="432"/>
        <v>-415</v>
      </c>
      <c r="K256">
        <f t="shared" si="437"/>
        <v>1.9401600448499329E-2</v>
      </c>
      <c r="L256">
        <f t="shared" si="438"/>
        <v>0.86599747719127296</v>
      </c>
      <c r="M256">
        <f t="shared" si="439"/>
        <v>0.11460092236022772</v>
      </c>
      <c r="N256" s="22">
        <f t="shared" si="440"/>
        <v>7.4215960435952029E-3</v>
      </c>
      <c r="O256">
        <f t="shared" si="431"/>
        <v>4.8159614723082217E-3</v>
      </c>
      <c r="P256">
        <f t="shared" si="441"/>
        <v>1.1660436977380447E-2</v>
      </c>
      <c r="Q256">
        <f t="shared" si="442"/>
        <v>-2.4168656455651971E-2</v>
      </c>
      <c r="R256" s="22">
        <f t="shared" si="443"/>
        <v>37703.321590337189</v>
      </c>
      <c r="S256" s="22">
        <f t="shared" si="444"/>
        <v>731.50478107700042</v>
      </c>
      <c r="T256" s="22">
        <f t="shared" si="445"/>
        <v>32650.981378963261</v>
      </c>
      <c r="U256" s="22">
        <f t="shared" si="446"/>
        <v>4320.8354302969301</v>
      </c>
      <c r="V256" s="10">
        <v>790855</v>
      </c>
      <c r="W256">
        <f t="shared" si="447"/>
        <v>9205</v>
      </c>
      <c r="X256" s="22">
        <f t="shared" si="448"/>
        <v>257</v>
      </c>
      <c r="Y256" s="35">
        <f t="shared" si="449"/>
        <v>199007.29743331656</v>
      </c>
      <c r="Z256" s="10">
        <v>637472</v>
      </c>
      <c r="AA256" s="2">
        <f t="shared" si="450"/>
        <v>8093</v>
      </c>
      <c r="AB256" s="29">
        <f t="shared" si="451"/>
        <v>0.80605420715554688</v>
      </c>
      <c r="AC256" s="32">
        <f t="shared" si="452"/>
        <v>199</v>
      </c>
      <c r="AD256">
        <f t="shared" si="453"/>
        <v>153383</v>
      </c>
      <c r="AE256" s="1">
        <f t="shared" si="454"/>
        <v>1112</v>
      </c>
      <c r="AF256" s="29">
        <f t="shared" si="455"/>
        <v>0.19394579284445315</v>
      </c>
      <c r="AG256" s="32">
        <f t="shared" si="456"/>
        <v>58</v>
      </c>
      <c r="AH256" s="34">
        <f t="shared" si="457"/>
        <v>0.12080391091797936</v>
      </c>
      <c r="AI256" s="34">
        <f t="shared" si="458"/>
        <v>38596.628082536488</v>
      </c>
      <c r="AJ256" s="10">
        <v>15689</v>
      </c>
      <c r="AK256" s="2">
        <f t="shared" si="459"/>
        <v>-414</v>
      </c>
      <c r="AL256" s="2">
        <f t="shared" si="460"/>
        <v>-2.5709495125131987E-2</v>
      </c>
      <c r="AM256" s="34">
        <f t="shared" si="461"/>
        <v>3947.9114242576748</v>
      </c>
      <c r="AN256" s="34">
        <f t="shared" si="462"/>
        <v>0.10470991036687512</v>
      </c>
      <c r="AO256" s="10">
        <v>613</v>
      </c>
      <c r="AP256">
        <f t="shared" si="434"/>
        <v>15</v>
      </c>
      <c r="AQ256">
        <f t="shared" si="463"/>
        <v>2.5083612040133874E-2</v>
      </c>
      <c r="AR256" s="34">
        <f t="shared" si="464"/>
        <v>154.25264217413184</v>
      </c>
      <c r="AS256" s="10">
        <v>711</v>
      </c>
      <c r="AT256" s="2">
        <f t="shared" si="465"/>
        <v>-20</v>
      </c>
      <c r="AU256" s="2">
        <f t="shared" si="466"/>
        <v>-2.7359781121751081E-2</v>
      </c>
      <c r="AV256" s="34">
        <f t="shared" si="467"/>
        <v>178.91293407146452</v>
      </c>
      <c r="AW256" s="79">
        <f t="shared" si="468"/>
        <v>4.7452830818311056E-3</v>
      </c>
      <c r="AX256" s="10">
        <v>158</v>
      </c>
      <c r="AY256">
        <f t="shared" si="469"/>
        <v>4</v>
      </c>
      <c r="AZ256" s="22">
        <f t="shared" si="470"/>
        <v>2.5974025974025983E-2</v>
      </c>
      <c r="BA256" s="35">
        <f t="shared" si="471"/>
        <v>39.758429793658777</v>
      </c>
      <c r="BB256" s="51">
        <f t="shared" si="472"/>
        <v>1.0545073515180233E-3</v>
      </c>
      <c r="BC256" s="31">
        <f>+Pagina_Inicial[[#This Row],[Aislamiento Domiciliario]]+Pagina_Inicial[[#This Row],[Aislamiento en Hoteles]]+Pagina_Inicial[[#This Row],[Hospitalizados en Sala]]+Pagina_Inicial[[#This Row],[Hospitalizados en UCI]]</f>
        <v>17171</v>
      </c>
      <c r="BD256" s="31">
        <f t="shared" si="473"/>
        <v>-415</v>
      </c>
      <c r="BE256" s="51">
        <f t="shared" si="474"/>
        <v>-2.3598316842943223E-2</v>
      </c>
      <c r="BF256" s="35">
        <f t="shared" si="475"/>
        <v>4320.8354302969301</v>
      </c>
      <c r="BG256" s="35">
        <f t="shared" si="476"/>
        <v>0.11460092236022772</v>
      </c>
      <c r="BH256" s="45">
        <v>25267</v>
      </c>
      <c r="BI256" s="48">
        <f t="shared" si="477"/>
        <v>228</v>
      </c>
      <c r="BJ256" s="14">
        <v>60593</v>
      </c>
      <c r="BK256" s="48">
        <f t="shared" si="478"/>
        <v>413</v>
      </c>
      <c r="BL256" s="14">
        <v>43777</v>
      </c>
      <c r="BM256" s="48">
        <f t="shared" si="479"/>
        <v>321</v>
      </c>
      <c r="BN256" s="14">
        <v>16805</v>
      </c>
      <c r="BO256" s="48">
        <f t="shared" si="480"/>
        <v>124</v>
      </c>
      <c r="BP256" s="14">
        <v>3391</v>
      </c>
      <c r="BQ256" s="48">
        <f t="shared" si="481"/>
        <v>26</v>
      </c>
      <c r="BR256" s="16">
        <v>21</v>
      </c>
      <c r="BS256" s="24">
        <f t="shared" si="482"/>
        <v>0</v>
      </c>
      <c r="BT256" s="16">
        <v>138</v>
      </c>
      <c r="BU256" s="24">
        <f t="shared" si="483"/>
        <v>0</v>
      </c>
      <c r="BV256" s="16">
        <v>596</v>
      </c>
      <c r="BW256" s="24">
        <f t="shared" si="484"/>
        <v>1</v>
      </c>
      <c r="BX256" s="16">
        <v>1406</v>
      </c>
      <c r="BY256" s="24">
        <f t="shared" si="485"/>
        <v>8</v>
      </c>
      <c r="BZ256" s="21">
        <v>746</v>
      </c>
      <c r="CA256" s="27">
        <f t="shared" si="486"/>
        <v>5</v>
      </c>
    </row>
    <row r="257" spans="1:79">
      <c r="A257" s="3">
        <v>44154</v>
      </c>
      <c r="B257" s="22">
        <v>44154</v>
      </c>
      <c r="C257" s="10">
        <v>151089</v>
      </c>
      <c r="D257">
        <f t="shared" si="435"/>
        <v>1256</v>
      </c>
      <c r="E257" s="10">
        <v>2922</v>
      </c>
      <c r="F257">
        <f t="shared" ref="F257:F288" si="487">E257-E256</f>
        <v>15</v>
      </c>
      <c r="G257" s="10">
        <v>131315</v>
      </c>
      <c r="H257">
        <f t="shared" si="436"/>
        <v>1560</v>
      </c>
      <c r="I257">
        <f t="shared" si="433"/>
        <v>16852</v>
      </c>
      <c r="J257">
        <f t="shared" si="432"/>
        <v>-319</v>
      </c>
      <c r="K257">
        <f t="shared" si="437"/>
        <v>1.9339594543613368E-2</v>
      </c>
      <c r="L257">
        <f t="shared" si="438"/>
        <v>0.86912349674695044</v>
      </c>
      <c r="M257">
        <f t="shared" si="439"/>
        <v>0.11153690870943617</v>
      </c>
      <c r="N257" s="22">
        <f t="shared" si="440"/>
        <v>8.3129810906154653E-3</v>
      </c>
      <c r="O257">
        <f t="shared" si="431"/>
        <v>5.1334702258726897E-3</v>
      </c>
      <c r="P257">
        <f t="shared" si="441"/>
        <v>1.187983094086738E-2</v>
      </c>
      <c r="Q257">
        <f t="shared" si="442"/>
        <v>-1.8929503916449087E-2</v>
      </c>
      <c r="R257" s="22">
        <f t="shared" si="443"/>
        <v>38019.375943633619</v>
      </c>
      <c r="S257" s="22">
        <f t="shared" si="444"/>
        <v>735.27931555108205</v>
      </c>
      <c r="T257" s="22">
        <f t="shared" si="445"/>
        <v>33043.532964267739</v>
      </c>
      <c r="U257" s="22">
        <f t="shared" si="446"/>
        <v>4240.5636638147962</v>
      </c>
      <c r="V257" s="10">
        <v>801470</v>
      </c>
      <c r="W257">
        <f t="shared" si="447"/>
        <v>10615</v>
      </c>
      <c r="X257" s="22">
        <f t="shared" si="448"/>
        <v>1410</v>
      </c>
      <c r="Y257" s="35">
        <f t="shared" si="449"/>
        <v>201678.40966280823</v>
      </c>
      <c r="Z257" s="10">
        <v>646831</v>
      </c>
      <c r="AA257" s="2">
        <f t="shared" si="450"/>
        <v>9359</v>
      </c>
      <c r="AB257" s="29">
        <f t="shared" si="451"/>
        <v>0.80705578499507158</v>
      </c>
      <c r="AC257" s="32">
        <f t="shared" si="452"/>
        <v>1266</v>
      </c>
      <c r="AD257">
        <f t="shared" si="453"/>
        <v>154639</v>
      </c>
      <c r="AE257" s="1">
        <f t="shared" si="454"/>
        <v>1256</v>
      </c>
      <c r="AF257" s="29">
        <f t="shared" si="455"/>
        <v>0.19294421500492845</v>
      </c>
      <c r="AG257" s="32">
        <f t="shared" si="456"/>
        <v>144</v>
      </c>
      <c r="AH257" s="34">
        <f t="shared" si="457"/>
        <v>0.11832312764955252</v>
      </c>
      <c r="AI257" s="34">
        <f t="shared" si="458"/>
        <v>38912.68243583291</v>
      </c>
      <c r="AJ257" s="10">
        <v>15314</v>
      </c>
      <c r="AK257" s="2">
        <f t="shared" si="459"/>
        <v>-375</v>
      </c>
      <c r="AL257" s="2">
        <f t="shared" si="460"/>
        <v>-2.3902097010644385E-2</v>
      </c>
      <c r="AM257" s="34">
        <f t="shared" si="461"/>
        <v>3853.5480624056363</v>
      </c>
      <c r="AN257" s="34">
        <f t="shared" si="462"/>
        <v>0.10135747804274302</v>
      </c>
      <c r="AO257" s="10">
        <v>667</v>
      </c>
      <c r="AP257">
        <f t="shared" si="434"/>
        <v>54</v>
      </c>
      <c r="AQ257">
        <f t="shared" si="463"/>
        <v>8.8091353996737398E-2</v>
      </c>
      <c r="AR257" s="34">
        <f t="shared" si="464"/>
        <v>167.84096628082537</v>
      </c>
      <c r="AS257" s="10">
        <v>719</v>
      </c>
      <c r="AT257" s="2">
        <f t="shared" si="465"/>
        <v>8</v>
      </c>
      <c r="AU257" s="2">
        <f t="shared" si="466"/>
        <v>1.1251758087201136E-2</v>
      </c>
      <c r="AV257" s="34">
        <f t="shared" si="467"/>
        <v>180.926019124308</v>
      </c>
      <c r="AW257" s="79">
        <f t="shared" si="468"/>
        <v>4.7587845574462734E-3</v>
      </c>
      <c r="AX257" s="10">
        <v>152</v>
      </c>
      <c r="AY257">
        <f t="shared" si="469"/>
        <v>-6</v>
      </c>
      <c r="AZ257" s="22">
        <f t="shared" si="470"/>
        <v>-3.7974683544303778E-2</v>
      </c>
      <c r="BA257" s="35">
        <f t="shared" si="471"/>
        <v>38.248616004026168</v>
      </c>
      <c r="BB257" s="51">
        <f t="shared" si="472"/>
        <v>1.0060295587369034E-3</v>
      </c>
      <c r="BC257" s="31">
        <f>+Pagina_Inicial[[#This Row],[Aislamiento Domiciliario]]+Pagina_Inicial[[#This Row],[Aislamiento en Hoteles]]+Pagina_Inicial[[#This Row],[Hospitalizados en Sala]]+Pagina_Inicial[[#This Row],[Hospitalizados en UCI]]</f>
        <v>16852</v>
      </c>
      <c r="BD257" s="31">
        <f t="shared" si="473"/>
        <v>-319</v>
      </c>
      <c r="BE257" s="51">
        <f t="shared" si="474"/>
        <v>-1.8577834721332454E-2</v>
      </c>
      <c r="BF257" s="35">
        <f t="shared" si="475"/>
        <v>4240.5636638147962</v>
      </c>
      <c r="BG257" s="35">
        <f t="shared" si="476"/>
        <v>0.11153690870943617</v>
      </c>
      <c r="BH257" s="45">
        <v>25483</v>
      </c>
      <c r="BI257" s="48">
        <f t="shared" si="477"/>
        <v>216</v>
      </c>
      <c r="BJ257" s="14">
        <v>61102</v>
      </c>
      <c r="BK257" s="48">
        <f t="shared" si="478"/>
        <v>509</v>
      </c>
      <c r="BL257" s="14">
        <v>44143</v>
      </c>
      <c r="BM257" s="48">
        <f t="shared" si="479"/>
        <v>366</v>
      </c>
      <c r="BN257" s="14">
        <v>16943</v>
      </c>
      <c r="BO257" s="48">
        <f t="shared" si="480"/>
        <v>138</v>
      </c>
      <c r="BP257" s="14">
        <v>3418</v>
      </c>
      <c r="BQ257" s="48">
        <f t="shared" si="481"/>
        <v>27</v>
      </c>
      <c r="BR257" s="16">
        <v>22</v>
      </c>
      <c r="BS257" s="24">
        <f t="shared" si="482"/>
        <v>1</v>
      </c>
      <c r="BT257" s="16">
        <v>139</v>
      </c>
      <c r="BU257" s="24">
        <f t="shared" si="483"/>
        <v>1</v>
      </c>
      <c r="BV257" s="16">
        <v>600</v>
      </c>
      <c r="BW257" s="24">
        <f t="shared" si="484"/>
        <v>4</v>
      </c>
      <c r="BX257" s="16">
        <v>1412</v>
      </c>
      <c r="BY257" s="24">
        <f t="shared" si="485"/>
        <v>6</v>
      </c>
      <c r="BZ257" s="21">
        <v>749</v>
      </c>
      <c r="CA257" s="27">
        <f t="shared" si="486"/>
        <v>3</v>
      </c>
    </row>
    <row r="258" spans="1:79">
      <c r="A258" s="3">
        <v>44155</v>
      </c>
      <c r="B258" s="22">
        <v>44155</v>
      </c>
      <c r="C258" s="10">
        <v>152289</v>
      </c>
      <c r="D258">
        <f t="shared" si="435"/>
        <v>1200</v>
      </c>
      <c r="E258" s="10">
        <v>2932</v>
      </c>
      <c r="F258">
        <f t="shared" si="487"/>
        <v>10</v>
      </c>
      <c r="G258" s="10">
        <v>132748</v>
      </c>
      <c r="H258">
        <f t="shared" si="436"/>
        <v>1433</v>
      </c>
      <c r="I258">
        <f t="shared" si="433"/>
        <v>16609</v>
      </c>
      <c r="J258">
        <f t="shared" si="432"/>
        <v>-243</v>
      </c>
      <c r="K258">
        <f t="shared" si="437"/>
        <v>1.92528679024749E-2</v>
      </c>
      <c r="L258">
        <f t="shared" si="438"/>
        <v>0.87168475727071559</v>
      </c>
      <c r="M258">
        <f t="shared" si="439"/>
        <v>0.10906237482680955</v>
      </c>
      <c r="N258" s="22">
        <f t="shared" si="440"/>
        <v>7.8797549396213782E-3</v>
      </c>
      <c r="O258">
        <f t="shared" ref="O258:O289" si="488">+IFERROR(F258/E258,"")</f>
        <v>3.4106412005457027E-3</v>
      </c>
      <c r="P258">
        <f t="shared" si="441"/>
        <v>1.0794889565191189E-2</v>
      </c>
      <c r="Q258">
        <f t="shared" si="442"/>
        <v>-1.4630621951953761E-2</v>
      </c>
      <c r="R258" s="22">
        <f t="shared" si="443"/>
        <v>38321.33870156014</v>
      </c>
      <c r="S258" s="22">
        <f t="shared" si="444"/>
        <v>737.79567186713632</v>
      </c>
      <c r="T258" s="22">
        <f t="shared" si="445"/>
        <v>33404.126824358325</v>
      </c>
      <c r="U258" s="22">
        <f t="shared" si="446"/>
        <v>4179.4162053346754</v>
      </c>
      <c r="V258" s="10">
        <v>811323</v>
      </c>
      <c r="W258">
        <f t="shared" si="447"/>
        <v>9853</v>
      </c>
      <c r="X258" s="22">
        <f t="shared" si="448"/>
        <v>-762</v>
      </c>
      <c r="Y258" s="35">
        <f t="shared" si="449"/>
        <v>204157.7755410166</v>
      </c>
      <c r="Z258" s="10">
        <v>655484</v>
      </c>
      <c r="AA258" s="2">
        <f t="shared" si="450"/>
        <v>8653</v>
      </c>
      <c r="AB258" s="29">
        <f t="shared" si="451"/>
        <v>0.8079199036635224</v>
      </c>
      <c r="AC258" s="32">
        <f t="shared" si="452"/>
        <v>-706</v>
      </c>
      <c r="AD258">
        <f t="shared" si="453"/>
        <v>155839</v>
      </c>
      <c r="AE258" s="1">
        <f t="shared" si="454"/>
        <v>1200</v>
      </c>
      <c r="AF258" s="29">
        <f t="shared" si="455"/>
        <v>0.19208009633647757</v>
      </c>
      <c r="AG258" s="32">
        <f t="shared" si="456"/>
        <v>-56</v>
      </c>
      <c r="AH258" s="34">
        <f t="shared" si="457"/>
        <v>0.12179031766974525</v>
      </c>
      <c r="AI258" s="34">
        <f t="shared" si="458"/>
        <v>39214.645193759432</v>
      </c>
      <c r="AJ258" s="10">
        <v>14977</v>
      </c>
      <c r="AK258" s="2">
        <f t="shared" si="459"/>
        <v>-337</v>
      </c>
      <c r="AL258" s="2">
        <f t="shared" si="460"/>
        <v>-2.2006007574768227E-2</v>
      </c>
      <c r="AM258" s="34">
        <f t="shared" si="461"/>
        <v>3768.7468545546049</v>
      </c>
      <c r="AN258" s="34">
        <f t="shared" si="462"/>
        <v>9.8345908108924476E-2</v>
      </c>
      <c r="AO258" s="10">
        <v>707</v>
      </c>
      <c r="AP258">
        <f t="shared" si="434"/>
        <v>40</v>
      </c>
      <c r="AQ258">
        <f t="shared" si="463"/>
        <v>5.9970014992503762E-2</v>
      </c>
      <c r="AR258" s="34">
        <f t="shared" si="464"/>
        <v>177.90639154504277</v>
      </c>
      <c r="AS258" s="10">
        <v>773</v>
      </c>
      <c r="AT258" s="2">
        <f t="shared" si="465"/>
        <v>54</v>
      </c>
      <c r="AU258" s="2">
        <f t="shared" si="466"/>
        <v>7.5104311543810809E-2</v>
      </c>
      <c r="AV258" s="34">
        <f t="shared" si="467"/>
        <v>194.5143432310015</v>
      </c>
      <c r="AW258" s="79">
        <f t="shared" si="468"/>
        <v>5.0758754736061045E-3</v>
      </c>
      <c r="AX258" s="10">
        <v>152</v>
      </c>
      <c r="AY258">
        <f t="shared" si="469"/>
        <v>0</v>
      </c>
      <c r="AZ258" s="22">
        <f t="shared" si="470"/>
        <v>0</v>
      </c>
      <c r="BA258" s="35">
        <f t="shared" si="471"/>
        <v>38.248616004026168</v>
      </c>
      <c r="BB258" s="51">
        <f t="shared" si="472"/>
        <v>9.9810229235204129E-4</v>
      </c>
      <c r="BC258" s="31">
        <f>+Pagina_Inicial[[#This Row],[Aislamiento Domiciliario]]+Pagina_Inicial[[#This Row],[Aislamiento en Hoteles]]+Pagina_Inicial[[#This Row],[Hospitalizados en Sala]]+Pagina_Inicial[[#This Row],[Hospitalizados en UCI]]</f>
        <v>16609</v>
      </c>
      <c r="BD258" s="31">
        <f t="shared" si="473"/>
        <v>-243</v>
      </c>
      <c r="BE258" s="51">
        <f t="shared" si="474"/>
        <v>-1.4419653453595971E-2</v>
      </c>
      <c r="BF258" s="35">
        <f t="shared" si="475"/>
        <v>4179.4162053346754</v>
      </c>
      <c r="BG258" s="35">
        <f t="shared" si="476"/>
        <v>0.10906237482680955</v>
      </c>
      <c r="BH258" s="45">
        <v>25679</v>
      </c>
      <c r="BI258" s="48">
        <f t="shared" si="477"/>
        <v>196</v>
      </c>
      <c r="BJ258" s="14">
        <v>61593</v>
      </c>
      <c r="BK258" s="48">
        <f t="shared" si="478"/>
        <v>491</v>
      </c>
      <c r="BL258" s="14">
        <v>44482</v>
      </c>
      <c r="BM258" s="48">
        <f t="shared" si="479"/>
        <v>339</v>
      </c>
      <c r="BN258" s="14">
        <v>17080</v>
      </c>
      <c r="BO258" s="48">
        <f t="shared" si="480"/>
        <v>137</v>
      </c>
      <c r="BP258" s="14">
        <v>3455</v>
      </c>
      <c r="BQ258" s="48">
        <f t="shared" si="481"/>
        <v>37</v>
      </c>
      <c r="BR258" s="16">
        <v>22</v>
      </c>
      <c r="BS258" s="24">
        <f t="shared" si="482"/>
        <v>0</v>
      </c>
      <c r="BT258" s="16">
        <v>140</v>
      </c>
      <c r="BU258" s="24">
        <f t="shared" si="483"/>
        <v>1</v>
      </c>
      <c r="BV258" s="16">
        <v>601</v>
      </c>
      <c r="BW258" s="24">
        <f t="shared" si="484"/>
        <v>1</v>
      </c>
      <c r="BX258" s="16">
        <v>1419</v>
      </c>
      <c r="BY258" s="24">
        <f t="shared" si="485"/>
        <v>7</v>
      </c>
      <c r="BZ258" s="21">
        <v>750</v>
      </c>
      <c r="CA258" s="27">
        <f t="shared" si="486"/>
        <v>1</v>
      </c>
    </row>
    <row r="259" spans="1:79">
      <c r="A259" s="3">
        <v>44156</v>
      </c>
      <c r="B259" s="22">
        <v>44156</v>
      </c>
      <c r="C259" s="10">
        <v>153577</v>
      </c>
      <c r="D259">
        <f t="shared" si="435"/>
        <v>1288</v>
      </c>
      <c r="E259" s="10">
        <v>2946</v>
      </c>
      <c r="F259">
        <f t="shared" si="487"/>
        <v>14</v>
      </c>
      <c r="G259" s="10">
        <v>134360</v>
      </c>
      <c r="H259">
        <f t="shared" si="436"/>
        <v>1612</v>
      </c>
      <c r="I259">
        <f t="shared" si="433"/>
        <v>16271</v>
      </c>
      <c r="J259">
        <f t="shared" si="432"/>
        <v>-338</v>
      </c>
      <c r="K259">
        <f t="shared" si="437"/>
        <v>1.9182559888524974E-2</v>
      </c>
      <c r="L259">
        <f t="shared" si="438"/>
        <v>0.87487058609036505</v>
      </c>
      <c r="M259">
        <f t="shared" si="439"/>
        <v>0.10594685402110993</v>
      </c>
      <c r="N259" s="22">
        <f t="shared" si="440"/>
        <v>8.3866724835099001E-3</v>
      </c>
      <c r="O259">
        <f t="shared" si="488"/>
        <v>4.7522063815342835E-3</v>
      </c>
      <c r="P259">
        <f t="shared" si="441"/>
        <v>1.1997618338791307E-2</v>
      </c>
      <c r="Q259">
        <f t="shared" si="442"/>
        <v>-2.0773154692397516E-2</v>
      </c>
      <c r="R259" s="22">
        <f t="shared" si="443"/>
        <v>38645.445395067938</v>
      </c>
      <c r="S259" s="22">
        <f t="shared" si="444"/>
        <v>741.31857070961246</v>
      </c>
      <c r="T259" s="22">
        <f t="shared" si="445"/>
        <v>33809.763462506286</v>
      </c>
      <c r="U259" s="22">
        <f t="shared" si="446"/>
        <v>4094.363361852038</v>
      </c>
      <c r="V259" s="10">
        <v>822413</v>
      </c>
      <c r="W259">
        <f t="shared" si="447"/>
        <v>11090</v>
      </c>
      <c r="X259" s="22">
        <f t="shared" si="448"/>
        <v>1237</v>
      </c>
      <c r="Y259" s="35">
        <f t="shared" si="449"/>
        <v>206948.41469552089</v>
      </c>
      <c r="Z259" s="10">
        <v>665286</v>
      </c>
      <c r="AA259" s="2">
        <f t="shared" si="450"/>
        <v>9802</v>
      </c>
      <c r="AB259" s="29">
        <f t="shared" si="451"/>
        <v>0.80894392476772614</v>
      </c>
      <c r="AC259" s="32">
        <f t="shared" si="452"/>
        <v>1149</v>
      </c>
      <c r="AD259">
        <f t="shared" si="453"/>
        <v>157127</v>
      </c>
      <c r="AE259" s="1">
        <f t="shared" si="454"/>
        <v>1288</v>
      </c>
      <c r="AF259" s="29">
        <f t="shared" si="455"/>
        <v>0.1910560752322738</v>
      </c>
      <c r="AG259" s="32">
        <f t="shared" si="456"/>
        <v>88</v>
      </c>
      <c r="AH259" s="34">
        <f t="shared" si="457"/>
        <v>0.11614066726780883</v>
      </c>
      <c r="AI259" s="34">
        <f t="shared" si="458"/>
        <v>39538.751887267237</v>
      </c>
      <c r="AJ259" s="10">
        <v>14673</v>
      </c>
      <c r="AK259" s="2">
        <f t="shared" si="459"/>
        <v>-304</v>
      </c>
      <c r="AL259" s="2">
        <f t="shared" si="460"/>
        <v>-2.0297789944581646E-2</v>
      </c>
      <c r="AM259" s="34">
        <f t="shared" si="461"/>
        <v>3692.2496225465525</v>
      </c>
      <c r="AN259" s="34">
        <f t="shared" si="462"/>
        <v>9.5541650116879484E-2</v>
      </c>
      <c r="AO259" s="10">
        <v>672</v>
      </c>
      <c r="AP259">
        <f t="shared" si="434"/>
        <v>-35</v>
      </c>
      <c r="AQ259">
        <f t="shared" si="463"/>
        <v>-4.9504950495049549E-2</v>
      </c>
      <c r="AR259" s="34">
        <f t="shared" si="464"/>
        <v>169.09914443885253</v>
      </c>
      <c r="AS259" s="10">
        <v>777</v>
      </c>
      <c r="AT259" s="2">
        <f t="shared" si="465"/>
        <v>4</v>
      </c>
      <c r="AU259" s="2">
        <f t="shared" si="466"/>
        <v>5.1746442432083484E-3</v>
      </c>
      <c r="AV259" s="34">
        <f t="shared" si="467"/>
        <v>195.52088575742323</v>
      </c>
      <c r="AW259" s="79">
        <f t="shared" si="468"/>
        <v>5.0593513351608636E-3</v>
      </c>
      <c r="AX259" s="10">
        <v>149</v>
      </c>
      <c r="AY259">
        <f t="shared" si="469"/>
        <v>-3</v>
      </c>
      <c r="AZ259" s="22">
        <f t="shared" si="470"/>
        <v>-1.9736842105263164E-2</v>
      </c>
      <c r="BA259" s="35">
        <f t="shared" si="471"/>
        <v>37.49370910920986</v>
      </c>
      <c r="BB259" s="51">
        <f t="shared" si="472"/>
        <v>9.7019736028181307E-4</v>
      </c>
      <c r="BC259" s="31">
        <f>+Pagina_Inicial[[#This Row],[Aislamiento Domiciliario]]+Pagina_Inicial[[#This Row],[Aislamiento en Hoteles]]+Pagina_Inicial[[#This Row],[Hospitalizados en Sala]]+Pagina_Inicial[[#This Row],[Hospitalizados en UCI]]</f>
        <v>16271</v>
      </c>
      <c r="BD259" s="31">
        <f t="shared" si="473"/>
        <v>-338</v>
      </c>
      <c r="BE259" s="51">
        <f t="shared" si="474"/>
        <v>-2.0350412426997422E-2</v>
      </c>
      <c r="BF259" s="35">
        <f t="shared" si="475"/>
        <v>4094.363361852038</v>
      </c>
      <c r="BG259" s="35">
        <f t="shared" si="476"/>
        <v>0.10594685402110993</v>
      </c>
      <c r="BH259" s="45">
        <v>26896</v>
      </c>
      <c r="BI259" s="48">
        <f t="shared" si="477"/>
        <v>1217</v>
      </c>
      <c r="BJ259" s="14">
        <v>61631</v>
      </c>
      <c r="BK259" s="48">
        <f t="shared" si="478"/>
        <v>38</v>
      </c>
      <c r="BL259" s="14">
        <v>44505</v>
      </c>
      <c r="BM259" s="48">
        <f t="shared" si="479"/>
        <v>23</v>
      </c>
      <c r="BN259" s="14">
        <v>17085</v>
      </c>
      <c r="BO259" s="48">
        <f t="shared" si="480"/>
        <v>5</v>
      </c>
      <c r="BP259" s="14">
        <v>3460</v>
      </c>
      <c r="BQ259" s="48">
        <f t="shared" si="481"/>
        <v>5</v>
      </c>
      <c r="BR259" s="16">
        <v>22</v>
      </c>
      <c r="BS259" s="24">
        <f t="shared" si="482"/>
        <v>0</v>
      </c>
      <c r="BT259" s="16">
        <v>140</v>
      </c>
      <c r="BU259" s="24">
        <f t="shared" si="483"/>
        <v>0</v>
      </c>
      <c r="BV259" s="16">
        <v>602</v>
      </c>
      <c r="BW259" s="24">
        <f t="shared" si="484"/>
        <v>1</v>
      </c>
      <c r="BX259" s="16">
        <v>1427</v>
      </c>
      <c r="BY259" s="24">
        <f t="shared" si="485"/>
        <v>8</v>
      </c>
      <c r="BZ259" s="21">
        <v>755</v>
      </c>
      <c r="CA259" s="27">
        <f t="shared" si="486"/>
        <v>5</v>
      </c>
    </row>
    <row r="260" spans="1:79">
      <c r="A260" s="3">
        <v>44157</v>
      </c>
      <c r="B260" s="22">
        <v>44157</v>
      </c>
      <c r="C260" s="10">
        <v>154783</v>
      </c>
      <c r="D260">
        <f t="shared" si="435"/>
        <v>1206</v>
      </c>
      <c r="E260" s="10">
        <v>2957</v>
      </c>
      <c r="F260">
        <f t="shared" si="487"/>
        <v>11</v>
      </c>
      <c r="G260" s="10">
        <v>135962</v>
      </c>
      <c r="H260">
        <f t="shared" si="436"/>
        <v>1602</v>
      </c>
      <c r="I260">
        <f t="shared" si="433"/>
        <v>15864</v>
      </c>
      <c r="J260">
        <f t="shared" si="432"/>
        <v>-407</v>
      </c>
      <c r="K260">
        <f t="shared" si="437"/>
        <v>1.910416518609925E-2</v>
      </c>
      <c r="L260">
        <f t="shared" si="438"/>
        <v>0.87840395909111468</v>
      </c>
      <c r="M260">
        <f t="shared" si="439"/>
        <v>0.10249187572278609</v>
      </c>
      <c r="N260" s="22">
        <f t="shared" si="440"/>
        <v>7.7915533359606678E-3</v>
      </c>
      <c r="O260">
        <f t="shared" si="488"/>
        <v>3.7199864727764627E-3</v>
      </c>
      <c r="P260">
        <f t="shared" si="441"/>
        <v>1.1782703990820965E-2</v>
      </c>
      <c r="Q260">
        <f t="shared" si="442"/>
        <v>-2.565557236510338E-2</v>
      </c>
      <c r="R260" s="22">
        <f t="shared" si="443"/>
        <v>38948.917966784094</v>
      </c>
      <c r="S260" s="22">
        <f t="shared" si="444"/>
        <v>744.08656265727222</v>
      </c>
      <c r="T260" s="22">
        <f t="shared" si="445"/>
        <v>34212.8837443382</v>
      </c>
      <c r="U260" s="22">
        <f t="shared" si="446"/>
        <v>3991.947659788626</v>
      </c>
      <c r="V260" s="10">
        <v>832079</v>
      </c>
      <c r="W260">
        <f t="shared" si="447"/>
        <v>9666</v>
      </c>
      <c r="X260" s="22">
        <f t="shared" si="448"/>
        <v>-1424</v>
      </c>
      <c r="Y260" s="35">
        <f t="shared" si="449"/>
        <v>209380.72471061902</v>
      </c>
      <c r="Z260" s="10">
        <v>673746</v>
      </c>
      <c r="AA260" s="2">
        <f t="shared" si="450"/>
        <v>8460</v>
      </c>
      <c r="AB260" s="29">
        <f t="shared" si="451"/>
        <v>0.80971398148493112</v>
      </c>
      <c r="AC260" s="32">
        <f t="shared" si="452"/>
        <v>-1342</v>
      </c>
      <c r="AD260">
        <f t="shared" si="453"/>
        <v>158333</v>
      </c>
      <c r="AE260" s="1">
        <f t="shared" si="454"/>
        <v>1206</v>
      </c>
      <c r="AF260" s="29">
        <f t="shared" si="455"/>
        <v>0.19028601851506888</v>
      </c>
      <c r="AG260" s="32">
        <f t="shared" si="456"/>
        <v>-82</v>
      </c>
      <c r="AH260" s="34">
        <f t="shared" si="457"/>
        <v>0.12476722532588454</v>
      </c>
      <c r="AI260" s="34">
        <f t="shared" si="458"/>
        <v>39842.224458983394</v>
      </c>
      <c r="AJ260" s="10">
        <v>14239</v>
      </c>
      <c r="AK260" s="2">
        <f t="shared" si="459"/>
        <v>-434</v>
      </c>
      <c r="AL260" s="2">
        <f t="shared" si="460"/>
        <v>-2.9578136713691805E-2</v>
      </c>
      <c r="AM260" s="34">
        <f t="shared" si="461"/>
        <v>3583.0397584297934</v>
      </c>
      <c r="AN260" s="34">
        <f t="shared" si="462"/>
        <v>9.1993306758494153E-2</v>
      </c>
      <c r="AO260" s="10">
        <v>699</v>
      </c>
      <c r="AP260">
        <f t="shared" si="434"/>
        <v>27</v>
      </c>
      <c r="AQ260">
        <f t="shared" si="463"/>
        <v>4.0178571428571397E-2</v>
      </c>
      <c r="AR260" s="34">
        <f t="shared" si="464"/>
        <v>175.89330649219929</v>
      </c>
      <c r="AS260" s="10">
        <v>780</v>
      </c>
      <c r="AT260" s="2">
        <f t="shared" si="465"/>
        <v>3</v>
      </c>
      <c r="AU260" s="2">
        <f t="shared" si="466"/>
        <v>3.8610038610038533E-3</v>
      </c>
      <c r="AV260" s="34">
        <f t="shared" si="467"/>
        <v>196.27579265223955</v>
      </c>
      <c r="AW260" s="79">
        <f t="shared" si="468"/>
        <v>5.0393131028601329E-3</v>
      </c>
      <c r="AX260" s="10">
        <v>146</v>
      </c>
      <c r="AY260">
        <f t="shared" si="469"/>
        <v>-3</v>
      </c>
      <c r="AZ260" s="22">
        <f t="shared" si="470"/>
        <v>-2.0134228187919434E-2</v>
      </c>
      <c r="BA260" s="35">
        <f t="shared" si="471"/>
        <v>36.738802214393559</v>
      </c>
      <c r="BB260" s="51">
        <f t="shared" si="472"/>
        <v>9.432560423302301E-4</v>
      </c>
      <c r="BC260" s="31">
        <f>+Pagina_Inicial[[#This Row],[Aislamiento Domiciliario]]+Pagina_Inicial[[#This Row],[Aislamiento en Hoteles]]+Pagina_Inicial[[#This Row],[Hospitalizados en Sala]]+Pagina_Inicial[[#This Row],[Hospitalizados en UCI]]</f>
        <v>15864</v>
      </c>
      <c r="BD260" s="31">
        <f t="shared" si="473"/>
        <v>-407</v>
      </c>
      <c r="BE260" s="51">
        <f t="shared" si="474"/>
        <v>-2.5013828283449113E-2</v>
      </c>
      <c r="BF260" s="35">
        <f t="shared" si="475"/>
        <v>3991.947659788626</v>
      </c>
      <c r="BG260" s="35">
        <f t="shared" si="476"/>
        <v>0.10249187572278609</v>
      </c>
      <c r="BH260" s="45">
        <v>27119</v>
      </c>
      <c r="BI260" s="48">
        <f t="shared" si="477"/>
        <v>223</v>
      </c>
      <c r="BJ260" s="14">
        <v>62080</v>
      </c>
      <c r="BK260" s="48">
        <f t="shared" si="478"/>
        <v>449</v>
      </c>
      <c r="BL260" s="14">
        <v>44869</v>
      </c>
      <c r="BM260" s="48">
        <f t="shared" si="479"/>
        <v>364</v>
      </c>
      <c r="BN260" s="14">
        <v>17227</v>
      </c>
      <c r="BO260" s="48">
        <f t="shared" si="480"/>
        <v>142</v>
      </c>
      <c r="BP260" s="14">
        <v>3488</v>
      </c>
      <c r="BQ260" s="48">
        <f t="shared" si="481"/>
        <v>28</v>
      </c>
      <c r="BR260" s="16">
        <v>22</v>
      </c>
      <c r="BS260" s="24">
        <f t="shared" si="482"/>
        <v>0</v>
      </c>
      <c r="BT260" s="16">
        <v>140</v>
      </c>
      <c r="BU260" s="24">
        <f t="shared" si="483"/>
        <v>0</v>
      </c>
      <c r="BV260" s="16">
        <v>602</v>
      </c>
      <c r="BW260" s="24">
        <f t="shared" si="484"/>
        <v>0</v>
      </c>
      <c r="BX260" s="16">
        <v>1435</v>
      </c>
      <c r="BY260" s="24">
        <f t="shared" si="485"/>
        <v>8</v>
      </c>
      <c r="BZ260" s="21">
        <v>758</v>
      </c>
      <c r="CA260" s="27">
        <f t="shared" si="486"/>
        <v>3</v>
      </c>
    </row>
    <row r="261" spans="1:79">
      <c r="A261" s="3">
        <v>44158</v>
      </c>
      <c r="B261" s="22">
        <v>44158</v>
      </c>
      <c r="C261" s="10">
        <v>155658</v>
      </c>
      <c r="D261">
        <f t="shared" si="435"/>
        <v>875</v>
      </c>
      <c r="E261" s="10">
        <v>2973</v>
      </c>
      <c r="F261">
        <f t="shared" si="487"/>
        <v>16</v>
      </c>
      <c r="G261" s="10">
        <v>137004</v>
      </c>
      <c r="H261">
        <f t="shared" si="436"/>
        <v>1042</v>
      </c>
      <c r="I261">
        <f t="shared" si="433"/>
        <v>15681</v>
      </c>
      <c r="J261">
        <f t="shared" si="432"/>
        <v>-183</v>
      </c>
      <c r="K261">
        <f t="shared" si="437"/>
        <v>1.909956442971129E-2</v>
      </c>
      <c r="L261">
        <f t="shared" si="438"/>
        <v>0.88016035153991445</v>
      </c>
      <c r="M261">
        <f t="shared" si="439"/>
        <v>0.10074008403037428</v>
      </c>
      <c r="N261" s="22">
        <f t="shared" si="440"/>
        <v>5.6212979737629929E-3</v>
      </c>
      <c r="O261">
        <f t="shared" si="488"/>
        <v>5.3817692566431215E-3</v>
      </c>
      <c r="P261">
        <f t="shared" si="441"/>
        <v>7.6056173542378321E-3</v>
      </c>
      <c r="Q261">
        <f t="shared" si="442"/>
        <v>-1.1670174096039793E-2</v>
      </c>
      <c r="R261" s="22">
        <f t="shared" si="443"/>
        <v>39169.099144438849</v>
      </c>
      <c r="S261" s="22">
        <f t="shared" si="444"/>
        <v>748.11273276295924</v>
      </c>
      <c r="T261" s="22">
        <f t="shared" si="445"/>
        <v>34475.088072471059</v>
      </c>
      <c r="U261" s="22">
        <f t="shared" si="446"/>
        <v>3945.8983392048312</v>
      </c>
      <c r="V261" s="10">
        <v>838981</v>
      </c>
      <c r="W261">
        <f t="shared" si="447"/>
        <v>6902</v>
      </c>
      <c r="X261" s="22">
        <f t="shared" si="448"/>
        <v>-2764</v>
      </c>
      <c r="Y261" s="35">
        <f t="shared" si="449"/>
        <v>211117.51383995972</v>
      </c>
      <c r="Z261" s="10">
        <v>679773</v>
      </c>
      <c r="AA261" s="2">
        <f t="shared" si="450"/>
        <v>6027</v>
      </c>
      <c r="AB261" s="29">
        <f t="shared" si="451"/>
        <v>0.8102364654265114</v>
      </c>
      <c r="AC261" s="32">
        <f t="shared" si="452"/>
        <v>-2433</v>
      </c>
      <c r="AD261">
        <f t="shared" si="453"/>
        <v>159208</v>
      </c>
      <c r="AE261" s="1">
        <f t="shared" si="454"/>
        <v>875</v>
      </c>
      <c r="AF261" s="29">
        <f t="shared" si="455"/>
        <v>0.18976353457348855</v>
      </c>
      <c r="AG261" s="32">
        <f t="shared" si="456"/>
        <v>-331</v>
      </c>
      <c r="AH261" s="34">
        <f t="shared" si="457"/>
        <v>0.12677484787018256</v>
      </c>
      <c r="AI261" s="34">
        <f t="shared" si="458"/>
        <v>40062.405636638148</v>
      </c>
      <c r="AJ261" s="10">
        <v>14040</v>
      </c>
      <c r="AK261" s="2">
        <f t="shared" si="459"/>
        <v>-199</v>
      </c>
      <c r="AL261" s="2">
        <f t="shared" si="460"/>
        <v>-1.3975700540768354E-2</v>
      </c>
      <c r="AM261" s="34">
        <f t="shared" si="461"/>
        <v>3532.9642677403117</v>
      </c>
      <c r="AN261" s="34">
        <f t="shared" si="462"/>
        <v>9.0197741201865633E-2</v>
      </c>
      <c r="AO261" s="10">
        <v>683</v>
      </c>
      <c r="AP261">
        <f t="shared" si="434"/>
        <v>-16</v>
      </c>
      <c r="AQ261">
        <f t="shared" si="463"/>
        <v>-2.2889842632331958E-2</v>
      </c>
      <c r="AR261" s="34">
        <f t="shared" si="464"/>
        <v>171.86713638651233</v>
      </c>
      <c r="AS261" s="10">
        <v>809</v>
      </c>
      <c r="AT261" s="2">
        <f t="shared" si="465"/>
        <v>29</v>
      </c>
      <c r="AU261" s="2">
        <f t="shared" si="466"/>
        <v>3.7179487179487269E-2</v>
      </c>
      <c r="AV261" s="34">
        <f t="shared" si="467"/>
        <v>203.57322596879717</v>
      </c>
      <c r="AW261" s="79">
        <f t="shared" si="468"/>
        <v>5.1972914980277273E-3</v>
      </c>
      <c r="AX261" s="10">
        <v>149</v>
      </c>
      <c r="AY261">
        <f t="shared" si="469"/>
        <v>3</v>
      </c>
      <c r="AZ261" s="22">
        <f t="shared" si="470"/>
        <v>2.0547945205479534E-2</v>
      </c>
      <c r="BA261" s="35">
        <f t="shared" si="471"/>
        <v>37.49370910920986</v>
      </c>
      <c r="BB261" s="51">
        <f t="shared" si="472"/>
        <v>9.5722674067506971E-4</v>
      </c>
      <c r="BC261" s="31">
        <f>+Pagina_Inicial[[#This Row],[Aislamiento Domiciliario]]+Pagina_Inicial[[#This Row],[Aislamiento en Hoteles]]+Pagina_Inicial[[#This Row],[Hospitalizados en Sala]]+Pagina_Inicial[[#This Row],[Hospitalizados en UCI]]</f>
        <v>15681</v>
      </c>
      <c r="BD261" s="31">
        <f t="shared" si="473"/>
        <v>-183</v>
      </c>
      <c r="BE261" s="51">
        <f t="shared" si="474"/>
        <v>-1.1535552193645993E-2</v>
      </c>
      <c r="BF261" s="35">
        <f t="shared" si="475"/>
        <v>3945.8983392048312</v>
      </c>
      <c r="BG261" s="35">
        <f t="shared" si="476"/>
        <v>0.10074008403037428</v>
      </c>
      <c r="BH261" s="45">
        <v>27304</v>
      </c>
      <c r="BI261" s="48">
        <f t="shared" si="477"/>
        <v>185</v>
      </c>
      <c r="BJ261" s="14">
        <v>62392</v>
      </c>
      <c r="BK261" s="48">
        <f t="shared" si="478"/>
        <v>312</v>
      </c>
      <c r="BL261" s="14">
        <v>45114</v>
      </c>
      <c r="BM261" s="48">
        <f t="shared" si="479"/>
        <v>245</v>
      </c>
      <c r="BN261" s="14">
        <v>17329</v>
      </c>
      <c r="BO261" s="48">
        <f t="shared" si="480"/>
        <v>102</v>
      </c>
      <c r="BP261" s="14">
        <v>3519</v>
      </c>
      <c r="BQ261" s="48">
        <f t="shared" si="481"/>
        <v>31</v>
      </c>
      <c r="BR261" s="16">
        <v>22</v>
      </c>
      <c r="BS261" s="24">
        <f t="shared" si="482"/>
        <v>0</v>
      </c>
      <c r="BT261" s="16">
        <v>141</v>
      </c>
      <c r="BU261" s="24">
        <f t="shared" si="483"/>
        <v>1</v>
      </c>
      <c r="BV261" s="16">
        <v>604</v>
      </c>
      <c r="BW261" s="24">
        <f t="shared" si="484"/>
        <v>2</v>
      </c>
      <c r="BX261" s="16">
        <v>1445</v>
      </c>
      <c r="BY261" s="24">
        <f t="shared" si="485"/>
        <v>10</v>
      </c>
      <c r="BZ261" s="21">
        <v>761</v>
      </c>
      <c r="CA261" s="27">
        <f t="shared" si="486"/>
        <v>3</v>
      </c>
    </row>
    <row r="262" spans="1:79">
      <c r="A262" s="3">
        <v>44159</v>
      </c>
      <c r="B262" s="22">
        <v>44159</v>
      </c>
      <c r="C262" s="10">
        <v>156930</v>
      </c>
      <c r="D262">
        <f t="shared" si="435"/>
        <v>1272</v>
      </c>
      <c r="E262" s="10">
        <v>2986</v>
      </c>
      <c r="F262">
        <f t="shared" si="487"/>
        <v>13</v>
      </c>
      <c r="G262" s="10">
        <v>138007</v>
      </c>
      <c r="H262">
        <f t="shared" si="436"/>
        <v>1003</v>
      </c>
      <c r="I262">
        <f t="shared" si="433"/>
        <v>15937</v>
      </c>
      <c r="J262">
        <f t="shared" si="432"/>
        <v>256</v>
      </c>
      <c r="K262">
        <f t="shared" si="437"/>
        <v>1.9027591919964316E-2</v>
      </c>
      <c r="L262">
        <f t="shared" si="438"/>
        <v>0.87941757471484105</v>
      </c>
      <c r="M262">
        <f t="shared" si="439"/>
        <v>0.10155483336519468</v>
      </c>
      <c r="N262" s="22">
        <f t="shared" si="440"/>
        <v>8.105524756260753E-3</v>
      </c>
      <c r="O262">
        <f t="shared" si="488"/>
        <v>4.3536503683858007E-3</v>
      </c>
      <c r="P262">
        <f t="shared" si="441"/>
        <v>7.2677472881810343E-3</v>
      </c>
      <c r="Q262">
        <f t="shared" si="442"/>
        <v>1.6063249043107235E-2</v>
      </c>
      <c r="R262" s="22">
        <f t="shared" si="443"/>
        <v>39489.179667840966</v>
      </c>
      <c r="S262" s="22">
        <f t="shared" si="444"/>
        <v>751.38399597382988</v>
      </c>
      <c r="T262" s="22">
        <f t="shared" si="445"/>
        <v>34727.47861097131</v>
      </c>
      <c r="U262" s="22">
        <f t="shared" si="446"/>
        <v>4010.3170608958226</v>
      </c>
      <c r="V262" s="10">
        <v>848601</v>
      </c>
      <c r="W262">
        <f t="shared" si="447"/>
        <v>9620</v>
      </c>
      <c r="X262" s="22">
        <f t="shared" si="448"/>
        <v>2718</v>
      </c>
      <c r="Y262" s="35">
        <f t="shared" si="449"/>
        <v>213538.24861600401</v>
      </c>
      <c r="Z262" s="10">
        <v>688121</v>
      </c>
      <c r="AA262" s="2">
        <f t="shared" si="450"/>
        <v>8348</v>
      </c>
      <c r="AB262" s="29">
        <f t="shared" si="451"/>
        <v>0.81088874512285514</v>
      </c>
      <c r="AC262" s="32">
        <f t="shared" si="452"/>
        <v>2321</v>
      </c>
      <c r="AD262">
        <f t="shared" si="453"/>
        <v>160480</v>
      </c>
      <c r="AE262" s="1">
        <f t="shared" si="454"/>
        <v>1272</v>
      </c>
      <c r="AF262" s="29">
        <f t="shared" si="455"/>
        <v>0.18911125487714486</v>
      </c>
      <c r="AG262" s="32">
        <f t="shared" si="456"/>
        <v>397</v>
      </c>
      <c r="AH262" s="34">
        <f t="shared" si="457"/>
        <v>0.13222453222453223</v>
      </c>
      <c r="AI262" s="34">
        <f t="shared" si="458"/>
        <v>40382.486160040258</v>
      </c>
      <c r="AJ262" s="10">
        <v>14305</v>
      </c>
      <c r="AK262" s="2">
        <f t="shared" si="459"/>
        <v>265</v>
      </c>
      <c r="AL262" s="2">
        <f t="shared" si="460"/>
        <v>1.8874643874643882E-2</v>
      </c>
      <c r="AM262" s="34">
        <f t="shared" si="461"/>
        <v>3599.647710115752</v>
      </c>
      <c r="AN262" s="34">
        <f t="shared" si="462"/>
        <v>9.1155292168482768E-2</v>
      </c>
      <c r="AO262" s="10">
        <v>672</v>
      </c>
      <c r="AP262">
        <f t="shared" si="434"/>
        <v>-11</v>
      </c>
      <c r="AQ262">
        <f t="shared" si="463"/>
        <v>-1.6105417276720324E-2</v>
      </c>
      <c r="AR262" s="34">
        <f t="shared" si="464"/>
        <v>169.09914443885253</v>
      </c>
      <c r="AS262" s="10">
        <v>811</v>
      </c>
      <c r="AT262" s="2">
        <f t="shared" si="465"/>
        <v>2</v>
      </c>
      <c r="AU262" s="2">
        <f t="shared" si="466"/>
        <v>2.4721878862794533E-3</v>
      </c>
      <c r="AV262" s="34">
        <f t="shared" si="467"/>
        <v>204.07649723200805</v>
      </c>
      <c r="AW262" s="79">
        <f t="shared" si="468"/>
        <v>5.1679092589052445E-3</v>
      </c>
      <c r="AX262" s="10">
        <v>149</v>
      </c>
      <c r="AY262">
        <f t="shared" si="469"/>
        <v>0</v>
      </c>
      <c r="AZ262" s="22">
        <f t="shared" si="470"/>
        <v>0</v>
      </c>
      <c r="BA262" s="35">
        <f t="shared" si="471"/>
        <v>37.49370910920986</v>
      </c>
      <c r="BB262" s="51">
        <f t="shared" si="472"/>
        <v>9.4946791563117316E-4</v>
      </c>
      <c r="BC262" s="31">
        <f>+Pagina_Inicial[[#This Row],[Aislamiento Domiciliario]]+Pagina_Inicial[[#This Row],[Aislamiento en Hoteles]]+Pagina_Inicial[[#This Row],[Hospitalizados en Sala]]+Pagina_Inicial[[#This Row],[Hospitalizados en UCI]]</f>
        <v>15937</v>
      </c>
      <c r="BD262" s="31">
        <f t="shared" si="473"/>
        <v>256</v>
      </c>
      <c r="BE262" s="51">
        <f t="shared" si="474"/>
        <v>1.6325489445826236E-2</v>
      </c>
      <c r="BF262" s="35">
        <f t="shared" si="475"/>
        <v>4010.3170608958226</v>
      </c>
      <c r="BG262" s="35">
        <f t="shared" si="476"/>
        <v>0.10155483336519468</v>
      </c>
      <c r="BH262" s="45">
        <v>27529</v>
      </c>
      <c r="BI262" s="48">
        <f t="shared" si="477"/>
        <v>225</v>
      </c>
      <c r="BJ262" s="14">
        <v>62884</v>
      </c>
      <c r="BK262" s="48">
        <f t="shared" si="478"/>
        <v>492</v>
      </c>
      <c r="BL262" s="14">
        <v>45522</v>
      </c>
      <c r="BM262" s="48">
        <f t="shared" si="479"/>
        <v>408</v>
      </c>
      <c r="BN262" s="14">
        <v>17460</v>
      </c>
      <c r="BO262" s="48">
        <f t="shared" si="480"/>
        <v>131</v>
      </c>
      <c r="BP262" s="14">
        <v>3535</v>
      </c>
      <c r="BQ262" s="48">
        <f t="shared" si="481"/>
        <v>16</v>
      </c>
      <c r="BR262" s="16">
        <v>22</v>
      </c>
      <c r="BS262" s="24">
        <f t="shared" si="482"/>
        <v>0</v>
      </c>
      <c r="BT262" s="16">
        <v>143</v>
      </c>
      <c r="BU262" s="24">
        <f t="shared" si="483"/>
        <v>2</v>
      </c>
      <c r="BV262" s="16">
        <v>604</v>
      </c>
      <c r="BW262" s="24">
        <f t="shared" si="484"/>
        <v>0</v>
      </c>
      <c r="BX262" s="16">
        <v>1452</v>
      </c>
      <c r="BY262" s="24">
        <f t="shared" si="485"/>
        <v>7</v>
      </c>
      <c r="BZ262" s="21">
        <v>765</v>
      </c>
      <c r="CA262" s="27">
        <f t="shared" si="486"/>
        <v>4</v>
      </c>
    </row>
    <row r="263" spans="1:79">
      <c r="A263" s="3">
        <v>44160</v>
      </c>
      <c r="B263" s="22">
        <v>44160</v>
      </c>
      <c r="C263" s="10">
        <v>158532</v>
      </c>
      <c r="D263">
        <f t="shared" si="435"/>
        <v>1602</v>
      </c>
      <c r="E263" s="10">
        <v>3002</v>
      </c>
      <c r="F263">
        <f t="shared" si="487"/>
        <v>16</v>
      </c>
      <c r="G263" s="10">
        <v>139356</v>
      </c>
      <c r="H263">
        <f t="shared" si="436"/>
        <v>1349</v>
      </c>
      <c r="I263">
        <f t="shared" si="433"/>
        <v>16174</v>
      </c>
      <c r="J263">
        <f t="shared" si="432"/>
        <v>237</v>
      </c>
      <c r="K263">
        <f t="shared" si="437"/>
        <v>1.8936240002018521E-2</v>
      </c>
      <c r="L263">
        <f t="shared" si="438"/>
        <v>0.87904019377791232</v>
      </c>
      <c r="M263">
        <f t="shared" si="439"/>
        <v>0.10202356622006914</v>
      </c>
      <c r="N263" s="22">
        <f t="shared" si="440"/>
        <v>1.0105215350843993E-2</v>
      </c>
      <c r="O263">
        <f t="shared" si="488"/>
        <v>5.3297801465689541E-3</v>
      </c>
      <c r="P263">
        <f t="shared" si="441"/>
        <v>9.6802434053790288E-3</v>
      </c>
      <c r="Q263">
        <f t="shared" si="442"/>
        <v>1.4653147026091258E-2</v>
      </c>
      <c r="R263" s="22">
        <f t="shared" si="443"/>
        <v>39892.299949672873</v>
      </c>
      <c r="S263" s="22">
        <f t="shared" si="444"/>
        <v>755.41016607951678</v>
      </c>
      <c r="T263" s="22">
        <f t="shared" si="445"/>
        <v>35066.935078007045</v>
      </c>
      <c r="U263" s="22">
        <f t="shared" si="446"/>
        <v>4069.9547055863109</v>
      </c>
      <c r="V263" s="10">
        <v>858579</v>
      </c>
      <c r="W263">
        <f t="shared" si="447"/>
        <v>9978</v>
      </c>
      <c r="X263" s="22">
        <f t="shared" si="448"/>
        <v>358</v>
      </c>
      <c r="Y263" s="35">
        <f t="shared" si="449"/>
        <v>216049.06894816304</v>
      </c>
      <c r="Z263" s="10">
        <v>696497</v>
      </c>
      <c r="AA263" s="2">
        <f t="shared" si="450"/>
        <v>8376</v>
      </c>
      <c r="AB263" s="29">
        <f t="shared" si="451"/>
        <v>0.81122063316246962</v>
      </c>
      <c r="AC263" s="32">
        <f t="shared" si="452"/>
        <v>28</v>
      </c>
      <c r="AD263">
        <f t="shared" si="453"/>
        <v>162082</v>
      </c>
      <c r="AE263" s="1">
        <f t="shared" si="454"/>
        <v>1602</v>
      </c>
      <c r="AF263" s="29">
        <f t="shared" si="455"/>
        <v>0.18877936683753038</v>
      </c>
      <c r="AG263" s="32">
        <f t="shared" si="456"/>
        <v>330</v>
      </c>
      <c r="AH263" s="34">
        <f t="shared" si="457"/>
        <v>0.16055321707757064</v>
      </c>
      <c r="AI263" s="34">
        <f t="shared" si="458"/>
        <v>40785.606441872165</v>
      </c>
      <c r="AJ263" s="10">
        <v>14454</v>
      </c>
      <c r="AK263" s="2">
        <f t="shared" si="459"/>
        <v>149</v>
      </c>
      <c r="AL263" s="2">
        <f t="shared" si="460"/>
        <v>1.0415938483047782E-2</v>
      </c>
      <c r="AM263" s="34">
        <f t="shared" si="461"/>
        <v>3637.1414192249622</v>
      </c>
      <c r="AN263" s="34">
        <f t="shared" si="462"/>
        <v>9.1174021648626147E-2</v>
      </c>
      <c r="AO263" s="10">
        <v>680</v>
      </c>
      <c r="AP263">
        <f t="shared" si="434"/>
        <v>8</v>
      </c>
      <c r="AQ263">
        <f t="shared" si="463"/>
        <v>1.1904761904761862E-2</v>
      </c>
      <c r="AR263" s="34">
        <f t="shared" si="464"/>
        <v>171.11222949169601</v>
      </c>
      <c r="AS263" s="10">
        <v>889</v>
      </c>
      <c r="AT263" s="2">
        <f t="shared" si="465"/>
        <v>78</v>
      </c>
      <c r="AU263" s="2">
        <f t="shared" si="466"/>
        <v>9.6177558569667143E-2</v>
      </c>
      <c r="AV263" s="34">
        <f t="shared" si="467"/>
        <v>223.70407649723199</v>
      </c>
      <c r="AW263" s="79">
        <f t="shared" si="468"/>
        <v>5.6077006534958245E-3</v>
      </c>
      <c r="AX263" s="10">
        <v>151</v>
      </c>
      <c r="AY263">
        <f t="shared" si="469"/>
        <v>2</v>
      </c>
      <c r="AZ263" s="22">
        <f t="shared" si="470"/>
        <v>1.3422818791946289E-2</v>
      </c>
      <c r="BA263" s="35">
        <f t="shared" si="471"/>
        <v>37.99698037242073</v>
      </c>
      <c r="BB263" s="51">
        <f t="shared" si="472"/>
        <v>9.5248908737668103E-4</v>
      </c>
      <c r="BC263" s="31">
        <f>+Pagina_Inicial[[#This Row],[Aislamiento Domiciliario]]+Pagina_Inicial[[#This Row],[Aislamiento en Hoteles]]+Pagina_Inicial[[#This Row],[Hospitalizados en Sala]]+Pagina_Inicial[[#This Row],[Hospitalizados en UCI]]</f>
        <v>16174</v>
      </c>
      <c r="BD263" s="31">
        <f t="shared" si="473"/>
        <v>237</v>
      </c>
      <c r="BE263" s="51">
        <f t="shared" si="474"/>
        <v>1.4871054778189174E-2</v>
      </c>
      <c r="BF263" s="35">
        <f t="shared" si="475"/>
        <v>4069.9547055863109</v>
      </c>
      <c r="BG263" s="35">
        <f t="shared" si="476"/>
        <v>0.10202356622006914</v>
      </c>
      <c r="BH263" s="45">
        <v>27785</v>
      </c>
      <c r="BI263" s="48">
        <f t="shared" si="477"/>
        <v>256</v>
      </c>
      <c r="BJ263" s="14">
        <v>63516</v>
      </c>
      <c r="BK263" s="48">
        <f t="shared" si="478"/>
        <v>632</v>
      </c>
      <c r="BL263" s="14">
        <v>46002</v>
      </c>
      <c r="BM263" s="48">
        <f t="shared" si="479"/>
        <v>480</v>
      </c>
      <c r="BN263" s="14">
        <v>17650</v>
      </c>
      <c r="BO263" s="48">
        <f t="shared" si="480"/>
        <v>190</v>
      </c>
      <c r="BP263" s="14">
        <v>3579</v>
      </c>
      <c r="BQ263" s="48">
        <f t="shared" si="481"/>
        <v>44</v>
      </c>
      <c r="BR263" s="16">
        <v>22</v>
      </c>
      <c r="BS263" s="24">
        <f t="shared" si="482"/>
        <v>0</v>
      </c>
      <c r="BT263" s="16">
        <v>145</v>
      </c>
      <c r="BU263" s="24">
        <f t="shared" si="483"/>
        <v>2</v>
      </c>
      <c r="BV263" s="16">
        <v>607</v>
      </c>
      <c r="BW263" s="24">
        <f t="shared" si="484"/>
        <v>3</v>
      </c>
      <c r="BX263" s="16">
        <v>1458</v>
      </c>
      <c r="BY263" s="24">
        <f t="shared" si="485"/>
        <v>6</v>
      </c>
      <c r="BZ263" s="21">
        <v>770</v>
      </c>
      <c r="CA263" s="27">
        <f t="shared" si="486"/>
        <v>5</v>
      </c>
    </row>
    <row r="264" spans="1:79">
      <c r="A264" s="3">
        <v>44161</v>
      </c>
      <c r="B264" s="22">
        <v>44161</v>
      </c>
      <c r="C264" s="10">
        <v>160287</v>
      </c>
      <c r="D264">
        <f t="shared" si="435"/>
        <v>1755</v>
      </c>
      <c r="E264" s="10">
        <v>3018</v>
      </c>
      <c r="F264">
        <f t="shared" si="487"/>
        <v>16</v>
      </c>
      <c r="G264" s="10">
        <v>140976</v>
      </c>
      <c r="H264">
        <f t="shared" si="436"/>
        <v>1620</v>
      </c>
      <c r="I264">
        <f t="shared" si="433"/>
        <v>16293</v>
      </c>
      <c r="J264">
        <f t="shared" si="432"/>
        <v>119</v>
      </c>
      <c r="K264">
        <f t="shared" si="437"/>
        <v>1.8828725972786314E-2</v>
      </c>
      <c r="L264">
        <f t="shared" si="438"/>
        <v>0.8795223567725392</v>
      </c>
      <c r="M264">
        <f t="shared" si="439"/>
        <v>0.10164891725467443</v>
      </c>
      <c r="N264" s="22">
        <f t="shared" si="440"/>
        <v>1.0949110033876733E-2</v>
      </c>
      <c r="O264">
        <f t="shared" si="488"/>
        <v>5.3015241882041087E-3</v>
      </c>
      <c r="P264">
        <f t="shared" si="441"/>
        <v>1.1491317671092951E-2</v>
      </c>
      <c r="Q264">
        <f t="shared" si="442"/>
        <v>7.3037500767200638E-3</v>
      </c>
      <c r="R264" s="22">
        <f t="shared" si="443"/>
        <v>40333.920483140413</v>
      </c>
      <c r="S264" s="22">
        <f t="shared" si="444"/>
        <v>759.4363361852038</v>
      </c>
      <c r="T264" s="22">
        <f t="shared" si="445"/>
        <v>35474.58480120785</v>
      </c>
      <c r="U264" s="22">
        <f t="shared" si="446"/>
        <v>4099.899345747358</v>
      </c>
      <c r="V264" s="10">
        <v>869552</v>
      </c>
      <c r="W264">
        <f t="shared" si="447"/>
        <v>10973</v>
      </c>
      <c r="X264" s="22">
        <f t="shared" si="448"/>
        <v>995</v>
      </c>
      <c r="Y264" s="35">
        <f t="shared" si="449"/>
        <v>218810.2667337695</v>
      </c>
      <c r="Z264" s="10">
        <v>705715</v>
      </c>
      <c r="AA264" s="2">
        <f t="shared" si="450"/>
        <v>9218</v>
      </c>
      <c r="AB264" s="29">
        <f t="shared" si="451"/>
        <v>0.81158458608570849</v>
      </c>
      <c r="AC264" s="32">
        <f t="shared" si="452"/>
        <v>842</v>
      </c>
      <c r="AD264">
        <f t="shared" si="453"/>
        <v>163837</v>
      </c>
      <c r="AE264" s="1">
        <f t="shared" si="454"/>
        <v>1755</v>
      </c>
      <c r="AF264" s="29">
        <f t="shared" si="455"/>
        <v>0.18841541391429151</v>
      </c>
      <c r="AG264" s="32">
        <f t="shared" si="456"/>
        <v>153</v>
      </c>
      <c r="AH264" s="34">
        <f t="shared" si="457"/>
        <v>0.15993802970928642</v>
      </c>
      <c r="AI264" s="34">
        <f t="shared" si="458"/>
        <v>41227.226975339705</v>
      </c>
      <c r="AJ264" s="10">
        <v>14563</v>
      </c>
      <c r="AK264" s="2">
        <f t="shared" si="459"/>
        <v>109</v>
      </c>
      <c r="AL264" s="2">
        <f t="shared" si="460"/>
        <v>7.5411650754115822E-3</v>
      </c>
      <c r="AM264" s="34">
        <f t="shared" si="461"/>
        <v>3664.5697030699544</v>
      </c>
      <c r="AN264" s="34">
        <f t="shared" si="462"/>
        <v>9.0855777449200495E-2</v>
      </c>
      <c r="AO264" s="10">
        <v>680</v>
      </c>
      <c r="AP264">
        <f t="shared" si="434"/>
        <v>0</v>
      </c>
      <c r="AQ264">
        <f t="shared" si="463"/>
        <v>0</v>
      </c>
      <c r="AR264" s="34">
        <f t="shared" si="464"/>
        <v>171.11222949169601</v>
      </c>
      <c r="AS264" s="10">
        <v>898</v>
      </c>
      <c r="AT264" s="2">
        <f t="shared" si="465"/>
        <v>9</v>
      </c>
      <c r="AU264" s="2">
        <f t="shared" si="466"/>
        <v>1.0123734533183271E-2</v>
      </c>
      <c r="AV264" s="34">
        <f t="shared" si="467"/>
        <v>225.96879718168091</v>
      </c>
      <c r="AW264" s="79">
        <f t="shared" si="468"/>
        <v>5.6024506042286646E-3</v>
      </c>
      <c r="AX264" s="10">
        <v>152</v>
      </c>
      <c r="AY264">
        <f t="shared" si="469"/>
        <v>1</v>
      </c>
      <c r="AZ264" s="22">
        <f t="shared" si="470"/>
        <v>6.6225165562914245E-3</v>
      </c>
      <c r="BA264" s="35">
        <f t="shared" si="471"/>
        <v>38.248616004026168</v>
      </c>
      <c r="BB264" s="51">
        <f t="shared" si="472"/>
        <v>9.4829898868903904E-4</v>
      </c>
      <c r="BC264" s="31">
        <f>+Pagina_Inicial[[#This Row],[Aislamiento Domiciliario]]+Pagina_Inicial[[#This Row],[Aislamiento en Hoteles]]+Pagina_Inicial[[#This Row],[Hospitalizados en Sala]]+Pagina_Inicial[[#This Row],[Hospitalizados en UCI]]</f>
        <v>16293</v>
      </c>
      <c r="BD264" s="31">
        <f t="shared" si="473"/>
        <v>119</v>
      </c>
      <c r="BE264" s="51">
        <f t="shared" si="474"/>
        <v>7.357487325337031E-3</v>
      </c>
      <c r="BF264" s="35">
        <f t="shared" si="475"/>
        <v>4099.899345747358</v>
      </c>
      <c r="BG264" s="35">
        <f t="shared" si="476"/>
        <v>0.10164891725467443</v>
      </c>
      <c r="BH264" s="45">
        <v>28110</v>
      </c>
      <c r="BI264" s="48">
        <f t="shared" si="477"/>
        <v>325</v>
      </c>
      <c r="BJ264" s="14">
        <v>64172</v>
      </c>
      <c r="BK264" s="48">
        <f t="shared" si="478"/>
        <v>656</v>
      </c>
      <c r="BL264" s="14">
        <v>46569</v>
      </c>
      <c r="BM264" s="48">
        <f t="shared" si="479"/>
        <v>567</v>
      </c>
      <c r="BN264" s="14">
        <v>17820</v>
      </c>
      <c r="BO264" s="48">
        <f t="shared" si="480"/>
        <v>170</v>
      </c>
      <c r="BP264" s="14">
        <v>3616</v>
      </c>
      <c r="BQ264" s="48">
        <f t="shared" si="481"/>
        <v>37</v>
      </c>
      <c r="BR264" s="16">
        <v>22</v>
      </c>
      <c r="BS264" s="24">
        <f t="shared" si="482"/>
        <v>0</v>
      </c>
      <c r="BT264" s="16">
        <v>147</v>
      </c>
      <c r="BU264" s="24">
        <f t="shared" si="483"/>
        <v>2</v>
      </c>
      <c r="BV264" s="16">
        <v>610</v>
      </c>
      <c r="BW264" s="24">
        <f t="shared" si="484"/>
        <v>3</v>
      </c>
      <c r="BX264" s="16">
        <v>1464</v>
      </c>
      <c r="BY264" s="24">
        <f t="shared" si="485"/>
        <v>6</v>
      </c>
      <c r="BZ264" s="21">
        <v>775</v>
      </c>
      <c r="CA264" s="27">
        <f t="shared" si="486"/>
        <v>5</v>
      </c>
    </row>
    <row r="265" spans="1:79">
      <c r="A265" s="3">
        <v>44162</v>
      </c>
      <c r="B265" s="22">
        <v>44162</v>
      </c>
      <c r="C265" s="10">
        <v>161744</v>
      </c>
      <c r="D265">
        <f t="shared" si="435"/>
        <v>1457</v>
      </c>
      <c r="E265" s="10">
        <v>3030</v>
      </c>
      <c r="F265">
        <f t="shared" si="487"/>
        <v>12</v>
      </c>
      <c r="G265" s="10">
        <v>142046</v>
      </c>
      <c r="H265">
        <f t="shared" si="436"/>
        <v>1070</v>
      </c>
      <c r="I265">
        <f t="shared" si="433"/>
        <v>16668</v>
      </c>
      <c r="J265">
        <f t="shared" si="432"/>
        <v>375</v>
      </c>
      <c r="K265">
        <f t="shared" si="437"/>
        <v>1.8733306954199228E-2</v>
      </c>
      <c r="L265">
        <f t="shared" si="438"/>
        <v>0.87821495696903751</v>
      </c>
      <c r="M265">
        <f t="shared" si="439"/>
        <v>0.10305173607676328</v>
      </c>
      <c r="N265" s="22">
        <f t="shared" si="440"/>
        <v>9.0080621228608177E-3</v>
      </c>
      <c r="O265">
        <f t="shared" si="488"/>
        <v>3.9603960396039604E-3</v>
      </c>
      <c r="P265">
        <f t="shared" si="441"/>
        <v>7.5327710741590753E-3</v>
      </c>
      <c r="Q265">
        <f t="shared" si="442"/>
        <v>2.249820014398848E-2</v>
      </c>
      <c r="R265" s="22">
        <f t="shared" si="443"/>
        <v>40700.553598389532</v>
      </c>
      <c r="S265" s="22">
        <f t="shared" si="444"/>
        <v>762.45596376446906</v>
      </c>
      <c r="T265" s="22">
        <f t="shared" si="445"/>
        <v>35743.834927025666</v>
      </c>
      <c r="U265" s="22">
        <f t="shared" si="446"/>
        <v>4194.262707599396</v>
      </c>
      <c r="V265" s="10">
        <v>880590</v>
      </c>
      <c r="W265">
        <f t="shared" si="447"/>
        <v>11038</v>
      </c>
      <c r="X265" s="22">
        <f t="shared" si="448"/>
        <v>65</v>
      </c>
      <c r="Y265" s="35">
        <f t="shared" si="449"/>
        <v>221587.82083543029</v>
      </c>
      <c r="Z265" s="10">
        <v>715296</v>
      </c>
      <c r="AA265" s="2">
        <f t="shared" si="450"/>
        <v>9581</v>
      </c>
      <c r="AB265" s="29">
        <f t="shared" si="451"/>
        <v>0.81229175893435079</v>
      </c>
      <c r="AC265" s="32">
        <f t="shared" si="452"/>
        <v>363</v>
      </c>
      <c r="AD265">
        <f t="shared" si="453"/>
        <v>165294</v>
      </c>
      <c r="AE265" s="1">
        <f t="shared" si="454"/>
        <v>1457</v>
      </c>
      <c r="AF265" s="29">
        <f t="shared" si="455"/>
        <v>0.18770824106564918</v>
      </c>
      <c r="AG265" s="32">
        <f t="shared" si="456"/>
        <v>-298</v>
      </c>
      <c r="AH265" s="34">
        <f t="shared" si="457"/>
        <v>0.13199855046204023</v>
      </c>
      <c r="AI265" s="34">
        <f t="shared" si="458"/>
        <v>41593.860090588823</v>
      </c>
      <c r="AJ265" s="10">
        <v>14901</v>
      </c>
      <c r="AK265" s="2">
        <f t="shared" si="459"/>
        <v>338</v>
      </c>
      <c r="AL265" s="2">
        <f t="shared" si="460"/>
        <v>2.3209503536359311E-2</v>
      </c>
      <c r="AM265" s="34">
        <f t="shared" si="461"/>
        <v>3749.6225465525918</v>
      </c>
      <c r="AN265" s="34">
        <f t="shared" si="462"/>
        <v>9.2127064991591651E-2</v>
      </c>
      <c r="AO265" s="10">
        <v>689</v>
      </c>
      <c r="AP265">
        <f t="shared" si="434"/>
        <v>9</v>
      </c>
      <c r="AQ265">
        <f t="shared" si="463"/>
        <v>1.3235294117647012E-2</v>
      </c>
      <c r="AR265" s="34">
        <f t="shared" si="464"/>
        <v>173.37695017614493</v>
      </c>
      <c r="AS265" s="10">
        <v>930</v>
      </c>
      <c r="AT265" s="2">
        <f t="shared" si="465"/>
        <v>32</v>
      </c>
      <c r="AU265" s="2">
        <f t="shared" si="466"/>
        <v>3.563474387527843E-2</v>
      </c>
      <c r="AV265" s="34">
        <f t="shared" si="467"/>
        <v>234.02113739305486</v>
      </c>
      <c r="AW265" s="79">
        <f t="shared" si="468"/>
        <v>5.7498268869324368E-3</v>
      </c>
      <c r="AX265" s="10">
        <v>148</v>
      </c>
      <c r="AY265">
        <f t="shared" si="469"/>
        <v>-4</v>
      </c>
      <c r="AZ265" s="22">
        <f t="shared" si="470"/>
        <v>-2.6315789473684181E-2</v>
      </c>
      <c r="BA265" s="35">
        <f t="shared" si="471"/>
        <v>37.242073477604428</v>
      </c>
      <c r="BB265" s="51">
        <f t="shared" si="472"/>
        <v>9.1502621426451682E-4</v>
      </c>
      <c r="BC265" s="31">
        <f>+Pagina_Inicial[[#This Row],[Aislamiento Domiciliario]]+Pagina_Inicial[[#This Row],[Aislamiento en Hoteles]]+Pagina_Inicial[[#This Row],[Hospitalizados en Sala]]+Pagina_Inicial[[#This Row],[Hospitalizados en UCI]]</f>
        <v>16668</v>
      </c>
      <c r="BD265" s="31">
        <f t="shared" si="473"/>
        <v>375</v>
      </c>
      <c r="BE265" s="51">
        <f t="shared" si="474"/>
        <v>2.3016019149327827E-2</v>
      </c>
      <c r="BF265" s="35">
        <f t="shared" si="475"/>
        <v>4194.262707599396</v>
      </c>
      <c r="BG265" s="35">
        <f t="shared" si="476"/>
        <v>0.10305173607676328</v>
      </c>
      <c r="BH265" s="45">
        <v>28363</v>
      </c>
      <c r="BI265" s="48">
        <f t="shared" si="477"/>
        <v>253</v>
      </c>
      <c r="BJ265" s="14">
        <v>64774</v>
      </c>
      <c r="BK265" s="48">
        <f t="shared" si="478"/>
        <v>602</v>
      </c>
      <c r="BL265" s="14">
        <v>46991</v>
      </c>
      <c r="BM265" s="48">
        <f t="shared" si="479"/>
        <v>422</v>
      </c>
      <c r="BN265" s="14">
        <v>17982</v>
      </c>
      <c r="BO265" s="48">
        <f t="shared" si="480"/>
        <v>162</v>
      </c>
      <c r="BP265" s="14">
        <v>3634</v>
      </c>
      <c r="BQ265" s="48">
        <f t="shared" si="481"/>
        <v>18</v>
      </c>
      <c r="BR265" s="16">
        <v>22</v>
      </c>
      <c r="BS265" s="24">
        <f t="shared" si="482"/>
        <v>0</v>
      </c>
      <c r="BT265" s="16">
        <v>147</v>
      </c>
      <c r="BU265" s="24">
        <f t="shared" si="483"/>
        <v>0</v>
      </c>
      <c r="BV265" s="16">
        <v>613</v>
      </c>
      <c r="BW265" s="24">
        <f t="shared" si="484"/>
        <v>3</v>
      </c>
      <c r="BX265" s="16">
        <v>1468</v>
      </c>
      <c r="BY265" s="24">
        <f t="shared" si="485"/>
        <v>4</v>
      </c>
      <c r="BZ265" s="21">
        <v>780</v>
      </c>
      <c r="CA265" s="27">
        <f t="shared" si="486"/>
        <v>5</v>
      </c>
    </row>
    <row r="266" spans="1:79">
      <c r="A266" s="3">
        <v>44163</v>
      </c>
      <c r="B266" s="22">
        <v>44163</v>
      </c>
      <c r="C266" s="10">
        <v>163453</v>
      </c>
      <c r="D266">
        <f t="shared" si="435"/>
        <v>1709</v>
      </c>
      <c r="E266" s="10">
        <v>3039</v>
      </c>
      <c r="F266">
        <f t="shared" si="487"/>
        <v>9</v>
      </c>
      <c r="G266" s="10">
        <v>142872</v>
      </c>
      <c r="H266">
        <f t="shared" si="436"/>
        <v>826</v>
      </c>
      <c r="I266">
        <f t="shared" si="433"/>
        <v>17542</v>
      </c>
      <c r="J266">
        <f t="shared" si="432"/>
        <v>874</v>
      </c>
      <c r="K266">
        <f t="shared" si="437"/>
        <v>1.8592500596501745E-2</v>
      </c>
      <c r="L266">
        <f t="shared" si="438"/>
        <v>0.87408612873425384</v>
      </c>
      <c r="M266">
        <f t="shared" si="439"/>
        <v>0.10732137066924437</v>
      </c>
      <c r="N266" s="22">
        <f t="shared" si="440"/>
        <v>1.0455604975130466E-2</v>
      </c>
      <c r="O266">
        <f t="shared" si="488"/>
        <v>2.9615004935834156E-3</v>
      </c>
      <c r="P266">
        <f t="shared" si="441"/>
        <v>5.7813987345316084E-3</v>
      </c>
      <c r="Q266">
        <f t="shared" si="442"/>
        <v>4.9823281267814386E-2</v>
      </c>
      <c r="R266" s="22">
        <f t="shared" si="443"/>
        <v>41130.598892803217</v>
      </c>
      <c r="S266" s="22">
        <f t="shared" si="444"/>
        <v>764.72068444891795</v>
      </c>
      <c r="T266" s="22">
        <f t="shared" si="445"/>
        <v>35951.685958731752</v>
      </c>
      <c r="U266" s="22">
        <f t="shared" si="446"/>
        <v>4414.1922496225461</v>
      </c>
      <c r="V266" s="10">
        <v>891526</v>
      </c>
      <c r="W266">
        <f t="shared" si="447"/>
        <v>10936</v>
      </c>
      <c r="X266" s="22">
        <f t="shared" si="448"/>
        <v>-102</v>
      </c>
      <c r="Y266" s="35">
        <f t="shared" si="449"/>
        <v>224339.70810266733</v>
      </c>
      <c r="Z266" s="10">
        <v>724523</v>
      </c>
      <c r="AA266" s="2">
        <f t="shared" si="450"/>
        <v>9227</v>
      </c>
      <c r="AB266" s="29">
        <f t="shared" si="451"/>
        <v>0.81267736442908001</v>
      </c>
      <c r="AC266" s="32">
        <f t="shared" si="452"/>
        <v>-354</v>
      </c>
      <c r="AD266">
        <f t="shared" si="453"/>
        <v>167003</v>
      </c>
      <c r="AE266" s="1">
        <f t="shared" si="454"/>
        <v>1709</v>
      </c>
      <c r="AF266" s="29">
        <f t="shared" si="455"/>
        <v>0.18732263557091997</v>
      </c>
      <c r="AG266" s="32">
        <f t="shared" si="456"/>
        <v>252</v>
      </c>
      <c r="AH266" s="34">
        <f t="shared" si="457"/>
        <v>0.15627286027798098</v>
      </c>
      <c r="AI266" s="34">
        <f t="shared" si="458"/>
        <v>42023.905385002516</v>
      </c>
      <c r="AJ266" s="10">
        <v>15798</v>
      </c>
      <c r="AK266" s="2">
        <f t="shared" si="459"/>
        <v>897</v>
      </c>
      <c r="AL266" s="2">
        <f t="shared" si="460"/>
        <v>6.0197302194483493E-2</v>
      </c>
      <c r="AM266" s="34">
        <f t="shared" si="461"/>
        <v>3975.3397081026669</v>
      </c>
      <c r="AN266" s="34">
        <f t="shared" si="462"/>
        <v>9.6651636861972548E-2</v>
      </c>
      <c r="AO266" s="10">
        <v>649</v>
      </c>
      <c r="AP266">
        <f t="shared" si="434"/>
        <v>-40</v>
      </c>
      <c r="AQ266">
        <f t="shared" si="463"/>
        <v>-5.8055152394774989E-2</v>
      </c>
      <c r="AR266" s="34">
        <f t="shared" si="464"/>
        <v>163.31152491192753</v>
      </c>
      <c r="AS266" s="10">
        <v>950</v>
      </c>
      <c r="AT266" s="2">
        <f t="shared" si="465"/>
        <v>20</v>
      </c>
      <c r="AU266" s="2">
        <f t="shared" si="466"/>
        <v>2.1505376344086002E-2</v>
      </c>
      <c r="AV266" s="34">
        <f t="shared" si="467"/>
        <v>239.05385002516354</v>
      </c>
      <c r="AW266" s="79">
        <f t="shared" si="468"/>
        <v>5.8120683009794862E-3</v>
      </c>
      <c r="AX266" s="10">
        <v>145</v>
      </c>
      <c r="AY266">
        <f t="shared" si="469"/>
        <v>-3</v>
      </c>
      <c r="AZ266" s="22">
        <f t="shared" si="470"/>
        <v>-2.0270270270270285E-2</v>
      </c>
      <c r="BA266" s="35">
        <f t="shared" si="471"/>
        <v>36.48716658278812</v>
      </c>
      <c r="BB266" s="51">
        <f t="shared" si="472"/>
        <v>8.8710516172844792E-4</v>
      </c>
      <c r="BC266" s="31">
        <f>+Pagina_Inicial[[#This Row],[Aislamiento Domiciliario]]+Pagina_Inicial[[#This Row],[Aislamiento en Hoteles]]+Pagina_Inicial[[#This Row],[Hospitalizados en Sala]]+Pagina_Inicial[[#This Row],[Hospitalizados en UCI]]</f>
        <v>17542</v>
      </c>
      <c r="BD266" s="31">
        <f t="shared" si="473"/>
        <v>874</v>
      </c>
      <c r="BE266" s="51">
        <f t="shared" si="474"/>
        <v>5.2435805135589098E-2</v>
      </c>
      <c r="BF266" s="35">
        <f t="shared" si="475"/>
        <v>4414.1922496225461</v>
      </c>
      <c r="BG266" s="35">
        <f t="shared" si="476"/>
        <v>0.10732137066924437</v>
      </c>
      <c r="BH266" s="45">
        <v>28694</v>
      </c>
      <c r="BI266" s="48">
        <f t="shared" si="477"/>
        <v>331</v>
      </c>
      <c r="BJ266" s="14">
        <v>65424</v>
      </c>
      <c r="BK266" s="48">
        <f t="shared" si="478"/>
        <v>650</v>
      </c>
      <c r="BL266" s="14">
        <v>47501</v>
      </c>
      <c r="BM266" s="48">
        <f t="shared" si="479"/>
        <v>510</v>
      </c>
      <c r="BN266" s="14">
        <v>18169</v>
      </c>
      <c r="BO266" s="48">
        <f t="shared" si="480"/>
        <v>187</v>
      </c>
      <c r="BP266" s="14">
        <v>3665</v>
      </c>
      <c r="BQ266" s="48">
        <f t="shared" si="481"/>
        <v>31</v>
      </c>
      <c r="BR266" s="16">
        <v>22</v>
      </c>
      <c r="BS266" s="24">
        <f t="shared" si="482"/>
        <v>0</v>
      </c>
      <c r="BT266" s="16">
        <v>147</v>
      </c>
      <c r="BU266" s="24">
        <f t="shared" si="483"/>
        <v>0</v>
      </c>
      <c r="BV266" s="16">
        <v>616</v>
      </c>
      <c r="BW266" s="24">
        <f t="shared" si="484"/>
        <v>3</v>
      </c>
      <c r="BX266" s="16">
        <v>1473</v>
      </c>
      <c r="BY266" s="24">
        <f t="shared" si="485"/>
        <v>5</v>
      </c>
      <c r="BZ266" s="21">
        <v>781</v>
      </c>
      <c r="CA266" s="27">
        <f t="shared" si="486"/>
        <v>1</v>
      </c>
    </row>
    <row r="267" spans="1:79">
      <c r="A267" s="3">
        <v>44164</v>
      </c>
      <c r="B267" s="22">
        <v>44164</v>
      </c>
      <c r="C267" s="10">
        <v>164729</v>
      </c>
      <c r="D267">
        <f t="shared" si="435"/>
        <v>1276</v>
      </c>
      <c r="E267" s="10">
        <v>3060</v>
      </c>
      <c r="F267">
        <f t="shared" si="487"/>
        <v>21</v>
      </c>
      <c r="G267" s="10">
        <v>143616</v>
      </c>
      <c r="H267">
        <f t="shared" si="436"/>
        <v>744</v>
      </c>
      <c r="I267">
        <f t="shared" si="433"/>
        <v>18053</v>
      </c>
      <c r="J267">
        <f t="shared" ref="J267:J298" si="489">+IFERROR(I267-I266,"")</f>
        <v>511</v>
      </c>
      <c r="K267">
        <f t="shared" si="437"/>
        <v>1.857596415931621E-2</v>
      </c>
      <c r="L267">
        <f t="shared" si="438"/>
        <v>0.87183191787724079</v>
      </c>
      <c r="M267">
        <f t="shared" si="439"/>
        <v>0.10959211796344299</v>
      </c>
      <c r="N267" s="22">
        <f t="shared" si="440"/>
        <v>7.7460556429044067E-3</v>
      </c>
      <c r="O267">
        <f t="shared" si="488"/>
        <v>6.8627450980392156E-3</v>
      </c>
      <c r="P267">
        <f t="shared" si="441"/>
        <v>5.1804812834224598E-3</v>
      </c>
      <c r="Q267">
        <f t="shared" si="442"/>
        <v>2.830554478480031E-2</v>
      </c>
      <c r="R267" s="22">
        <f t="shared" si="443"/>
        <v>41451.685958731752</v>
      </c>
      <c r="S267" s="22">
        <f t="shared" si="444"/>
        <v>770.0050327126321</v>
      </c>
      <c r="T267" s="22">
        <f t="shared" si="445"/>
        <v>36138.902868646197</v>
      </c>
      <c r="U267" s="22">
        <f t="shared" si="446"/>
        <v>4542.7780573729242</v>
      </c>
      <c r="V267" s="10">
        <v>900224</v>
      </c>
      <c r="W267">
        <f t="shared" si="447"/>
        <v>8698</v>
      </c>
      <c r="X267" s="22">
        <f t="shared" si="448"/>
        <v>-2238</v>
      </c>
      <c r="Y267" s="35">
        <f t="shared" si="449"/>
        <v>226528.43482637141</v>
      </c>
      <c r="Z267" s="10">
        <v>731945</v>
      </c>
      <c r="AA267" s="2">
        <f t="shared" si="450"/>
        <v>7422</v>
      </c>
      <c r="AB267" s="29">
        <f t="shared" si="451"/>
        <v>0.81306985816863353</v>
      </c>
      <c r="AC267" s="32">
        <f t="shared" si="452"/>
        <v>-1805</v>
      </c>
      <c r="AD267">
        <f t="shared" si="453"/>
        <v>168279</v>
      </c>
      <c r="AE267" s="1">
        <f t="shared" si="454"/>
        <v>1276</v>
      </c>
      <c r="AF267" s="29">
        <f t="shared" si="455"/>
        <v>0.18693014183136641</v>
      </c>
      <c r="AG267" s="32">
        <f t="shared" si="456"/>
        <v>-433</v>
      </c>
      <c r="AH267" s="34">
        <f t="shared" si="457"/>
        <v>0.14670039089445849</v>
      </c>
      <c r="AI267" s="34">
        <f t="shared" si="458"/>
        <v>42344.992450931051</v>
      </c>
      <c r="AJ267" s="10">
        <v>16264</v>
      </c>
      <c r="AK267" s="2">
        <f t="shared" si="459"/>
        <v>466</v>
      </c>
      <c r="AL267" s="2">
        <f t="shared" si="460"/>
        <v>2.9497404734776467E-2</v>
      </c>
      <c r="AM267" s="34">
        <f t="shared" si="461"/>
        <v>4092.6019124308</v>
      </c>
      <c r="AN267" s="34">
        <f t="shared" si="462"/>
        <v>9.8731856564417922E-2</v>
      </c>
      <c r="AO267" s="10">
        <v>651</v>
      </c>
      <c r="AP267">
        <f t="shared" si="434"/>
        <v>2</v>
      </c>
      <c r="AQ267">
        <f t="shared" si="463"/>
        <v>3.0816640986133237E-3</v>
      </c>
      <c r="AR267" s="34">
        <f t="shared" si="464"/>
        <v>163.81479617513838</v>
      </c>
      <c r="AS267" s="10">
        <v>987</v>
      </c>
      <c r="AT267" s="2">
        <f t="shared" si="465"/>
        <v>37</v>
      </c>
      <c r="AU267" s="2">
        <f t="shared" si="466"/>
        <v>3.8947368421052619E-2</v>
      </c>
      <c r="AV267" s="34">
        <f t="shared" si="467"/>
        <v>248.36436839456465</v>
      </c>
      <c r="AW267" s="79">
        <f t="shared" si="468"/>
        <v>5.9916590278578756E-3</v>
      </c>
      <c r="AX267" s="10">
        <v>151</v>
      </c>
      <c r="AY267">
        <f t="shared" si="469"/>
        <v>6</v>
      </c>
      <c r="AZ267" s="22">
        <f t="shared" si="470"/>
        <v>4.1379310344827669E-2</v>
      </c>
      <c r="BA267" s="35">
        <f t="shared" si="471"/>
        <v>37.99698037242073</v>
      </c>
      <c r="BB267" s="51">
        <f t="shared" si="472"/>
        <v>9.1665705492050584E-4</v>
      </c>
      <c r="BC267" s="31">
        <f>+Pagina_Inicial[[#This Row],[Aislamiento Domiciliario]]+Pagina_Inicial[[#This Row],[Aislamiento en Hoteles]]+Pagina_Inicial[[#This Row],[Hospitalizados en Sala]]+Pagina_Inicial[[#This Row],[Hospitalizados en UCI]]</f>
        <v>18053</v>
      </c>
      <c r="BD267" s="31">
        <f t="shared" si="473"/>
        <v>511</v>
      </c>
      <c r="BE267" s="51">
        <f t="shared" si="474"/>
        <v>2.9130087789305703E-2</v>
      </c>
      <c r="BF267" s="35">
        <f t="shared" si="475"/>
        <v>4542.7780573729242</v>
      </c>
      <c r="BG267" s="35">
        <f t="shared" si="476"/>
        <v>0.10959211796344299</v>
      </c>
      <c r="BH267" s="45">
        <v>28945</v>
      </c>
      <c r="BI267" s="48">
        <f t="shared" si="477"/>
        <v>251</v>
      </c>
      <c r="BJ267" s="14">
        <v>65885</v>
      </c>
      <c r="BK267" s="48">
        <f t="shared" si="478"/>
        <v>461</v>
      </c>
      <c r="BL267" s="14">
        <v>47877</v>
      </c>
      <c r="BM267" s="48">
        <f t="shared" si="479"/>
        <v>376</v>
      </c>
      <c r="BN267" s="14">
        <v>18332</v>
      </c>
      <c r="BO267" s="48">
        <f t="shared" si="480"/>
        <v>163</v>
      </c>
      <c r="BP267" s="14">
        <v>3690</v>
      </c>
      <c r="BQ267" s="48">
        <f t="shared" si="481"/>
        <v>25</v>
      </c>
      <c r="BR267" s="16">
        <v>22</v>
      </c>
      <c r="BS267" s="24">
        <f t="shared" si="482"/>
        <v>0</v>
      </c>
      <c r="BT267" s="16">
        <v>148</v>
      </c>
      <c r="BU267" s="24">
        <f t="shared" si="483"/>
        <v>1</v>
      </c>
      <c r="BV267" s="16">
        <v>618</v>
      </c>
      <c r="BW267" s="24">
        <f t="shared" si="484"/>
        <v>2</v>
      </c>
      <c r="BX267" s="16">
        <v>1481</v>
      </c>
      <c r="BY267" s="24">
        <f t="shared" si="485"/>
        <v>8</v>
      </c>
      <c r="BZ267" s="21">
        <v>791</v>
      </c>
      <c r="CA267" s="27">
        <f t="shared" si="486"/>
        <v>10</v>
      </c>
    </row>
    <row r="268" spans="1:79">
      <c r="A268" s="3">
        <v>44165</v>
      </c>
      <c r="B268" s="22">
        <v>44165</v>
      </c>
      <c r="C268" s="10">
        <v>165806</v>
      </c>
      <c r="D268">
        <f t="shared" si="435"/>
        <v>1077</v>
      </c>
      <c r="E268" s="10">
        <v>3079</v>
      </c>
      <c r="F268">
        <f t="shared" si="487"/>
        <v>19</v>
      </c>
      <c r="G268" s="10">
        <v>144462</v>
      </c>
      <c r="H268">
        <f t="shared" si="436"/>
        <v>846</v>
      </c>
      <c r="I268">
        <f t="shared" ref="I268:I299" si="490">+IFERROR(C268-E268-G268,"")</f>
        <v>18265</v>
      </c>
      <c r="J268">
        <f t="shared" si="489"/>
        <v>212</v>
      </c>
      <c r="K268">
        <f t="shared" si="437"/>
        <v>1.8569894937457029E-2</v>
      </c>
      <c r="L268">
        <f t="shared" si="438"/>
        <v>0.87127124470767037</v>
      </c>
      <c r="M268">
        <f t="shared" si="439"/>
        <v>0.11015886035487256</v>
      </c>
      <c r="N268" s="22">
        <f t="shared" si="440"/>
        <v>6.4955429839692169E-3</v>
      </c>
      <c r="O268">
        <f t="shared" si="488"/>
        <v>6.1708346865865541E-3</v>
      </c>
      <c r="P268">
        <f t="shared" si="441"/>
        <v>5.8562113220085562E-3</v>
      </c>
      <c r="Q268">
        <f t="shared" si="442"/>
        <v>1.1606898439638653E-2</v>
      </c>
      <c r="R268" s="22">
        <f t="shared" si="443"/>
        <v>41722.697533970808</v>
      </c>
      <c r="S268" s="22">
        <f t="shared" si="444"/>
        <v>774.78610971313537</v>
      </c>
      <c r="T268" s="22">
        <f t="shared" si="445"/>
        <v>36351.786612984397</v>
      </c>
      <c r="U268" s="22">
        <f t="shared" si="446"/>
        <v>4596.1248112732765</v>
      </c>
      <c r="V268" s="10">
        <v>907285</v>
      </c>
      <c r="W268">
        <f t="shared" si="447"/>
        <v>7061</v>
      </c>
      <c r="X268" s="22">
        <f t="shared" si="448"/>
        <v>-1637</v>
      </c>
      <c r="Y268" s="35">
        <f t="shared" si="449"/>
        <v>228305.23402113738</v>
      </c>
      <c r="Z268" s="10">
        <v>737929</v>
      </c>
      <c r="AA268" s="22">
        <f t="shared" si="450"/>
        <v>5984</v>
      </c>
      <c r="AB268" s="28">
        <f t="shared" si="451"/>
        <v>0.81333759513273118</v>
      </c>
      <c r="AC268" s="31">
        <f t="shared" si="452"/>
        <v>-1438</v>
      </c>
      <c r="AD268">
        <f t="shared" si="453"/>
        <v>169356</v>
      </c>
      <c r="AE268">
        <f t="shared" si="454"/>
        <v>1077</v>
      </c>
      <c r="AF268" s="28">
        <f t="shared" si="455"/>
        <v>0.18666240486726882</v>
      </c>
      <c r="AG268" s="31">
        <f t="shared" si="456"/>
        <v>-199</v>
      </c>
      <c r="AH268" s="35">
        <f t="shared" si="457"/>
        <v>0.1525279705424161</v>
      </c>
      <c r="AI268" s="35">
        <f t="shared" si="458"/>
        <v>42616.004026170107</v>
      </c>
      <c r="AJ268" s="10">
        <v>16427</v>
      </c>
      <c r="AK268" s="22">
        <f t="shared" si="459"/>
        <v>163</v>
      </c>
      <c r="AL268" s="22">
        <f t="shared" si="460"/>
        <v>1.0022134776192848E-2</v>
      </c>
      <c r="AM268" s="35">
        <f t="shared" si="461"/>
        <v>4133.6185203824862</v>
      </c>
      <c r="AN268" s="35">
        <f t="shared" si="462"/>
        <v>9.9073616153818322E-2</v>
      </c>
      <c r="AO268" s="10">
        <v>659</v>
      </c>
      <c r="AP268">
        <f t="shared" ref="AP268:AP299" si="491">AO268-AO267</f>
        <v>8</v>
      </c>
      <c r="AQ268">
        <f t="shared" si="463"/>
        <v>1.228878648233489E-2</v>
      </c>
      <c r="AR268" s="35">
        <f t="shared" si="464"/>
        <v>165.82788122798186</v>
      </c>
      <c r="AS268" s="10">
        <v>1012</v>
      </c>
      <c r="AT268" s="22">
        <f t="shared" si="465"/>
        <v>25</v>
      </c>
      <c r="AU268" s="22">
        <f t="shared" si="466"/>
        <v>2.5329280648429542E-2</v>
      </c>
      <c r="AV268" s="35">
        <f t="shared" si="467"/>
        <v>254.65525918470055</v>
      </c>
      <c r="AW268" s="51">
        <f t="shared" si="468"/>
        <v>6.1035185698949373E-3</v>
      </c>
      <c r="AX268" s="10">
        <v>167</v>
      </c>
      <c r="AY268">
        <f t="shared" si="469"/>
        <v>16</v>
      </c>
      <c r="AZ268" s="22">
        <f t="shared" si="470"/>
        <v>0.10596026490066235</v>
      </c>
      <c r="BA268" s="35">
        <f t="shared" si="471"/>
        <v>42.023150478107695</v>
      </c>
      <c r="BB268" s="51">
        <f t="shared" si="472"/>
        <v>1.0072011869293029E-3</v>
      </c>
      <c r="BC268" s="31">
        <f>+Pagina_Inicial[[#This Row],[Aislamiento Domiciliario]]+Pagina_Inicial[[#This Row],[Aislamiento en Hoteles]]+Pagina_Inicial[[#This Row],[Hospitalizados en Sala]]+Pagina_Inicial[[#This Row],[Hospitalizados en UCI]]</f>
        <v>18265</v>
      </c>
      <c r="BD268" s="31">
        <f t="shared" si="473"/>
        <v>212</v>
      </c>
      <c r="BE268" s="51">
        <f t="shared" si="474"/>
        <v>1.1743200576081581E-2</v>
      </c>
      <c r="BF268" s="35">
        <f t="shared" si="475"/>
        <v>4596.1248112732765</v>
      </c>
      <c r="BG268" s="35">
        <f t="shared" si="476"/>
        <v>0.11015886035487256</v>
      </c>
      <c r="BH268" s="45">
        <v>29165</v>
      </c>
      <c r="BI268" s="48">
        <f t="shared" si="477"/>
        <v>220</v>
      </c>
      <c r="BJ268" s="14">
        <v>66293</v>
      </c>
      <c r="BK268" s="48">
        <f t="shared" si="478"/>
        <v>408</v>
      </c>
      <c r="BL268" s="14">
        <v>48173</v>
      </c>
      <c r="BM268" s="48">
        <f t="shared" si="479"/>
        <v>296</v>
      </c>
      <c r="BN268" s="14">
        <v>18456</v>
      </c>
      <c r="BO268" s="48">
        <f t="shared" si="480"/>
        <v>124</v>
      </c>
      <c r="BP268" s="14">
        <v>3719</v>
      </c>
      <c r="BQ268" s="48">
        <f t="shared" si="481"/>
        <v>29</v>
      </c>
      <c r="BR268" s="57">
        <v>23</v>
      </c>
      <c r="BS268" s="53">
        <f t="shared" si="482"/>
        <v>1</v>
      </c>
      <c r="BT268" s="57">
        <v>150</v>
      </c>
      <c r="BU268" s="53">
        <f t="shared" si="483"/>
        <v>2</v>
      </c>
      <c r="BV268" s="57">
        <v>622</v>
      </c>
      <c r="BW268" s="53">
        <f t="shared" si="484"/>
        <v>4</v>
      </c>
      <c r="BX268" s="57">
        <v>1490</v>
      </c>
      <c r="BY268" s="53">
        <f t="shared" si="485"/>
        <v>9</v>
      </c>
      <c r="BZ268" s="21">
        <v>794</v>
      </c>
      <c r="CA268" s="27">
        <f t="shared" si="486"/>
        <v>3</v>
      </c>
    </row>
    <row r="269" spans="1:79">
      <c r="A269" s="3">
        <v>44166</v>
      </c>
      <c r="B269" s="22">
        <v>44166</v>
      </c>
      <c r="C269" s="10">
        <v>167311</v>
      </c>
      <c r="D269">
        <f t="shared" ref="D269:D300" si="492">IFERROR(C269-C268,"")</f>
        <v>1505</v>
      </c>
      <c r="E269" s="10">
        <v>3098</v>
      </c>
      <c r="F269">
        <f t="shared" si="487"/>
        <v>19</v>
      </c>
      <c r="G269" s="10">
        <v>145518</v>
      </c>
      <c r="H269">
        <f t="shared" ref="H269:H300" si="493">G269-G268</f>
        <v>1056</v>
      </c>
      <c r="I269">
        <f t="shared" si="490"/>
        <v>18695</v>
      </c>
      <c r="J269">
        <f t="shared" si="489"/>
        <v>430</v>
      </c>
      <c r="K269">
        <f t="shared" ref="K269:K300" si="494">+IFERROR(E269/C269,"")</f>
        <v>1.8516415537531902E-2</v>
      </c>
      <c r="L269">
        <f t="shared" ref="L269:L300" si="495">+IFERROR(G269/C269,"")</f>
        <v>0.86974556365092548</v>
      </c>
      <c r="M269">
        <f t="shared" ref="M269:M300" si="496">+IFERROR(I269/C269,"")</f>
        <v>0.11173802081154258</v>
      </c>
      <c r="N269" s="22">
        <f t="shared" ref="N269:N300" si="497">+IFERROR(D269/C269,"")</f>
        <v>8.995224462229022E-3</v>
      </c>
      <c r="O269">
        <f t="shared" si="488"/>
        <v>6.1329890251775338E-3</v>
      </c>
      <c r="P269">
        <f t="shared" ref="P269:P300" si="498">+IFERROR(H269/G269,"")</f>
        <v>7.2568342060775988E-3</v>
      </c>
      <c r="Q269">
        <f t="shared" ref="Q269:Q300" si="499">+IFERROR(J269/I269,"")</f>
        <v>2.3000802353570472E-2</v>
      </c>
      <c r="R269" s="22">
        <f t="shared" ref="R269:R300" si="500">+IFERROR(C269/3.974,"")</f>
        <v>42101.40915953699</v>
      </c>
      <c r="S269" s="22">
        <f t="shared" ref="S269:S300" si="501">+IFERROR(E269/3.974,"")</f>
        <v>779.56718671363865</v>
      </c>
      <c r="T269" s="22">
        <f t="shared" ref="T269:T300" si="502">+IFERROR(G269/3.974,"")</f>
        <v>36617.513839959734</v>
      </c>
      <c r="U269" s="22">
        <f t="shared" ref="U269:U300" si="503">+IFERROR(I269/3.974,"")</f>
        <v>4704.3281328636131</v>
      </c>
      <c r="V269" s="10">
        <v>916423</v>
      </c>
      <c r="W269">
        <f t="shared" ref="W269:W300" si="504">V269-V268</f>
        <v>9138</v>
      </c>
      <c r="X269" s="22">
        <f t="shared" ref="X269:X300" si="505">IFERROR(W269-W268,0)</f>
        <v>2077</v>
      </c>
      <c r="Y269" s="35">
        <f t="shared" ref="Y269:Y300" si="506">IFERROR(V269/3.974,0)</f>
        <v>230604.68042274786</v>
      </c>
      <c r="Z269" s="10">
        <v>747067</v>
      </c>
      <c r="AA269" s="2">
        <f t="shared" ref="AA269:AA300" si="507">Z269-Z268</f>
        <v>9138</v>
      </c>
      <c r="AB269" s="29">
        <f t="shared" ref="AB269:AB300" si="508">IFERROR(Z269/V269,0)</f>
        <v>0.81519887650135359</v>
      </c>
      <c r="AC269" s="32">
        <f t="shared" ref="AC269:AC300" si="509">IFERROR(AA269-AA268,0)</f>
        <v>3154</v>
      </c>
      <c r="AD269">
        <f t="shared" ref="AD269:AD300" si="510">V269-Z269</f>
        <v>169356</v>
      </c>
      <c r="AE269" s="1">
        <f t="shared" ref="AE269:AE300" si="511">AD269-AD268</f>
        <v>0</v>
      </c>
      <c r="AF269" s="29">
        <f t="shared" ref="AF269:AF300" si="512">IFERROR(AD269/V269,0)</f>
        <v>0.18480112349864636</v>
      </c>
      <c r="AG269" s="32">
        <f t="shared" ref="AG269:AG300" si="513">IFERROR(AE269-AE268,0)</f>
        <v>-1077</v>
      </c>
      <c r="AH269" s="34">
        <f t="shared" ref="AH269:AH300" si="514">IFERROR(AE269/W269,0)</f>
        <v>0</v>
      </c>
      <c r="AI269" s="34">
        <f t="shared" ref="AI269:AI300" si="515">IFERROR(AD269/3.974,0)</f>
        <v>42616.004026170107</v>
      </c>
      <c r="AJ269" s="10">
        <v>16848</v>
      </c>
      <c r="AK269" s="2">
        <f t="shared" ref="AK269:AK300" si="516">AJ269-AJ268</f>
        <v>421</v>
      </c>
      <c r="AL269" s="2">
        <f t="shared" ref="AL269:AL300" si="517">IFERROR(AJ269/AJ268,0)-1</f>
        <v>2.5628538381932131E-2</v>
      </c>
      <c r="AM269" s="34">
        <f t="shared" ref="AM269:AM300" si="518">IFERROR(AJ269/3.974,0)</f>
        <v>4239.5571212883742</v>
      </c>
      <c r="AN269" s="34">
        <f t="shared" ref="AN269:AN300" si="519">IFERROR(AJ269/C269," ")</f>
        <v>0.10069869883032198</v>
      </c>
      <c r="AO269" s="10">
        <v>640</v>
      </c>
      <c r="AP269">
        <f t="shared" si="491"/>
        <v>-19</v>
      </c>
      <c r="AQ269">
        <f t="shared" ref="AQ269:AQ300" si="520">IFERROR(AO269/AO268,0)-1</f>
        <v>-2.8831562974203306E-2</v>
      </c>
      <c r="AR269" s="34">
        <f t="shared" ref="AR269:AR300" si="521">IFERROR(AO269/3.974,0)</f>
        <v>161.04680422747859</v>
      </c>
      <c r="AS269" s="10">
        <v>1041</v>
      </c>
      <c r="AT269" s="2">
        <f t="shared" ref="AT269:AT300" si="522">AS269-AS268</f>
        <v>29</v>
      </c>
      <c r="AU269" s="2">
        <f t="shared" ref="AU269:AU300" si="523">IFERROR(AS269/AS268,0)-1</f>
        <v>2.8656126482213384E-2</v>
      </c>
      <c r="AV269" s="34">
        <f t="shared" ref="AV269:AV300" si="524">IFERROR(AS269/3.974,0)</f>
        <v>261.95269250125818</v>
      </c>
      <c r="AW269" s="79">
        <f t="shared" ref="AW269:AW300" si="525">IFERROR(AS269/C269," ")</f>
        <v>6.2219459569305066E-3</v>
      </c>
      <c r="AX269" s="10">
        <v>166</v>
      </c>
      <c r="AY269">
        <f t="shared" ref="AY269:AY300" si="526">AX269-AX268</f>
        <v>-1</v>
      </c>
      <c r="AZ269" s="22">
        <f t="shared" ref="AZ269:AZ300" si="527">IFERROR(AX269/AX268,0)-1</f>
        <v>-5.9880239520958556E-3</v>
      </c>
      <c r="BA269" s="35">
        <f t="shared" ref="BA269:BA300" si="528">IFERROR(AX269/3.974,0)</f>
        <v>41.771514846502264</v>
      </c>
      <c r="BB269" s="51">
        <f t="shared" ref="BB269:BB300" si="529">IFERROR(AX269/C269," ")</f>
        <v>9.9216429284386572E-4</v>
      </c>
      <c r="BC269" s="31">
        <f>+Pagina_Inicial[[#This Row],[Aislamiento Domiciliario]]+Pagina_Inicial[[#This Row],[Aislamiento en Hoteles]]+Pagina_Inicial[[#This Row],[Hospitalizados en Sala]]+Pagina_Inicial[[#This Row],[Hospitalizados en UCI]]</f>
        <v>18695</v>
      </c>
      <c r="BD269" s="31">
        <f t="shared" ref="BD269:BD300" si="530">IFERROR(BC269-BC268,0)</f>
        <v>430</v>
      </c>
      <c r="BE269" s="51">
        <f t="shared" ref="BE269:BE300" si="531">IFERROR(BC269/BC268,0)-1</f>
        <v>2.3542294004927466E-2</v>
      </c>
      <c r="BF269" s="35">
        <f t="shared" ref="BF269:BF300" si="532">IFERROR(BC269/3.974,0)</f>
        <v>4704.3281328636131</v>
      </c>
      <c r="BG269" s="35">
        <f t="shared" ref="BG269:BG300" si="533">IFERROR(BC269/C269," ")</f>
        <v>0.11173802081154258</v>
      </c>
      <c r="BH269" s="45">
        <v>29451</v>
      </c>
      <c r="BI269" s="48">
        <f t="shared" ref="BI269:BI300" si="534">IFERROR((BH269-BH268), 0)</f>
        <v>286</v>
      </c>
      <c r="BJ269" s="14">
        <v>66877</v>
      </c>
      <c r="BK269" s="48">
        <f t="shared" ref="BK269:BK300" si="535">IFERROR((BJ269-BJ268),0)</f>
        <v>584</v>
      </c>
      <c r="BL269" s="14">
        <v>48615</v>
      </c>
      <c r="BM269" s="48">
        <f t="shared" ref="BM269:BM300" si="536">IFERROR((BL269-BL268),0)</f>
        <v>442</v>
      </c>
      <c r="BN269" s="14">
        <v>18618</v>
      </c>
      <c r="BO269" s="48">
        <f t="shared" ref="BO269:BO300" si="537">IFERROR((BN269-BN268),0)</f>
        <v>162</v>
      </c>
      <c r="BP269" s="14">
        <v>3750</v>
      </c>
      <c r="BQ269" s="48">
        <f t="shared" ref="BQ269:BQ300" si="538">IFERROR((BP269-BP268),0)</f>
        <v>31</v>
      </c>
      <c r="BR269" s="16">
        <v>23</v>
      </c>
      <c r="BS269" s="24">
        <f t="shared" ref="BS269:BS300" si="539">IFERROR((BR269-BR268),0)</f>
        <v>0</v>
      </c>
      <c r="BT269" s="16">
        <v>150</v>
      </c>
      <c r="BU269" s="24">
        <f t="shared" ref="BU269:BU300" si="540">IFERROR((BT269-BT268),0)</f>
        <v>0</v>
      </c>
      <c r="BV269" s="16">
        <v>626</v>
      </c>
      <c r="BW269" s="24">
        <f t="shared" ref="BW269:BW300" si="541">IFERROR((BV269-BV268),0)</f>
        <v>4</v>
      </c>
      <c r="BX269" s="16">
        <v>1498</v>
      </c>
      <c r="BY269" s="24">
        <f t="shared" ref="BY269:BY300" si="542">IFERROR((BX269-BX268),0)</f>
        <v>8</v>
      </c>
      <c r="BZ269" s="21">
        <v>801</v>
      </c>
      <c r="CA269" s="27">
        <f t="shared" ref="CA269:CA300" si="543">IFERROR((BZ269-BZ268),0)</f>
        <v>7</v>
      </c>
    </row>
    <row r="270" spans="1:79">
      <c r="A270" s="3">
        <v>44167</v>
      </c>
      <c r="B270" s="22">
        <v>44167</v>
      </c>
      <c r="C270" s="10">
        <v>169339</v>
      </c>
      <c r="D270">
        <f t="shared" si="492"/>
        <v>2028</v>
      </c>
      <c r="E270" s="10">
        <v>3114</v>
      </c>
      <c r="F270">
        <f t="shared" si="487"/>
        <v>16</v>
      </c>
      <c r="G270" s="10">
        <v>146576</v>
      </c>
      <c r="H270">
        <f t="shared" si="493"/>
        <v>1058</v>
      </c>
      <c r="I270">
        <f t="shared" si="490"/>
        <v>19649</v>
      </c>
      <c r="J270">
        <f t="shared" si="489"/>
        <v>954</v>
      </c>
      <c r="K270">
        <f t="shared" si="494"/>
        <v>1.8389148394640335E-2</v>
      </c>
      <c r="L270">
        <f t="shared" si="495"/>
        <v>0.86557733304200446</v>
      </c>
      <c r="M270">
        <f t="shared" si="496"/>
        <v>0.11603351856335517</v>
      </c>
      <c r="N270" s="22">
        <f t="shared" si="497"/>
        <v>1.1975977181865962E-2</v>
      </c>
      <c r="O270">
        <f t="shared" si="488"/>
        <v>5.1380860629415539E-3</v>
      </c>
      <c r="P270">
        <f t="shared" si="498"/>
        <v>7.2180984608667172E-3</v>
      </c>
      <c r="Q270">
        <f t="shared" si="499"/>
        <v>4.8552089164842993E-2</v>
      </c>
      <c r="R270" s="22">
        <f t="shared" si="500"/>
        <v>42611.726220432814</v>
      </c>
      <c r="S270" s="22">
        <f t="shared" si="501"/>
        <v>783.59335681932555</v>
      </c>
      <c r="T270" s="22">
        <f t="shared" si="502"/>
        <v>36883.744338198288</v>
      </c>
      <c r="U270" s="22">
        <f t="shared" si="503"/>
        <v>4944.3885254151983</v>
      </c>
      <c r="V270" s="10">
        <v>927315</v>
      </c>
      <c r="W270">
        <f t="shared" si="504"/>
        <v>10892</v>
      </c>
      <c r="X270" s="22">
        <f t="shared" si="505"/>
        <v>1754</v>
      </c>
      <c r="Y270" s="35">
        <f t="shared" si="506"/>
        <v>233345.49572219426</v>
      </c>
      <c r="Z270" s="10">
        <v>754426</v>
      </c>
      <c r="AA270" s="2">
        <f t="shared" si="507"/>
        <v>7359</v>
      </c>
      <c r="AB270" s="29">
        <f t="shared" si="508"/>
        <v>0.81355957792120259</v>
      </c>
      <c r="AC270" s="32">
        <f t="shared" si="509"/>
        <v>-1779</v>
      </c>
      <c r="AD270">
        <f t="shared" si="510"/>
        <v>172889</v>
      </c>
      <c r="AE270" s="1">
        <f t="shared" si="511"/>
        <v>3533</v>
      </c>
      <c r="AF270" s="29">
        <f t="shared" si="512"/>
        <v>0.18644042207879738</v>
      </c>
      <c r="AG270" s="32">
        <f t="shared" si="513"/>
        <v>3533</v>
      </c>
      <c r="AH270" s="34">
        <f t="shared" si="514"/>
        <v>0.32436650752846125</v>
      </c>
      <c r="AI270" s="34">
        <f t="shared" si="515"/>
        <v>43505.032712632106</v>
      </c>
      <c r="AJ270" s="10">
        <v>17797</v>
      </c>
      <c r="AK270" s="2">
        <f t="shared" si="516"/>
        <v>949</v>
      </c>
      <c r="AL270" s="2">
        <f t="shared" si="517"/>
        <v>5.6327160493827133E-2</v>
      </c>
      <c r="AM270" s="34">
        <f t="shared" si="518"/>
        <v>4478.359335681932</v>
      </c>
      <c r="AN270" s="34">
        <f t="shared" si="519"/>
        <v>0.10509687667932373</v>
      </c>
      <c r="AO270" s="10">
        <v>633</v>
      </c>
      <c r="AP270">
        <f t="shared" si="491"/>
        <v>-7</v>
      </c>
      <c r="AQ270">
        <f t="shared" si="520"/>
        <v>-1.0937500000000044E-2</v>
      </c>
      <c r="AR270" s="34">
        <f t="shared" si="521"/>
        <v>159.28535480624055</v>
      </c>
      <c r="AS270" s="10">
        <v>1055</v>
      </c>
      <c r="AT270" s="2">
        <f t="shared" si="522"/>
        <v>14</v>
      </c>
      <c r="AU270" s="2">
        <f t="shared" si="523"/>
        <v>1.344860710854956E-2</v>
      </c>
      <c r="AV270" s="34">
        <f t="shared" si="524"/>
        <v>265.47559134373427</v>
      </c>
      <c r="AW270" s="79">
        <f t="shared" si="525"/>
        <v>6.2301064728148862E-3</v>
      </c>
      <c r="AX270" s="10">
        <v>164</v>
      </c>
      <c r="AY270">
        <f t="shared" si="526"/>
        <v>-2</v>
      </c>
      <c r="AZ270" s="22">
        <f t="shared" si="527"/>
        <v>-1.2048192771084376E-2</v>
      </c>
      <c r="BA270" s="35">
        <f t="shared" si="528"/>
        <v>41.268243583291394</v>
      </c>
      <c r="BB270" s="51">
        <f t="shared" si="529"/>
        <v>9.6847152752762211E-4</v>
      </c>
      <c r="BC270" s="31">
        <f>+Pagina_Inicial[[#This Row],[Aislamiento Domiciliario]]+Pagina_Inicial[[#This Row],[Aislamiento en Hoteles]]+Pagina_Inicial[[#This Row],[Hospitalizados en Sala]]+Pagina_Inicial[[#This Row],[Hospitalizados en UCI]]</f>
        <v>19649</v>
      </c>
      <c r="BD270" s="31">
        <f t="shared" si="530"/>
        <v>954</v>
      </c>
      <c r="BE270" s="51">
        <f t="shared" si="531"/>
        <v>5.1029687082107422E-2</v>
      </c>
      <c r="BF270" s="35">
        <f t="shared" si="532"/>
        <v>4944.3885254151983</v>
      </c>
      <c r="BG270" s="35">
        <f t="shared" si="533"/>
        <v>0.11603351856335517</v>
      </c>
      <c r="BH270" s="45">
        <v>29763</v>
      </c>
      <c r="BI270" s="48">
        <f t="shared" si="534"/>
        <v>312</v>
      </c>
      <c r="BJ270" s="14">
        <v>67703</v>
      </c>
      <c r="BK270" s="48">
        <f t="shared" si="535"/>
        <v>826</v>
      </c>
      <c r="BL270" s="14">
        <v>49251</v>
      </c>
      <c r="BM270" s="48">
        <f t="shared" si="536"/>
        <v>636</v>
      </c>
      <c r="BN270" s="14">
        <v>18839</v>
      </c>
      <c r="BO270" s="48">
        <f t="shared" si="537"/>
        <v>221</v>
      </c>
      <c r="BP270" s="14">
        <v>3783</v>
      </c>
      <c r="BQ270" s="48">
        <f t="shared" si="538"/>
        <v>33</v>
      </c>
      <c r="BR270" s="16">
        <v>23</v>
      </c>
      <c r="BS270" s="24">
        <f t="shared" si="539"/>
        <v>0</v>
      </c>
      <c r="BT270" s="16">
        <v>152</v>
      </c>
      <c r="BU270" s="24">
        <f t="shared" si="540"/>
        <v>2</v>
      </c>
      <c r="BV270" s="16">
        <v>630</v>
      </c>
      <c r="BW270" s="24">
        <f t="shared" si="541"/>
        <v>4</v>
      </c>
      <c r="BX270" s="16">
        <v>1504</v>
      </c>
      <c r="BY270" s="24">
        <f t="shared" si="542"/>
        <v>6</v>
      </c>
      <c r="BZ270" s="21">
        <v>805</v>
      </c>
      <c r="CA270" s="27">
        <f t="shared" si="543"/>
        <v>4</v>
      </c>
    </row>
    <row r="271" spans="1:79">
      <c r="A271" s="3">
        <v>44168</v>
      </c>
      <c r="B271" s="22">
        <v>44168</v>
      </c>
      <c r="C271" s="10">
        <v>171219</v>
      </c>
      <c r="D271">
        <f t="shared" si="492"/>
        <v>1880</v>
      </c>
      <c r="E271" s="10">
        <v>3141</v>
      </c>
      <c r="F271">
        <f t="shared" si="487"/>
        <v>27</v>
      </c>
      <c r="G271" s="10">
        <v>148396</v>
      </c>
      <c r="H271">
        <f t="shared" si="493"/>
        <v>1820</v>
      </c>
      <c r="I271">
        <f t="shared" si="490"/>
        <v>19682</v>
      </c>
      <c r="J271">
        <f t="shared" si="489"/>
        <v>33</v>
      </c>
      <c r="K271">
        <f t="shared" si="494"/>
        <v>1.8344926672857569E-2</v>
      </c>
      <c r="L271">
        <f t="shared" si="495"/>
        <v>0.86670287760120079</v>
      </c>
      <c r="M271">
        <f t="shared" si="496"/>
        <v>0.11495219572594163</v>
      </c>
      <c r="N271" s="22">
        <f t="shared" si="497"/>
        <v>1.0980089826479538E-2</v>
      </c>
      <c r="O271">
        <f t="shared" si="488"/>
        <v>8.5959885386819486E-3</v>
      </c>
      <c r="P271">
        <f t="shared" si="498"/>
        <v>1.2264481522413002E-2</v>
      </c>
      <c r="Q271">
        <f t="shared" si="499"/>
        <v>1.6766588761304745E-3</v>
      </c>
      <c r="R271" s="22">
        <f t="shared" si="500"/>
        <v>43084.801207851029</v>
      </c>
      <c r="S271" s="22">
        <f t="shared" si="501"/>
        <v>790.38751887267233</v>
      </c>
      <c r="T271" s="22">
        <f t="shared" si="502"/>
        <v>37341.721187720177</v>
      </c>
      <c r="U271" s="22">
        <f t="shared" si="503"/>
        <v>4952.6925012581778</v>
      </c>
      <c r="V271" s="10">
        <v>942262</v>
      </c>
      <c r="W271">
        <f t="shared" si="504"/>
        <v>14947</v>
      </c>
      <c r="X271" s="22">
        <f t="shared" si="505"/>
        <v>4055</v>
      </c>
      <c r="Y271" s="35">
        <f t="shared" si="506"/>
        <v>237106.69350780069</v>
      </c>
      <c r="Z271" s="10">
        <v>767493</v>
      </c>
      <c r="AA271" s="2">
        <f t="shared" si="507"/>
        <v>13067</v>
      </c>
      <c r="AB271" s="29">
        <f t="shared" si="508"/>
        <v>0.81452186334586352</v>
      </c>
      <c r="AC271" s="32">
        <f t="shared" si="509"/>
        <v>5708</v>
      </c>
      <c r="AD271">
        <f t="shared" si="510"/>
        <v>174769</v>
      </c>
      <c r="AE271" s="1">
        <f t="shared" si="511"/>
        <v>1880</v>
      </c>
      <c r="AF271" s="29">
        <f t="shared" si="512"/>
        <v>0.18547813665413654</v>
      </c>
      <c r="AG271" s="32">
        <f t="shared" si="513"/>
        <v>-1653</v>
      </c>
      <c r="AH271" s="34">
        <f t="shared" si="514"/>
        <v>0.12577774804308556</v>
      </c>
      <c r="AI271" s="34">
        <f t="shared" si="515"/>
        <v>43978.107700050328</v>
      </c>
      <c r="AJ271" s="10">
        <v>17839</v>
      </c>
      <c r="AK271" s="2">
        <f t="shared" si="516"/>
        <v>42</v>
      </c>
      <c r="AL271" s="2">
        <f t="shared" si="517"/>
        <v>2.359948305894255E-3</v>
      </c>
      <c r="AM271" s="34">
        <f t="shared" si="518"/>
        <v>4488.9280322093609</v>
      </c>
      <c r="AN271" s="34">
        <f t="shared" si="519"/>
        <v>0.10418820341200451</v>
      </c>
      <c r="AO271" s="10">
        <v>635</v>
      </c>
      <c r="AP271">
        <f t="shared" si="491"/>
        <v>2</v>
      </c>
      <c r="AQ271">
        <f t="shared" si="520"/>
        <v>3.1595576619274368E-3</v>
      </c>
      <c r="AR271" s="34">
        <f t="shared" si="521"/>
        <v>159.78862606945142</v>
      </c>
      <c r="AS271" s="10">
        <v>1047</v>
      </c>
      <c r="AT271" s="2">
        <f t="shared" si="522"/>
        <v>-8</v>
      </c>
      <c r="AU271" s="2">
        <f t="shared" si="523"/>
        <v>-7.5829383886255597E-3</v>
      </c>
      <c r="AV271" s="34">
        <f t="shared" si="524"/>
        <v>263.46250629089076</v>
      </c>
      <c r="AW271" s="79">
        <f t="shared" si="525"/>
        <v>6.1149755576191895E-3</v>
      </c>
      <c r="AX271" s="10">
        <v>161</v>
      </c>
      <c r="AY271">
        <f t="shared" si="526"/>
        <v>-3</v>
      </c>
      <c r="AZ271" s="22">
        <f t="shared" si="527"/>
        <v>-1.8292682926829285E-2</v>
      </c>
      <c r="BA271" s="35">
        <f t="shared" si="528"/>
        <v>40.513336688475086</v>
      </c>
      <c r="BB271" s="51">
        <f t="shared" si="529"/>
        <v>9.4031620322510934E-4</v>
      </c>
      <c r="BC271" s="31">
        <f>+Pagina_Inicial[[#This Row],[Aislamiento Domiciliario]]+Pagina_Inicial[[#This Row],[Aislamiento en Hoteles]]+Pagina_Inicial[[#This Row],[Hospitalizados en Sala]]+Pagina_Inicial[[#This Row],[Hospitalizados en UCI]]</f>
        <v>19682</v>
      </c>
      <c r="BD271" s="31">
        <f t="shared" si="530"/>
        <v>33</v>
      </c>
      <c r="BE271" s="51">
        <f t="shared" si="531"/>
        <v>1.6794747824315781E-3</v>
      </c>
      <c r="BF271" s="35">
        <f t="shared" si="532"/>
        <v>4952.6925012581778</v>
      </c>
      <c r="BG271" s="35">
        <f t="shared" si="533"/>
        <v>0.11495219572594163</v>
      </c>
      <c r="BH271" s="45">
        <v>29911</v>
      </c>
      <c r="BI271" s="48">
        <f t="shared" si="534"/>
        <v>148</v>
      </c>
      <c r="BJ271" s="14">
        <v>68700</v>
      </c>
      <c r="BK271" s="48">
        <f t="shared" si="535"/>
        <v>997</v>
      </c>
      <c r="BL271" s="14">
        <v>49768</v>
      </c>
      <c r="BM271" s="48">
        <f t="shared" si="536"/>
        <v>517</v>
      </c>
      <c r="BN271" s="14">
        <v>19027</v>
      </c>
      <c r="BO271" s="48">
        <f t="shared" si="537"/>
        <v>188</v>
      </c>
      <c r="BP271" s="14">
        <v>3813</v>
      </c>
      <c r="BQ271" s="48">
        <f t="shared" si="538"/>
        <v>30</v>
      </c>
      <c r="BR271" s="16">
        <v>24</v>
      </c>
      <c r="BS271" s="24">
        <f t="shared" si="539"/>
        <v>1</v>
      </c>
      <c r="BT271" s="16">
        <v>155</v>
      </c>
      <c r="BU271" s="24">
        <f t="shared" si="540"/>
        <v>3</v>
      </c>
      <c r="BV271" s="16">
        <v>634</v>
      </c>
      <c r="BW271" s="24">
        <f t="shared" si="541"/>
        <v>4</v>
      </c>
      <c r="BX271" s="16">
        <v>1517</v>
      </c>
      <c r="BY271" s="24">
        <f t="shared" si="542"/>
        <v>13</v>
      </c>
      <c r="BZ271" s="21">
        <v>811</v>
      </c>
      <c r="CA271" s="27">
        <f t="shared" si="543"/>
        <v>6</v>
      </c>
    </row>
    <row r="272" spans="1:79">
      <c r="A272" s="3">
        <v>44169</v>
      </c>
      <c r="B272" s="22">
        <v>44169</v>
      </c>
      <c r="C272" s="10">
        <v>173607</v>
      </c>
      <c r="D272">
        <f t="shared" si="492"/>
        <v>2388</v>
      </c>
      <c r="E272" s="10">
        <v>3154</v>
      </c>
      <c r="F272">
        <f t="shared" si="487"/>
        <v>13</v>
      </c>
      <c r="G272" s="10">
        <v>150051</v>
      </c>
      <c r="H272">
        <f t="shared" si="493"/>
        <v>1655</v>
      </c>
      <c r="I272">
        <f t="shared" si="490"/>
        <v>20402</v>
      </c>
      <c r="J272">
        <f t="shared" si="489"/>
        <v>720</v>
      </c>
      <c r="K272">
        <f t="shared" si="494"/>
        <v>1.816747020569447E-2</v>
      </c>
      <c r="L272">
        <f t="shared" si="495"/>
        <v>0.86431422696089444</v>
      </c>
      <c r="M272">
        <f t="shared" si="496"/>
        <v>0.1175183028334111</v>
      </c>
      <c r="N272" s="22">
        <f t="shared" si="497"/>
        <v>1.3755205723271527E-2</v>
      </c>
      <c r="O272">
        <f t="shared" si="488"/>
        <v>4.1217501585288519E-3</v>
      </c>
      <c r="P272">
        <f t="shared" si="498"/>
        <v>1.1029583275019827E-2</v>
      </c>
      <c r="Q272">
        <f t="shared" si="499"/>
        <v>3.5290657778649155E-2</v>
      </c>
      <c r="R272" s="22">
        <f t="shared" si="500"/>
        <v>43685.70709612481</v>
      </c>
      <c r="S272" s="22">
        <f t="shared" si="501"/>
        <v>793.65878208354297</v>
      </c>
      <c r="T272" s="22">
        <f t="shared" si="502"/>
        <v>37758.178158027178</v>
      </c>
      <c r="U272" s="22">
        <f t="shared" si="503"/>
        <v>5133.8701560140917</v>
      </c>
      <c r="V272" s="10">
        <v>955664</v>
      </c>
      <c r="W272">
        <f t="shared" si="504"/>
        <v>13402</v>
      </c>
      <c r="X272" s="22">
        <f t="shared" si="505"/>
        <v>-1545</v>
      </c>
      <c r="Y272" s="35">
        <f t="shared" si="506"/>
        <v>240479.11424257673</v>
      </c>
      <c r="Z272" s="10">
        <v>778507</v>
      </c>
      <c r="AA272" s="2">
        <f t="shared" si="507"/>
        <v>11014</v>
      </c>
      <c r="AB272" s="29">
        <f t="shared" si="508"/>
        <v>0.81462417753520067</v>
      </c>
      <c r="AC272" s="32">
        <f t="shared" si="509"/>
        <v>-2053</v>
      </c>
      <c r="AD272">
        <f t="shared" si="510"/>
        <v>177157</v>
      </c>
      <c r="AE272" s="1">
        <f t="shared" si="511"/>
        <v>2388</v>
      </c>
      <c r="AF272" s="29">
        <f t="shared" si="512"/>
        <v>0.18537582246479933</v>
      </c>
      <c r="AG272" s="32">
        <f t="shared" si="513"/>
        <v>508</v>
      </c>
      <c r="AH272" s="34">
        <f t="shared" si="514"/>
        <v>0.17818236084166542</v>
      </c>
      <c r="AI272" s="34">
        <f t="shared" si="515"/>
        <v>44579.013588324102</v>
      </c>
      <c r="AJ272" s="10">
        <v>18506</v>
      </c>
      <c r="AK272" s="2">
        <f t="shared" si="516"/>
        <v>667</v>
      </c>
      <c r="AL272" s="2">
        <f t="shared" si="517"/>
        <v>3.7389988228039739E-2</v>
      </c>
      <c r="AM272" s="34">
        <f t="shared" si="518"/>
        <v>4656.7689984901863</v>
      </c>
      <c r="AN272" s="34">
        <f t="shared" si="519"/>
        <v>0.10659708421895431</v>
      </c>
      <c r="AO272" s="10">
        <v>651</v>
      </c>
      <c r="AP272">
        <f t="shared" si="491"/>
        <v>16</v>
      </c>
      <c r="AQ272">
        <f t="shared" si="520"/>
        <v>2.5196850393700787E-2</v>
      </c>
      <c r="AR272" s="34">
        <f t="shared" si="521"/>
        <v>163.81479617513838</v>
      </c>
      <c r="AS272" s="10">
        <v>1089</v>
      </c>
      <c r="AT272" s="2">
        <f t="shared" si="522"/>
        <v>42</v>
      </c>
      <c r="AU272" s="2">
        <f t="shared" si="523"/>
        <v>4.0114613180515679E-2</v>
      </c>
      <c r="AV272" s="34">
        <f t="shared" si="524"/>
        <v>274.03120281831906</v>
      </c>
      <c r="AW272" s="79">
        <f t="shared" si="525"/>
        <v>6.2727885396326186E-3</v>
      </c>
      <c r="AX272" s="10">
        <v>156</v>
      </c>
      <c r="AY272">
        <f t="shared" si="526"/>
        <v>-5</v>
      </c>
      <c r="AZ272" s="22">
        <f t="shared" si="527"/>
        <v>-3.105590062111796E-2</v>
      </c>
      <c r="BA272" s="35">
        <f t="shared" si="528"/>
        <v>39.255158530447908</v>
      </c>
      <c r="BB272" s="51">
        <f t="shared" si="529"/>
        <v>8.9858127840467266E-4</v>
      </c>
      <c r="BC272" s="31">
        <f>+Pagina_Inicial[[#This Row],[Aislamiento Domiciliario]]+Pagina_Inicial[[#This Row],[Aislamiento en Hoteles]]+Pagina_Inicial[[#This Row],[Hospitalizados en Sala]]+Pagina_Inicial[[#This Row],[Hospitalizados en UCI]]</f>
        <v>20402</v>
      </c>
      <c r="BD272" s="31">
        <f t="shared" si="530"/>
        <v>720</v>
      </c>
      <c r="BE272" s="51">
        <f t="shared" si="531"/>
        <v>3.6581648206483131E-2</v>
      </c>
      <c r="BF272" s="35">
        <f t="shared" si="532"/>
        <v>5133.8701560140917</v>
      </c>
      <c r="BG272" s="35">
        <f t="shared" si="533"/>
        <v>0.1175183028334111</v>
      </c>
      <c r="BH272" s="45">
        <v>30329</v>
      </c>
      <c r="BI272" s="48">
        <f t="shared" si="534"/>
        <v>418</v>
      </c>
      <c r="BJ272" s="14">
        <v>69646</v>
      </c>
      <c r="BK272" s="48">
        <f t="shared" si="535"/>
        <v>946</v>
      </c>
      <c r="BL272" s="14">
        <v>50462</v>
      </c>
      <c r="BM272" s="48">
        <f t="shared" si="536"/>
        <v>694</v>
      </c>
      <c r="BN272" s="14">
        <v>19309</v>
      </c>
      <c r="BO272" s="48">
        <f t="shared" si="537"/>
        <v>282</v>
      </c>
      <c r="BP272" s="14">
        <v>3861</v>
      </c>
      <c r="BQ272" s="48">
        <f t="shared" si="538"/>
        <v>48</v>
      </c>
      <c r="BR272" s="16">
        <v>24</v>
      </c>
      <c r="BS272" s="24">
        <f t="shared" si="539"/>
        <v>0</v>
      </c>
      <c r="BT272" s="16">
        <v>155</v>
      </c>
      <c r="BU272" s="24">
        <f t="shared" si="540"/>
        <v>0</v>
      </c>
      <c r="BV272" s="16">
        <v>635</v>
      </c>
      <c r="BW272" s="24">
        <f t="shared" si="541"/>
        <v>1</v>
      </c>
      <c r="BX272" s="16">
        <v>1526</v>
      </c>
      <c r="BY272" s="24">
        <f t="shared" si="542"/>
        <v>9</v>
      </c>
      <c r="BZ272" s="21">
        <v>814</v>
      </c>
      <c r="CA272" s="27">
        <f t="shared" si="543"/>
        <v>3</v>
      </c>
    </row>
    <row r="273" spans="1:79">
      <c r="A273" s="3">
        <v>44170</v>
      </c>
      <c r="B273" s="22">
        <v>44170</v>
      </c>
      <c r="C273" s="10">
        <v>175907</v>
      </c>
      <c r="D273">
        <f t="shared" si="492"/>
        <v>2300</v>
      </c>
      <c r="E273" s="10">
        <v>3173</v>
      </c>
      <c r="F273">
        <f t="shared" si="487"/>
        <v>19</v>
      </c>
      <c r="G273" s="10">
        <v>151247</v>
      </c>
      <c r="H273">
        <f t="shared" si="493"/>
        <v>1196</v>
      </c>
      <c r="I273">
        <f t="shared" si="490"/>
        <v>21487</v>
      </c>
      <c r="J273">
        <f t="shared" si="489"/>
        <v>1085</v>
      </c>
      <c r="K273">
        <f t="shared" si="494"/>
        <v>1.8037940502651971E-2</v>
      </c>
      <c r="L273">
        <f t="shared" si="495"/>
        <v>0.85981228717447289</v>
      </c>
      <c r="M273">
        <f t="shared" si="496"/>
        <v>0.12214977232287516</v>
      </c>
      <c r="N273" s="22">
        <f t="shared" si="497"/>
        <v>1.3075090815032943E-2</v>
      </c>
      <c r="O273">
        <f t="shared" si="488"/>
        <v>5.9880239520958087E-3</v>
      </c>
      <c r="P273">
        <f t="shared" si="498"/>
        <v>7.9075948613856802E-3</v>
      </c>
      <c r="Q273">
        <f t="shared" si="499"/>
        <v>5.0495648531670309E-2</v>
      </c>
      <c r="R273" s="22">
        <f t="shared" si="500"/>
        <v>44264.469048817307</v>
      </c>
      <c r="S273" s="22">
        <f t="shared" si="501"/>
        <v>798.43985908404625</v>
      </c>
      <c r="T273" s="22">
        <f t="shared" si="502"/>
        <v>38059.134373427274</v>
      </c>
      <c r="U273" s="22">
        <f t="shared" si="503"/>
        <v>5406.8948163059886</v>
      </c>
      <c r="V273" s="10">
        <v>970591</v>
      </c>
      <c r="W273">
        <f t="shared" si="504"/>
        <v>14927</v>
      </c>
      <c r="X273" s="22">
        <f t="shared" si="505"/>
        <v>1525</v>
      </c>
      <c r="Y273" s="35">
        <f t="shared" si="506"/>
        <v>244235.27931555107</v>
      </c>
      <c r="Z273" s="10">
        <v>791134</v>
      </c>
      <c r="AA273" s="2">
        <f t="shared" si="507"/>
        <v>12627</v>
      </c>
      <c r="AB273" s="29">
        <f t="shared" si="508"/>
        <v>0.81510543576027394</v>
      </c>
      <c r="AC273" s="32">
        <f t="shared" si="509"/>
        <v>1613</v>
      </c>
      <c r="AD273">
        <f t="shared" si="510"/>
        <v>179457</v>
      </c>
      <c r="AE273" s="1">
        <f t="shared" si="511"/>
        <v>2300</v>
      </c>
      <c r="AF273" s="29">
        <f t="shared" si="512"/>
        <v>0.18489456423972611</v>
      </c>
      <c r="AG273" s="32">
        <f t="shared" si="513"/>
        <v>-88</v>
      </c>
      <c r="AH273" s="34">
        <f t="shared" si="514"/>
        <v>0.15408320493066255</v>
      </c>
      <c r="AI273" s="34">
        <f t="shared" si="515"/>
        <v>45157.775541016606</v>
      </c>
      <c r="AJ273" s="10">
        <v>19498</v>
      </c>
      <c r="AK273" s="2">
        <f t="shared" si="516"/>
        <v>992</v>
      </c>
      <c r="AL273" s="2">
        <f t="shared" si="517"/>
        <v>5.3604236463849597E-2</v>
      </c>
      <c r="AM273" s="34">
        <f t="shared" si="518"/>
        <v>4906.3915450427776</v>
      </c>
      <c r="AN273" s="34">
        <f t="shared" si="519"/>
        <v>0.1108426611789184</v>
      </c>
      <c r="AO273" s="10">
        <v>699</v>
      </c>
      <c r="AP273">
        <f t="shared" si="491"/>
        <v>48</v>
      </c>
      <c r="AQ273">
        <f t="shared" si="520"/>
        <v>7.3732718894009119E-2</v>
      </c>
      <c r="AR273" s="34">
        <f t="shared" si="521"/>
        <v>175.89330649219929</v>
      </c>
      <c r="AS273" s="10">
        <v>1129</v>
      </c>
      <c r="AT273" s="2">
        <f t="shared" si="522"/>
        <v>40</v>
      </c>
      <c r="AU273" s="2">
        <f t="shared" si="523"/>
        <v>3.6730945821854988E-2</v>
      </c>
      <c r="AV273" s="34">
        <f t="shared" si="524"/>
        <v>284.09662808253648</v>
      </c>
      <c r="AW273" s="79">
        <f t="shared" si="525"/>
        <v>6.4181641435531274E-3</v>
      </c>
      <c r="AX273" s="10">
        <v>161</v>
      </c>
      <c r="AY273">
        <f t="shared" si="526"/>
        <v>5</v>
      </c>
      <c r="AZ273" s="22">
        <f t="shared" si="527"/>
        <v>3.2051282051282159E-2</v>
      </c>
      <c r="BA273" s="35">
        <f t="shared" si="528"/>
        <v>40.513336688475086</v>
      </c>
      <c r="BB273" s="51">
        <f t="shared" si="529"/>
        <v>9.1525635705230605E-4</v>
      </c>
      <c r="BC273" s="31">
        <f>+Pagina_Inicial[[#This Row],[Aislamiento Domiciliario]]+Pagina_Inicial[[#This Row],[Aislamiento en Hoteles]]+Pagina_Inicial[[#This Row],[Hospitalizados en Sala]]+Pagina_Inicial[[#This Row],[Hospitalizados en UCI]]</f>
        <v>21487</v>
      </c>
      <c r="BD273" s="31">
        <f t="shared" si="530"/>
        <v>1085</v>
      </c>
      <c r="BE273" s="51">
        <f t="shared" si="531"/>
        <v>5.3181060680325354E-2</v>
      </c>
      <c r="BF273" s="35">
        <f t="shared" si="532"/>
        <v>5406.8948163059886</v>
      </c>
      <c r="BG273" s="35">
        <f t="shared" si="533"/>
        <v>0.12214977232287516</v>
      </c>
      <c r="BH273" s="45">
        <v>30711</v>
      </c>
      <c r="BI273" s="48">
        <f t="shared" si="534"/>
        <v>382</v>
      </c>
      <c r="BJ273" s="14">
        <v>70567</v>
      </c>
      <c r="BK273" s="48">
        <f t="shared" si="535"/>
        <v>921</v>
      </c>
      <c r="BL273" s="14">
        <v>51146</v>
      </c>
      <c r="BM273" s="48">
        <f t="shared" si="536"/>
        <v>684</v>
      </c>
      <c r="BN273" s="14">
        <v>19583</v>
      </c>
      <c r="BO273" s="48">
        <f t="shared" si="537"/>
        <v>274</v>
      </c>
      <c r="BP273" s="14">
        <v>3900</v>
      </c>
      <c r="BQ273" s="48">
        <f t="shared" si="538"/>
        <v>39</v>
      </c>
      <c r="BR273" s="16">
        <v>24</v>
      </c>
      <c r="BS273" s="24">
        <f t="shared" si="539"/>
        <v>0</v>
      </c>
      <c r="BT273" s="16">
        <v>156</v>
      </c>
      <c r="BU273" s="24">
        <f t="shared" si="540"/>
        <v>1</v>
      </c>
      <c r="BV273" s="16">
        <v>637</v>
      </c>
      <c r="BW273" s="24">
        <f t="shared" si="541"/>
        <v>2</v>
      </c>
      <c r="BX273" s="16">
        <v>1537</v>
      </c>
      <c r="BY273" s="24">
        <f t="shared" si="542"/>
        <v>11</v>
      </c>
      <c r="BZ273" s="21">
        <v>819</v>
      </c>
      <c r="CA273" s="27">
        <f t="shared" si="543"/>
        <v>5</v>
      </c>
    </row>
    <row r="274" spans="1:79">
      <c r="A274" s="3">
        <v>44171</v>
      </c>
      <c r="B274" s="22">
        <v>44171</v>
      </c>
      <c r="C274" s="10">
        <v>177719</v>
      </c>
      <c r="D274">
        <f t="shared" si="492"/>
        <v>1812</v>
      </c>
      <c r="E274" s="10">
        <v>3193</v>
      </c>
      <c r="F274">
        <f t="shared" si="487"/>
        <v>20</v>
      </c>
      <c r="G274" s="10">
        <v>152890</v>
      </c>
      <c r="H274">
        <f t="shared" si="493"/>
        <v>1643</v>
      </c>
      <c r="I274">
        <f t="shared" si="490"/>
        <v>21636</v>
      </c>
      <c r="J274">
        <f t="shared" si="489"/>
        <v>149</v>
      </c>
      <c r="K274">
        <f t="shared" si="494"/>
        <v>1.79665651956178E-2</v>
      </c>
      <c r="L274">
        <f t="shared" si="495"/>
        <v>0.86029068360726768</v>
      </c>
      <c r="M274">
        <f t="shared" si="496"/>
        <v>0.12174275119711454</v>
      </c>
      <c r="N274" s="22">
        <f t="shared" si="497"/>
        <v>1.0195871009852633E-2</v>
      </c>
      <c r="O274">
        <f t="shared" si="488"/>
        <v>6.2637018477920449E-3</v>
      </c>
      <c r="P274">
        <f t="shared" si="498"/>
        <v>1.0746288181045196E-2</v>
      </c>
      <c r="Q274">
        <f t="shared" si="499"/>
        <v>6.8866703642078021E-3</v>
      </c>
      <c r="R274" s="22">
        <f t="shared" si="500"/>
        <v>44720.432813286359</v>
      </c>
      <c r="S274" s="22">
        <f t="shared" si="501"/>
        <v>803.47257171615502</v>
      </c>
      <c r="T274" s="22">
        <f t="shared" si="502"/>
        <v>38472.571716155006</v>
      </c>
      <c r="U274" s="22">
        <f t="shared" si="503"/>
        <v>5444.3885254151983</v>
      </c>
      <c r="V274" s="10">
        <v>980089</v>
      </c>
      <c r="W274">
        <f t="shared" si="504"/>
        <v>9498</v>
      </c>
      <c r="X274" s="22">
        <f t="shared" si="505"/>
        <v>-5429</v>
      </c>
      <c r="Y274" s="35">
        <f t="shared" si="506"/>
        <v>246625.31454453949</v>
      </c>
      <c r="Z274" s="10">
        <v>798820</v>
      </c>
      <c r="AA274" s="2">
        <f t="shared" si="507"/>
        <v>7686</v>
      </c>
      <c r="AB274" s="29">
        <f t="shared" si="508"/>
        <v>0.81504842927530052</v>
      </c>
      <c r="AC274" s="32">
        <f t="shared" si="509"/>
        <v>-4941</v>
      </c>
      <c r="AD274">
        <f t="shared" si="510"/>
        <v>181269</v>
      </c>
      <c r="AE274" s="1">
        <f t="shared" si="511"/>
        <v>1812</v>
      </c>
      <c r="AF274" s="29">
        <f t="shared" si="512"/>
        <v>0.1849515707246995</v>
      </c>
      <c r="AG274" s="32">
        <f t="shared" si="513"/>
        <v>-488</v>
      </c>
      <c r="AH274" s="34">
        <f t="shared" si="514"/>
        <v>0.19077700568540745</v>
      </c>
      <c r="AI274" s="34">
        <f t="shared" si="515"/>
        <v>45613.739305485651</v>
      </c>
      <c r="AJ274" s="10">
        <v>19596</v>
      </c>
      <c r="AK274" s="2">
        <f t="shared" si="516"/>
        <v>98</v>
      </c>
      <c r="AL274" s="2">
        <f t="shared" si="517"/>
        <v>5.0261565288747256E-3</v>
      </c>
      <c r="AM274" s="34">
        <f t="shared" si="518"/>
        <v>4931.0518369401107</v>
      </c>
      <c r="AN274" s="34">
        <f t="shared" si="519"/>
        <v>0.11026395602045927</v>
      </c>
      <c r="AO274" s="10">
        <v>721</v>
      </c>
      <c r="AP274">
        <f t="shared" si="491"/>
        <v>22</v>
      </c>
      <c r="AQ274">
        <f t="shared" si="520"/>
        <v>3.1473533619456262E-2</v>
      </c>
      <c r="AR274" s="34">
        <f t="shared" si="521"/>
        <v>181.42929038751888</v>
      </c>
      <c r="AS274" s="10">
        <v>1158</v>
      </c>
      <c r="AT274" s="2">
        <f t="shared" si="522"/>
        <v>29</v>
      </c>
      <c r="AU274" s="2">
        <f t="shared" si="523"/>
        <v>2.5686448184233823E-2</v>
      </c>
      <c r="AV274" s="34">
        <f t="shared" si="524"/>
        <v>291.39406139909408</v>
      </c>
      <c r="AW274" s="79">
        <f t="shared" si="525"/>
        <v>6.5159043208660866E-3</v>
      </c>
      <c r="AX274" s="10">
        <v>161</v>
      </c>
      <c r="AY274">
        <f t="shared" si="526"/>
        <v>0</v>
      </c>
      <c r="AZ274" s="22">
        <f t="shared" si="527"/>
        <v>0</v>
      </c>
      <c r="BA274" s="35">
        <f t="shared" si="528"/>
        <v>40.513336688475086</v>
      </c>
      <c r="BB274" s="51">
        <f t="shared" si="529"/>
        <v>9.059245212948531E-4</v>
      </c>
      <c r="BC274" s="31">
        <f>+Pagina_Inicial[[#This Row],[Aislamiento Domiciliario]]+Pagina_Inicial[[#This Row],[Aislamiento en Hoteles]]+Pagina_Inicial[[#This Row],[Hospitalizados en Sala]]+Pagina_Inicial[[#This Row],[Hospitalizados en UCI]]</f>
        <v>21636</v>
      </c>
      <c r="BD274" s="31">
        <f t="shared" si="530"/>
        <v>149</v>
      </c>
      <c r="BE274" s="51">
        <f t="shared" si="531"/>
        <v>6.9344254665610894E-3</v>
      </c>
      <c r="BF274" s="35">
        <f t="shared" si="532"/>
        <v>5444.3885254151983</v>
      </c>
      <c r="BG274" s="35">
        <f t="shared" si="533"/>
        <v>0.12174275119711454</v>
      </c>
      <c r="BH274" s="45">
        <v>31067</v>
      </c>
      <c r="BI274" s="48">
        <f t="shared" si="534"/>
        <v>356</v>
      </c>
      <c r="BJ274" s="14">
        <v>71291</v>
      </c>
      <c r="BK274" s="48">
        <f t="shared" si="535"/>
        <v>724</v>
      </c>
      <c r="BL274" s="14">
        <v>51650</v>
      </c>
      <c r="BM274" s="48">
        <f t="shared" si="536"/>
        <v>504</v>
      </c>
      <c r="BN274" s="14">
        <v>19775</v>
      </c>
      <c r="BO274" s="48">
        <f t="shared" si="537"/>
        <v>192</v>
      </c>
      <c r="BP274" s="14">
        <v>3936</v>
      </c>
      <c r="BQ274" s="48">
        <f t="shared" si="538"/>
        <v>36</v>
      </c>
      <c r="BR274" s="16">
        <v>24</v>
      </c>
      <c r="BS274" s="24">
        <f t="shared" si="539"/>
        <v>0</v>
      </c>
      <c r="BT274" s="16">
        <v>156</v>
      </c>
      <c r="BU274" s="24">
        <f t="shared" si="540"/>
        <v>0</v>
      </c>
      <c r="BV274" s="16">
        <v>638</v>
      </c>
      <c r="BW274" s="24">
        <f t="shared" si="541"/>
        <v>1</v>
      </c>
      <c r="BX274" s="16">
        <v>1550</v>
      </c>
      <c r="BY274" s="24">
        <f t="shared" si="542"/>
        <v>13</v>
      </c>
      <c r="BZ274" s="21">
        <v>825</v>
      </c>
      <c r="CA274" s="27">
        <f t="shared" si="543"/>
        <v>6</v>
      </c>
    </row>
    <row r="275" spans="1:79">
      <c r="A275" s="3">
        <v>44172</v>
      </c>
      <c r="B275" s="22">
        <v>44172</v>
      </c>
      <c r="C275" s="10">
        <v>179230</v>
      </c>
      <c r="D275">
        <f t="shared" si="492"/>
        <v>1511</v>
      </c>
      <c r="E275" s="10">
        <v>3212</v>
      </c>
      <c r="F275">
        <f t="shared" si="487"/>
        <v>19</v>
      </c>
      <c r="G275" s="10">
        <v>154330</v>
      </c>
      <c r="H275">
        <f t="shared" si="493"/>
        <v>1440</v>
      </c>
      <c r="I275">
        <f t="shared" si="490"/>
        <v>21688</v>
      </c>
      <c r="J275">
        <f t="shared" si="489"/>
        <v>52</v>
      </c>
      <c r="K275">
        <f t="shared" si="494"/>
        <v>1.7921106957540591E-2</v>
      </c>
      <c r="L275">
        <f t="shared" si="495"/>
        <v>0.86107236511744689</v>
      </c>
      <c r="M275">
        <f t="shared" si="496"/>
        <v>0.12100652792501256</v>
      </c>
      <c r="N275" s="22">
        <f t="shared" si="497"/>
        <v>8.4305082854432851E-3</v>
      </c>
      <c r="O275">
        <f t="shared" si="488"/>
        <v>5.9153175591531758E-3</v>
      </c>
      <c r="P275">
        <f t="shared" si="498"/>
        <v>9.3306550897427586E-3</v>
      </c>
      <c r="Q275">
        <f t="shared" si="499"/>
        <v>2.3976392475101439E-3</v>
      </c>
      <c r="R275" s="22">
        <f t="shared" si="500"/>
        <v>45100.654252642169</v>
      </c>
      <c r="S275" s="22">
        <f t="shared" si="501"/>
        <v>808.25364871665829</v>
      </c>
      <c r="T275" s="22">
        <f t="shared" si="502"/>
        <v>38834.927025666831</v>
      </c>
      <c r="U275" s="22">
        <f t="shared" si="503"/>
        <v>5457.4735782586813</v>
      </c>
      <c r="V275" s="10">
        <v>988059</v>
      </c>
      <c r="W275">
        <f t="shared" si="504"/>
        <v>7970</v>
      </c>
      <c r="X275" s="22">
        <f t="shared" si="505"/>
        <v>-1528</v>
      </c>
      <c r="Y275" s="35">
        <f t="shared" si="506"/>
        <v>248630.85052843482</v>
      </c>
      <c r="Z275" s="10">
        <v>805279</v>
      </c>
      <c r="AA275" s="2">
        <f t="shared" si="507"/>
        <v>6459</v>
      </c>
      <c r="AB275" s="29">
        <f t="shared" si="508"/>
        <v>0.81501104691116621</v>
      </c>
      <c r="AC275" s="32">
        <f t="shared" si="509"/>
        <v>-1227</v>
      </c>
      <c r="AD275">
        <f t="shared" si="510"/>
        <v>182780</v>
      </c>
      <c r="AE275" s="1">
        <f t="shared" si="511"/>
        <v>1511</v>
      </c>
      <c r="AF275" s="29">
        <f t="shared" si="512"/>
        <v>0.18498895308883376</v>
      </c>
      <c r="AG275" s="32">
        <f t="shared" si="513"/>
        <v>-301</v>
      </c>
      <c r="AH275" s="34">
        <f t="shared" si="514"/>
        <v>0.18958594730238393</v>
      </c>
      <c r="AI275" s="34">
        <f t="shared" si="515"/>
        <v>45993.960744841468</v>
      </c>
      <c r="AJ275" s="10">
        <v>19650</v>
      </c>
      <c r="AK275" s="2">
        <f t="shared" si="516"/>
        <v>54</v>
      </c>
      <c r="AL275" s="2">
        <f t="shared" si="517"/>
        <v>2.7556644213104775E-3</v>
      </c>
      <c r="AM275" s="34">
        <f t="shared" si="518"/>
        <v>4944.6401610468038</v>
      </c>
      <c r="AN275" s="34">
        <f t="shared" si="519"/>
        <v>0.10963566367237627</v>
      </c>
      <c r="AO275" s="10">
        <v>756</v>
      </c>
      <c r="AP275">
        <f t="shared" si="491"/>
        <v>35</v>
      </c>
      <c r="AQ275">
        <f t="shared" si="520"/>
        <v>4.8543689320388328E-2</v>
      </c>
      <c r="AR275" s="34">
        <f t="shared" si="521"/>
        <v>190.23653749370911</v>
      </c>
      <c r="AS275" s="10">
        <v>1107</v>
      </c>
      <c r="AT275" s="2">
        <f t="shared" si="522"/>
        <v>-51</v>
      </c>
      <c r="AU275" s="2">
        <f t="shared" si="523"/>
        <v>-4.4041450777202118E-2</v>
      </c>
      <c r="AV275" s="34">
        <f t="shared" si="524"/>
        <v>278.56064418721689</v>
      </c>
      <c r="AW275" s="79">
        <f t="shared" si="525"/>
        <v>6.1764213580315797E-3</v>
      </c>
      <c r="AX275" s="10">
        <v>175</v>
      </c>
      <c r="AY275">
        <f t="shared" si="526"/>
        <v>14</v>
      </c>
      <c r="AZ275" s="22">
        <f t="shared" si="527"/>
        <v>8.6956521739130377E-2</v>
      </c>
      <c r="BA275" s="35">
        <f t="shared" si="528"/>
        <v>44.036235530951181</v>
      </c>
      <c r="BB275" s="51">
        <f t="shared" si="529"/>
        <v>9.7639904033922889E-4</v>
      </c>
      <c r="BC275" s="31">
        <f>+Pagina_Inicial[[#This Row],[Aislamiento Domiciliario]]+Pagina_Inicial[[#This Row],[Aislamiento en Hoteles]]+Pagina_Inicial[[#This Row],[Hospitalizados en Sala]]+Pagina_Inicial[[#This Row],[Hospitalizados en UCI]]</f>
        <v>21688</v>
      </c>
      <c r="BD275" s="31">
        <f t="shared" si="530"/>
        <v>52</v>
      </c>
      <c r="BE275" s="51">
        <f t="shared" si="531"/>
        <v>2.4034017378442574E-3</v>
      </c>
      <c r="BF275" s="35">
        <f t="shared" si="532"/>
        <v>5457.4735782586813</v>
      </c>
      <c r="BG275" s="35">
        <f t="shared" si="533"/>
        <v>0.12100652792501256</v>
      </c>
      <c r="BH275" s="45">
        <v>31352</v>
      </c>
      <c r="BI275" s="48">
        <f t="shared" si="534"/>
        <v>285</v>
      </c>
      <c r="BJ275" s="14">
        <v>71889</v>
      </c>
      <c r="BK275" s="48">
        <f t="shared" si="535"/>
        <v>598</v>
      </c>
      <c r="BL275" s="14">
        <v>52078</v>
      </c>
      <c r="BM275" s="48">
        <f t="shared" si="536"/>
        <v>428</v>
      </c>
      <c r="BN275" s="14">
        <v>19940</v>
      </c>
      <c r="BO275" s="48">
        <f t="shared" si="537"/>
        <v>165</v>
      </c>
      <c r="BP275" s="14">
        <v>3971</v>
      </c>
      <c r="BQ275" s="48">
        <f t="shared" si="538"/>
        <v>35</v>
      </c>
      <c r="BR275" s="16">
        <v>24</v>
      </c>
      <c r="BS275" s="24">
        <f t="shared" si="539"/>
        <v>0</v>
      </c>
      <c r="BT275" s="16">
        <v>156</v>
      </c>
      <c r="BU275" s="24">
        <f t="shared" si="540"/>
        <v>0</v>
      </c>
      <c r="BV275" s="16">
        <v>642</v>
      </c>
      <c r="BW275" s="24">
        <f t="shared" si="541"/>
        <v>4</v>
      </c>
      <c r="BX275" s="16">
        <v>1559</v>
      </c>
      <c r="BY275" s="24">
        <f t="shared" si="542"/>
        <v>9</v>
      </c>
      <c r="BZ275" s="21">
        <v>831</v>
      </c>
      <c r="CA275" s="27">
        <f t="shared" si="543"/>
        <v>6</v>
      </c>
    </row>
    <row r="276" spans="1:79">
      <c r="A276" s="3">
        <v>44173</v>
      </c>
      <c r="B276" s="22">
        <v>44173</v>
      </c>
      <c r="C276" s="10">
        <v>181166</v>
      </c>
      <c r="D276">
        <f t="shared" si="492"/>
        <v>1936</v>
      </c>
      <c r="E276" s="10">
        <v>3241</v>
      </c>
      <c r="F276">
        <f t="shared" si="487"/>
        <v>29</v>
      </c>
      <c r="G276" s="10">
        <v>155870</v>
      </c>
      <c r="H276">
        <f t="shared" si="493"/>
        <v>1540</v>
      </c>
      <c r="I276">
        <f t="shared" si="490"/>
        <v>22055</v>
      </c>
      <c r="J276">
        <f t="shared" si="489"/>
        <v>367</v>
      </c>
      <c r="K276">
        <f t="shared" si="494"/>
        <v>1.7889670247176623E-2</v>
      </c>
      <c r="L276">
        <f t="shared" si="495"/>
        <v>0.86037115131978403</v>
      </c>
      <c r="M276">
        <f t="shared" si="496"/>
        <v>0.12173917843303932</v>
      </c>
      <c r="N276" s="22">
        <f t="shared" si="497"/>
        <v>1.0686331872426394E-2</v>
      </c>
      <c r="O276">
        <f t="shared" si="488"/>
        <v>8.9478556001234191E-3</v>
      </c>
      <c r="P276">
        <f t="shared" si="498"/>
        <v>9.8800282286520824E-3</v>
      </c>
      <c r="Q276">
        <f t="shared" si="499"/>
        <v>1.6640217637723873E-2</v>
      </c>
      <c r="R276" s="22">
        <f t="shared" si="500"/>
        <v>45587.820835430291</v>
      </c>
      <c r="S276" s="22">
        <f t="shared" si="501"/>
        <v>815.55108203321583</v>
      </c>
      <c r="T276" s="22">
        <f t="shared" si="502"/>
        <v>39222.445898339203</v>
      </c>
      <c r="U276" s="22">
        <f t="shared" si="503"/>
        <v>5549.8238550578762</v>
      </c>
      <c r="V276" s="10">
        <v>999313</v>
      </c>
      <c r="W276">
        <f t="shared" si="504"/>
        <v>11254</v>
      </c>
      <c r="X276" s="22">
        <f t="shared" si="505"/>
        <v>3284</v>
      </c>
      <c r="Y276" s="35">
        <f t="shared" si="506"/>
        <v>251462.75792652238</v>
      </c>
      <c r="Z276" s="10">
        <v>814597</v>
      </c>
      <c r="AA276" s="2">
        <f t="shared" si="507"/>
        <v>9318</v>
      </c>
      <c r="AB276" s="29">
        <f t="shared" si="508"/>
        <v>0.81515701286784026</v>
      </c>
      <c r="AC276" s="32">
        <f t="shared" si="509"/>
        <v>2859</v>
      </c>
      <c r="AD276">
        <f t="shared" si="510"/>
        <v>184716</v>
      </c>
      <c r="AE276" s="1">
        <f t="shared" si="511"/>
        <v>1936</v>
      </c>
      <c r="AF276" s="29">
        <f t="shared" si="512"/>
        <v>0.1848429871321598</v>
      </c>
      <c r="AG276" s="32">
        <f t="shared" si="513"/>
        <v>425</v>
      </c>
      <c r="AH276" s="34">
        <f t="shared" si="514"/>
        <v>0.17202772347609738</v>
      </c>
      <c r="AI276" s="34">
        <f t="shared" si="515"/>
        <v>46481.127327629591</v>
      </c>
      <c r="AJ276" s="10">
        <v>20070</v>
      </c>
      <c r="AK276" s="2">
        <f t="shared" si="516"/>
        <v>420</v>
      </c>
      <c r="AL276" s="2">
        <f t="shared" si="517"/>
        <v>2.1374045801526798E-2</v>
      </c>
      <c r="AM276" s="34">
        <f t="shared" si="518"/>
        <v>5050.3271263210872</v>
      </c>
      <c r="AN276" s="34">
        <f t="shared" si="519"/>
        <v>0.11078237638408973</v>
      </c>
      <c r="AO276" s="10">
        <v>682</v>
      </c>
      <c r="AP276">
        <f t="shared" si="491"/>
        <v>-74</v>
      </c>
      <c r="AQ276">
        <f t="shared" si="520"/>
        <v>-9.7883597883597906E-2</v>
      </c>
      <c r="AR276" s="34">
        <f t="shared" si="521"/>
        <v>171.61550075490689</v>
      </c>
      <c r="AS276" s="10">
        <v>1134</v>
      </c>
      <c r="AT276" s="2">
        <f t="shared" si="522"/>
        <v>27</v>
      </c>
      <c r="AU276" s="2">
        <f t="shared" si="523"/>
        <v>2.4390243902439046E-2</v>
      </c>
      <c r="AV276" s="34">
        <f t="shared" si="524"/>
        <v>285.35480624056368</v>
      </c>
      <c r="AW276" s="79">
        <f t="shared" si="525"/>
        <v>6.2594526566795098E-3</v>
      </c>
      <c r="AX276" s="10">
        <v>169</v>
      </c>
      <c r="AY276">
        <f t="shared" si="526"/>
        <v>-6</v>
      </c>
      <c r="AZ276" s="22">
        <f t="shared" si="527"/>
        <v>-3.4285714285714253E-2</v>
      </c>
      <c r="BA276" s="35">
        <f t="shared" si="528"/>
        <v>42.526421741318572</v>
      </c>
      <c r="BB276" s="51">
        <f t="shared" si="529"/>
        <v>9.3284611902895692E-4</v>
      </c>
      <c r="BC276" s="31">
        <f>+Pagina_Inicial[[#This Row],[Aislamiento Domiciliario]]+Pagina_Inicial[[#This Row],[Aislamiento en Hoteles]]+Pagina_Inicial[[#This Row],[Hospitalizados en Sala]]+Pagina_Inicial[[#This Row],[Hospitalizados en UCI]]</f>
        <v>22055</v>
      </c>
      <c r="BD276" s="31">
        <f t="shared" si="530"/>
        <v>367</v>
      </c>
      <c r="BE276" s="51">
        <f t="shared" si="531"/>
        <v>1.6921800073773419E-2</v>
      </c>
      <c r="BF276" s="35">
        <f t="shared" si="532"/>
        <v>5549.8238550578762</v>
      </c>
      <c r="BG276" s="35">
        <f t="shared" si="533"/>
        <v>0.12173917843303932</v>
      </c>
      <c r="BH276" s="45">
        <v>31656</v>
      </c>
      <c r="BI276" s="48">
        <f t="shared" si="534"/>
        <v>304</v>
      </c>
      <c r="BJ276" s="14">
        <v>72649</v>
      </c>
      <c r="BK276" s="48">
        <f t="shared" si="535"/>
        <v>760</v>
      </c>
      <c r="BL276" s="14">
        <v>52675</v>
      </c>
      <c r="BM276" s="48">
        <f t="shared" si="536"/>
        <v>597</v>
      </c>
      <c r="BN276" s="14">
        <v>20175</v>
      </c>
      <c r="BO276" s="48">
        <f t="shared" si="537"/>
        <v>235</v>
      </c>
      <c r="BP276" s="14">
        <v>4011</v>
      </c>
      <c r="BQ276" s="48">
        <f t="shared" si="538"/>
        <v>40</v>
      </c>
      <c r="BR276" s="16">
        <v>24</v>
      </c>
      <c r="BS276" s="24">
        <f t="shared" si="539"/>
        <v>0</v>
      </c>
      <c r="BT276" s="16">
        <v>157</v>
      </c>
      <c r="BU276" s="24">
        <f t="shared" si="540"/>
        <v>1</v>
      </c>
      <c r="BV276" s="16">
        <v>646</v>
      </c>
      <c r="BW276" s="24">
        <f t="shared" si="541"/>
        <v>4</v>
      </c>
      <c r="BX276" s="16">
        <v>1577</v>
      </c>
      <c r="BY276" s="24">
        <f t="shared" si="542"/>
        <v>18</v>
      </c>
      <c r="BZ276" s="21">
        <v>837</v>
      </c>
      <c r="CA276" s="27">
        <f t="shared" si="543"/>
        <v>6</v>
      </c>
    </row>
    <row r="277" spans="1:79">
      <c r="A277" s="3">
        <v>44174</v>
      </c>
      <c r="B277" s="22">
        <v>44174</v>
      </c>
      <c r="C277" s="10">
        <v>182977</v>
      </c>
      <c r="D277">
        <f t="shared" si="492"/>
        <v>1811</v>
      </c>
      <c r="E277" s="10">
        <v>3264</v>
      </c>
      <c r="F277">
        <f t="shared" si="487"/>
        <v>23</v>
      </c>
      <c r="G277" s="10">
        <v>156870</v>
      </c>
      <c r="H277">
        <f t="shared" si="493"/>
        <v>1000</v>
      </c>
      <c r="I277">
        <f t="shared" si="490"/>
        <v>22843</v>
      </c>
      <c r="J277">
        <f t="shared" si="489"/>
        <v>788</v>
      </c>
      <c r="K277">
        <f t="shared" si="494"/>
        <v>1.783830754685015E-2</v>
      </c>
      <c r="L277">
        <f t="shared" si="495"/>
        <v>0.85732086546396546</v>
      </c>
      <c r="M277">
        <f t="shared" si="496"/>
        <v>0.12484082698918443</v>
      </c>
      <c r="N277" s="22">
        <f t="shared" si="497"/>
        <v>9.8974188012701057E-3</v>
      </c>
      <c r="O277">
        <f t="shared" si="488"/>
        <v>7.0465686274509805E-3</v>
      </c>
      <c r="P277">
        <f t="shared" si="498"/>
        <v>6.3747051698858932E-3</v>
      </c>
      <c r="Q277">
        <f t="shared" si="499"/>
        <v>3.4496344613229438E-2</v>
      </c>
      <c r="R277" s="22">
        <f t="shared" si="500"/>
        <v>46043.532964267739</v>
      </c>
      <c r="S277" s="22">
        <f t="shared" si="501"/>
        <v>821.33870156014086</v>
      </c>
      <c r="T277" s="22">
        <f t="shared" si="502"/>
        <v>39474.08152994464</v>
      </c>
      <c r="U277" s="22">
        <f t="shared" si="503"/>
        <v>5748.1127327629592</v>
      </c>
      <c r="V277" s="10">
        <v>1007599</v>
      </c>
      <c r="W277">
        <f t="shared" si="504"/>
        <v>8286</v>
      </c>
      <c r="X277" s="22">
        <f t="shared" si="505"/>
        <v>-2968</v>
      </c>
      <c r="Y277" s="35">
        <f t="shared" si="506"/>
        <v>253547.81077000502</v>
      </c>
      <c r="Z277" s="10">
        <v>821072</v>
      </c>
      <c r="AA277" s="22">
        <f t="shared" si="507"/>
        <v>6475</v>
      </c>
      <c r="AB277" s="28">
        <f t="shared" si="508"/>
        <v>0.81487972893978655</v>
      </c>
      <c r="AC277" s="31">
        <f t="shared" si="509"/>
        <v>-2843</v>
      </c>
      <c r="AD277">
        <f t="shared" si="510"/>
        <v>186527</v>
      </c>
      <c r="AE277">
        <f t="shared" si="511"/>
        <v>1811</v>
      </c>
      <c r="AF277" s="28">
        <f t="shared" si="512"/>
        <v>0.18512027106021345</v>
      </c>
      <c r="AG277" s="31">
        <f t="shared" si="513"/>
        <v>-125</v>
      </c>
      <c r="AH277" s="35">
        <f t="shared" si="514"/>
        <v>0.21856142891624428</v>
      </c>
      <c r="AI277" s="35">
        <f t="shared" si="515"/>
        <v>46936.839456467031</v>
      </c>
      <c r="AJ277" s="10">
        <v>20882</v>
      </c>
      <c r="AK277" s="22">
        <f t="shared" si="516"/>
        <v>812</v>
      </c>
      <c r="AL277" s="22">
        <f t="shared" si="517"/>
        <v>4.0458395615346365E-2</v>
      </c>
      <c r="AM277" s="35">
        <f t="shared" si="518"/>
        <v>5254.6552591847003</v>
      </c>
      <c r="AN277" s="35">
        <f t="shared" si="519"/>
        <v>0.1141236330249157</v>
      </c>
      <c r="AO277" s="10">
        <v>666</v>
      </c>
      <c r="AP277">
        <f t="shared" si="491"/>
        <v>-16</v>
      </c>
      <c r="AQ277">
        <f t="shared" si="520"/>
        <v>-2.346041055718473E-2</v>
      </c>
      <c r="AR277" s="35">
        <f t="shared" si="521"/>
        <v>167.58933064921993</v>
      </c>
      <c r="AS277" s="10">
        <v>1125</v>
      </c>
      <c r="AT277" s="22">
        <f t="shared" si="522"/>
        <v>-9</v>
      </c>
      <c r="AU277" s="22">
        <f t="shared" si="523"/>
        <v>-7.9365079365079083E-3</v>
      </c>
      <c r="AV277" s="35">
        <f t="shared" si="524"/>
        <v>283.09008555611473</v>
      </c>
      <c r="AW277" s="51">
        <f t="shared" si="525"/>
        <v>6.148313722489712E-3</v>
      </c>
      <c r="AX277" s="10">
        <v>170</v>
      </c>
      <c r="AY277">
        <f t="shared" si="526"/>
        <v>1</v>
      </c>
      <c r="AZ277" s="22">
        <f t="shared" si="527"/>
        <v>5.9171597633136397E-3</v>
      </c>
      <c r="BA277" s="35">
        <f t="shared" si="528"/>
        <v>42.778057372924003</v>
      </c>
      <c r="BB277" s="51">
        <f t="shared" si="529"/>
        <v>9.2907851806511203E-4</v>
      </c>
      <c r="BC277" s="31">
        <f>+Pagina_Inicial[[#This Row],[Aislamiento Domiciliario]]+Pagina_Inicial[[#This Row],[Aislamiento en Hoteles]]+Pagina_Inicial[[#This Row],[Hospitalizados en Sala]]+Pagina_Inicial[[#This Row],[Hospitalizados en UCI]]</f>
        <v>22843</v>
      </c>
      <c r="BD277" s="31">
        <f t="shared" si="530"/>
        <v>788</v>
      </c>
      <c r="BE277" s="51">
        <f t="shared" si="531"/>
        <v>3.5728859669009294E-2</v>
      </c>
      <c r="BF277" s="35">
        <f t="shared" si="532"/>
        <v>5748.1127327629592</v>
      </c>
      <c r="BG277" s="35">
        <f t="shared" si="533"/>
        <v>0.12484082698918443</v>
      </c>
      <c r="BH277" s="45">
        <v>31958</v>
      </c>
      <c r="BI277" s="48">
        <f t="shared" si="534"/>
        <v>302</v>
      </c>
      <c r="BJ277" s="14">
        <v>73331</v>
      </c>
      <c r="BK277" s="48">
        <f t="shared" si="535"/>
        <v>682</v>
      </c>
      <c r="BL277" s="14">
        <v>53228</v>
      </c>
      <c r="BM277" s="48">
        <f t="shared" si="536"/>
        <v>553</v>
      </c>
      <c r="BN277" s="14">
        <v>20316</v>
      </c>
      <c r="BO277" s="48">
        <f t="shared" si="537"/>
        <v>141</v>
      </c>
      <c r="BP277" s="14">
        <v>4144</v>
      </c>
      <c r="BQ277" s="48">
        <f t="shared" si="538"/>
        <v>133</v>
      </c>
      <c r="BR277" s="16">
        <v>24</v>
      </c>
      <c r="BS277" s="24">
        <f t="shared" si="539"/>
        <v>0</v>
      </c>
      <c r="BT277" s="16">
        <v>158</v>
      </c>
      <c r="BU277" s="24">
        <f t="shared" si="540"/>
        <v>1</v>
      </c>
      <c r="BV277" s="16">
        <v>649</v>
      </c>
      <c r="BW277" s="24">
        <f t="shared" si="541"/>
        <v>3</v>
      </c>
      <c r="BX277" s="16">
        <v>1589</v>
      </c>
      <c r="BY277" s="24">
        <f t="shared" si="542"/>
        <v>12</v>
      </c>
      <c r="BZ277" s="21">
        <v>844</v>
      </c>
      <c r="CA277" s="27">
        <f t="shared" si="543"/>
        <v>7</v>
      </c>
    </row>
    <row r="278" spans="1:79">
      <c r="A278" s="3">
        <v>44175</v>
      </c>
      <c r="B278" s="22">
        <v>44175</v>
      </c>
      <c r="C278" s="10">
        <v>185424</v>
      </c>
      <c r="D278">
        <f t="shared" si="492"/>
        <v>2447</v>
      </c>
      <c r="E278" s="10">
        <v>3287</v>
      </c>
      <c r="F278">
        <f t="shared" si="487"/>
        <v>23</v>
      </c>
      <c r="G278" s="10">
        <v>157888</v>
      </c>
      <c r="H278">
        <f t="shared" si="493"/>
        <v>1018</v>
      </c>
      <c r="I278">
        <f t="shared" si="490"/>
        <v>24249</v>
      </c>
      <c r="J278">
        <f t="shared" si="489"/>
        <v>1406</v>
      </c>
      <c r="K278">
        <f t="shared" si="494"/>
        <v>1.7726939339028389E-2</v>
      </c>
      <c r="L278">
        <f t="shared" si="495"/>
        <v>0.85149710932781086</v>
      </c>
      <c r="M278">
        <f t="shared" si="496"/>
        <v>0.13077595133316075</v>
      </c>
      <c r="N278" s="22">
        <f t="shared" si="497"/>
        <v>1.3196781430667012E-2</v>
      </c>
      <c r="O278">
        <f t="shared" si="488"/>
        <v>6.9972619409796166E-3</v>
      </c>
      <c r="P278">
        <f t="shared" si="498"/>
        <v>6.4476084312930686E-3</v>
      </c>
      <c r="Q278">
        <f t="shared" si="499"/>
        <v>5.7981772444224505E-2</v>
      </c>
      <c r="R278" s="22">
        <f t="shared" si="500"/>
        <v>46659.285354806241</v>
      </c>
      <c r="S278" s="22">
        <f t="shared" si="501"/>
        <v>827.12632108706589</v>
      </c>
      <c r="T278" s="22">
        <f t="shared" si="502"/>
        <v>39730.246602918975</v>
      </c>
      <c r="U278" s="22">
        <f t="shared" si="503"/>
        <v>6101.912430800201</v>
      </c>
      <c r="V278" s="10">
        <v>1020898</v>
      </c>
      <c r="W278">
        <f t="shared" si="504"/>
        <v>13299</v>
      </c>
      <c r="X278" s="22">
        <f t="shared" si="505"/>
        <v>5013</v>
      </c>
      <c r="Y278" s="35">
        <f t="shared" si="506"/>
        <v>256894.3130347257</v>
      </c>
      <c r="Z278" s="10">
        <v>831924</v>
      </c>
      <c r="AA278" s="22">
        <f t="shared" si="507"/>
        <v>10852</v>
      </c>
      <c r="AB278" s="28">
        <f t="shared" si="508"/>
        <v>0.81489433812192791</v>
      </c>
      <c r="AC278" s="31">
        <f t="shared" si="509"/>
        <v>4377</v>
      </c>
      <c r="AD278">
        <f t="shared" si="510"/>
        <v>188974</v>
      </c>
      <c r="AE278">
        <f t="shared" si="511"/>
        <v>2447</v>
      </c>
      <c r="AF278" s="28">
        <f t="shared" si="512"/>
        <v>0.18510566187807204</v>
      </c>
      <c r="AG278" s="31">
        <f t="shared" si="513"/>
        <v>636</v>
      </c>
      <c r="AH278" s="35">
        <f t="shared" si="514"/>
        <v>0.1839987969020227</v>
      </c>
      <c r="AI278" s="35">
        <f t="shared" si="515"/>
        <v>47552.591847005533</v>
      </c>
      <c r="AJ278" s="10">
        <v>22274</v>
      </c>
      <c r="AK278" s="22">
        <f t="shared" si="516"/>
        <v>1392</v>
      </c>
      <c r="AL278" s="22">
        <f t="shared" si="517"/>
        <v>6.6660281582223924E-2</v>
      </c>
      <c r="AM278" s="35">
        <f t="shared" si="518"/>
        <v>5604.9320583794661</v>
      </c>
      <c r="AN278" s="35">
        <f t="shared" si="519"/>
        <v>0.12012468720338251</v>
      </c>
      <c r="AO278" s="10">
        <v>675</v>
      </c>
      <c r="AP278">
        <f t="shared" si="491"/>
        <v>9</v>
      </c>
      <c r="AQ278">
        <f t="shared" si="520"/>
        <v>1.3513513513513598E-2</v>
      </c>
      <c r="AR278" s="35">
        <f t="shared" si="521"/>
        <v>169.85405133366885</v>
      </c>
      <c r="AS278" s="10">
        <v>1127</v>
      </c>
      <c r="AT278" s="22">
        <f t="shared" si="522"/>
        <v>2</v>
      </c>
      <c r="AU278" s="22">
        <f t="shared" si="523"/>
        <v>1.777777777777878E-3</v>
      </c>
      <c r="AV278" s="35">
        <f t="shared" si="524"/>
        <v>283.59335681932561</v>
      </c>
      <c r="AW278" s="51">
        <f t="shared" si="525"/>
        <v>6.0779618603848473E-3</v>
      </c>
      <c r="AX278" s="10">
        <v>173</v>
      </c>
      <c r="AY278">
        <f t="shared" si="526"/>
        <v>3</v>
      </c>
      <c r="AZ278" s="22">
        <f t="shared" si="527"/>
        <v>1.7647058823529349E-2</v>
      </c>
      <c r="BA278" s="35">
        <f t="shared" si="528"/>
        <v>43.532964267740311</v>
      </c>
      <c r="BB278" s="51">
        <f t="shared" si="529"/>
        <v>9.3299680731728362E-4</v>
      </c>
      <c r="BC278" s="31">
        <f>+Pagina_Inicial[[#This Row],[Aislamiento Domiciliario]]+Pagina_Inicial[[#This Row],[Aislamiento en Hoteles]]+Pagina_Inicial[[#This Row],[Hospitalizados en Sala]]+Pagina_Inicial[[#This Row],[Hospitalizados en UCI]]</f>
        <v>24249</v>
      </c>
      <c r="BD278" s="31">
        <f t="shared" si="530"/>
        <v>1406</v>
      </c>
      <c r="BE278" s="51">
        <f t="shared" si="531"/>
        <v>6.1550584424112431E-2</v>
      </c>
      <c r="BF278" s="35">
        <f t="shared" si="532"/>
        <v>6101.912430800201</v>
      </c>
      <c r="BG278" s="35">
        <f t="shared" si="533"/>
        <v>0.13077595133316075</v>
      </c>
      <c r="BH278" s="45">
        <v>32325</v>
      </c>
      <c r="BI278" s="48">
        <f t="shared" si="534"/>
        <v>367</v>
      </c>
      <c r="BJ278" s="14">
        <v>74307</v>
      </c>
      <c r="BK278" s="48">
        <f t="shared" si="535"/>
        <v>976</v>
      </c>
      <c r="BL278" s="14">
        <v>53996</v>
      </c>
      <c r="BM278" s="48">
        <f t="shared" si="536"/>
        <v>768</v>
      </c>
      <c r="BN278" s="14">
        <v>20602</v>
      </c>
      <c r="BO278" s="48">
        <f t="shared" si="537"/>
        <v>286</v>
      </c>
      <c r="BP278" s="14">
        <v>4194</v>
      </c>
      <c r="BQ278" s="48">
        <f t="shared" si="538"/>
        <v>50</v>
      </c>
      <c r="BR278" s="16">
        <v>24</v>
      </c>
      <c r="BS278" s="24">
        <f t="shared" si="539"/>
        <v>0</v>
      </c>
      <c r="BT278" s="16">
        <v>158</v>
      </c>
      <c r="BU278" s="24">
        <f t="shared" si="540"/>
        <v>0</v>
      </c>
      <c r="BV278" s="16">
        <v>652</v>
      </c>
      <c r="BW278" s="24">
        <f t="shared" si="541"/>
        <v>3</v>
      </c>
      <c r="BX278" s="16">
        <v>1605</v>
      </c>
      <c r="BY278" s="24">
        <f t="shared" si="542"/>
        <v>16</v>
      </c>
      <c r="BZ278" s="21">
        <v>848</v>
      </c>
      <c r="CA278" s="27">
        <f t="shared" si="543"/>
        <v>4</v>
      </c>
    </row>
    <row r="279" spans="1:79">
      <c r="A279" s="3">
        <v>44176</v>
      </c>
      <c r="B279" s="22">
        <v>44176</v>
      </c>
      <c r="C279" s="10">
        <v>187779</v>
      </c>
      <c r="D279">
        <f t="shared" si="492"/>
        <v>2355</v>
      </c>
      <c r="E279" s="10">
        <v>3309</v>
      </c>
      <c r="F279">
        <f t="shared" si="487"/>
        <v>22</v>
      </c>
      <c r="G279" s="10">
        <v>159070</v>
      </c>
      <c r="H279">
        <f t="shared" si="493"/>
        <v>1182</v>
      </c>
      <c r="I279">
        <f t="shared" si="490"/>
        <v>25400</v>
      </c>
      <c r="J279">
        <f t="shared" si="489"/>
        <v>1151</v>
      </c>
      <c r="K279">
        <f t="shared" si="494"/>
        <v>1.7621778793155785E-2</v>
      </c>
      <c r="L279">
        <f t="shared" si="495"/>
        <v>0.84711282944312194</v>
      </c>
      <c r="M279">
        <f t="shared" si="496"/>
        <v>0.13526539176372224</v>
      </c>
      <c r="N279" s="22">
        <f t="shared" si="497"/>
        <v>1.2541338488329366E-2</v>
      </c>
      <c r="O279">
        <f t="shared" si="488"/>
        <v>6.6485343003928679E-3</v>
      </c>
      <c r="P279">
        <f t="shared" si="498"/>
        <v>7.4306908908027911E-3</v>
      </c>
      <c r="Q279">
        <f t="shared" si="499"/>
        <v>4.5314960629921262E-2</v>
      </c>
      <c r="R279" s="22">
        <f t="shared" si="500"/>
        <v>47251.887267237042</v>
      </c>
      <c r="S279" s="22">
        <f t="shared" si="501"/>
        <v>832.66230498238542</v>
      </c>
      <c r="T279" s="22">
        <f t="shared" si="502"/>
        <v>40027.679919476599</v>
      </c>
      <c r="U279" s="22">
        <f t="shared" si="503"/>
        <v>6391.545042778057</v>
      </c>
      <c r="V279" s="10">
        <v>1034667</v>
      </c>
      <c r="W279">
        <f t="shared" si="504"/>
        <v>13769</v>
      </c>
      <c r="X279" s="22">
        <f t="shared" si="505"/>
        <v>470</v>
      </c>
      <c r="Y279" s="35">
        <f t="shared" si="506"/>
        <v>260359.08404630094</v>
      </c>
      <c r="Z279" s="10">
        <v>843338</v>
      </c>
      <c r="AA279" s="22">
        <f t="shared" si="507"/>
        <v>11414</v>
      </c>
      <c r="AB279" s="28">
        <f t="shared" si="508"/>
        <v>0.81508156730619608</v>
      </c>
      <c r="AC279" s="31">
        <f t="shared" si="509"/>
        <v>562</v>
      </c>
      <c r="AD279">
        <f t="shared" si="510"/>
        <v>191329</v>
      </c>
      <c r="AE279">
        <f t="shared" si="511"/>
        <v>2355</v>
      </c>
      <c r="AF279" s="28">
        <f t="shared" si="512"/>
        <v>0.1849184326938039</v>
      </c>
      <c r="AG279" s="31">
        <f t="shared" si="513"/>
        <v>-92</v>
      </c>
      <c r="AH279" s="35">
        <f t="shared" si="514"/>
        <v>0.171036386084683</v>
      </c>
      <c r="AI279" s="35">
        <f t="shared" si="515"/>
        <v>48145.193759436333</v>
      </c>
      <c r="AJ279" s="10">
        <v>23290</v>
      </c>
      <c r="AK279" s="22">
        <f t="shared" si="516"/>
        <v>1016</v>
      </c>
      <c r="AL279" s="22">
        <f t="shared" si="517"/>
        <v>4.5613720032324778E-2</v>
      </c>
      <c r="AM279" s="35">
        <f t="shared" si="518"/>
        <v>5860.5938600905884</v>
      </c>
      <c r="AN279" s="35">
        <f t="shared" si="519"/>
        <v>0.1240287785109091</v>
      </c>
      <c r="AO279" s="10">
        <v>676</v>
      </c>
      <c r="AP279">
        <f t="shared" si="491"/>
        <v>1</v>
      </c>
      <c r="AQ279">
        <f t="shared" si="520"/>
        <v>1.481481481481417E-3</v>
      </c>
      <c r="AR279" s="35">
        <f t="shared" si="521"/>
        <v>170.10568696527429</v>
      </c>
      <c r="AS279" s="10">
        <v>1262</v>
      </c>
      <c r="AT279" s="22">
        <f t="shared" si="522"/>
        <v>135</v>
      </c>
      <c r="AU279" s="22">
        <f t="shared" si="523"/>
        <v>0.11978704525288375</v>
      </c>
      <c r="AV279" s="35">
        <f t="shared" si="524"/>
        <v>317.56416708605934</v>
      </c>
      <c r="AW279" s="51">
        <f t="shared" si="525"/>
        <v>6.7206663151896644E-3</v>
      </c>
      <c r="AX279" s="10">
        <v>172</v>
      </c>
      <c r="AY279">
        <f t="shared" si="526"/>
        <v>-1</v>
      </c>
      <c r="AZ279" s="22">
        <f t="shared" si="527"/>
        <v>-5.7803468208093012E-3</v>
      </c>
      <c r="BA279" s="35">
        <f t="shared" si="528"/>
        <v>43.281328636134873</v>
      </c>
      <c r="BB279" s="51">
        <f t="shared" si="529"/>
        <v>9.1597036942363101E-4</v>
      </c>
      <c r="BC279" s="31">
        <f>+Pagina_Inicial[[#This Row],[Aislamiento Domiciliario]]+Pagina_Inicial[[#This Row],[Aislamiento en Hoteles]]+Pagina_Inicial[[#This Row],[Hospitalizados en Sala]]+Pagina_Inicial[[#This Row],[Hospitalizados en UCI]]</f>
        <v>25400</v>
      </c>
      <c r="BD279" s="31">
        <f t="shared" si="530"/>
        <v>1151</v>
      </c>
      <c r="BE279" s="51">
        <f t="shared" si="531"/>
        <v>4.7465874881438497E-2</v>
      </c>
      <c r="BF279" s="35">
        <f t="shared" si="532"/>
        <v>6391.545042778057</v>
      </c>
      <c r="BG279" s="35">
        <f t="shared" si="533"/>
        <v>0.13526539176372224</v>
      </c>
      <c r="BH279" s="45">
        <v>32663</v>
      </c>
      <c r="BI279" s="48">
        <f t="shared" si="534"/>
        <v>338</v>
      </c>
      <c r="BJ279" s="14">
        <v>75319</v>
      </c>
      <c r="BK279" s="48">
        <f t="shared" si="535"/>
        <v>1012</v>
      </c>
      <c r="BL279" s="14">
        <v>54698</v>
      </c>
      <c r="BM279" s="48">
        <f t="shared" si="536"/>
        <v>702</v>
      </c>
      <c r="BN279" s="14">
        <v>20861</v>
      </c>
      <c r="BO279" s="48">
        <f t="shared" si="537"/>
        <v>259</v>
      </c>
      <c r="BP279" s="14">
        <v>4238</v>
      </c>
      <c r="BQ279" s="48">
        <f t="shared" si="538"/>
        <v>44</v>
      </c>
      <c r="BR279" s="16">
        <v>24</v>
      </c>
      <c r="BS279" s="24">
        <f t="shared" si="539"/>
        <v>0</v>
      </c>
      <c r="BT279" s="16">
        <v>159</v>
      </c>
      <c r="BU279" s="24">
        <f t="shared" si="540"/>
        <v>1</v>
      </c>
      <c r="BV279" s="16">
        <v>658</v>
      </c>
      <c r="BW279" s="24">
        <f t="shared" si="541"/>
        <v>6</v>
      </c>
      <c r="BX279" s="16">
        <v>1618</v>
      </c>
      <c r="BY279" s="24">
        <f t="shared" si="542"/>
        <v>13</v>
      </c>
      <c r="BZ279" s="21">
        <v>850</v>
      </c>
      <c r="CA279" s="27">
        <f t="shared" si="543"/>
        <v>2</v>
      </c>
    </row>
    <row r="280" spans="1:79">
      <c r="A280" s="3">
        <v>44177</v>
      </c>
      <c r="B280" s="22">
        <v>44177</v>
      </c>
      <c r="C280" s="10">
        <v>190585</v>
      </c>
      <c r="D280">
        <f t="shared" si="492"/>
        <v>2806</v>
      </c>
      <c r="E280" s="10">
        <v>3331</v>
      </c>
      <c r="F280">
        <f t="shared" si="487"/>
        <v>22</v>
      </c>
      <c r="G280" s="10">
        <v>160641</v>
      </c>
      <c r="H280">
        <f t="shared" si="493"/>
        <v>1571</v>
      </c>
      <c r="I280">
        <f t="shared" si="490"/>
        <v>26613</v>
      </c>
      <c r="J280">
        <f t="shared" si="489"/>
        <v>1213</v>
      </c>
      <c r="K280">
        <f t="shared" si="494"/>
        <v>1.7477765826271741E-2</v>
      </c>
      <c r="L280">
        <f t="shared" si="495"/>
        <v>0.84288375265629512</v>
      </c>
      <c r="M280">
        <f t="shared" si="496"/>
        <v>0.13963848151743316</v>
      </c>
      <c r="N280" s="22">
        <f t="shared" si="497"/>
        <v>1.4723089435160165E-2</v>
      </c>
      <c r="O280">
        <f t="shared" si="488"/>
        <v>6.6046232362653862E-3</v>
      </c>
      <c r="P280">
        <f t="shared" si="498"/>
        <v>9.779570595302569E-3</v>
      </c>
      <c r="Q280">
        <f t="shared" si="499"/>
        <v>4.5579228196745952E-2</v>
      </c>
      <c r="R280" s="22">
        <f t="shared" si="500"/>
        <v>47957.976849521889</v>
      </c>
      <c r="S280" s="22">
        <f t="shared" si="501"/>
        <v>838.19828887770507</v>
      </c>
      <c r="T280" s="22">
        <f t="shared" si="502"/>
        <v>40422.999496728735</v>
      </c>
      <c r="U280" s="22">
        <f t="shared" si="503"/>
        <v>6696.77906391545</v>
      </c>
      <c r="V280" s="10">
        <v>1051067</v>
      </c>
      <c r="W280">
        <f t="shared" si="504"/>
        <v>16400</v>
      </c>
      <c r="X280" s="22">
        <f t="shared" si="505"/>
        <v>2631</v>
      </c>
      <c r="Y280" s="35">
        <f t="shared" si="506"/>
        <v>264485.90840463008</v>
      </c>
      <c r="Z280" s="10">
        <v>856932</v>
      </c>
      <c r="AA280" s="22">
        <f t="shared" si="507"/>
        <v>13594</v>
      </c>
      <c r="AB280" s="28">
        <f t="shared" si="508"/>
        <v>0.81529721701851543</v>
      </c>
      <c r="AC280" s="31">
        <f t="shared" si="509"/>
        <v>2180</v>
      </c>
      <c r="AD280">
        <f t="shared" si="510"/>
        <v>194135</v>
      </c>
      <c r="AE280">
        <f t="shared" si="511"/>
        <v>2806</v>
      </c>
      <c r="AF280" s="28">
        <f t="shared" si="512"/>
        <v>0.18470278298148454</v>
      </c>
      <c r="AG280" s="31">
        <f t="shared" si="513"/>
        <v>451</v>
      </c>
      <c r="AH280" s="35">
        <f t="shared" si="514"/>
        <v>0.17109756097560977</v>
      </c>
      <c r="AI280" s="35">
        <f t="shared" si="515"/>
        <v>48851.283341721188</v>
      </c>
      <c r="AJ280" s="10">
        <v>24469</v>
      </c>
      <c r="AK280" s="22">
        <f t="shared" si="516"/>
        <v>1179</v>
      </c>
      <c r="AL280" s="22">
        <f t="shared" si="517"/>
        <v>5.0622584800343429E-2</v>
      </c>
      <c r="AM280" s="35">
        <f t="shared" si="518"/>
        <v>6157.2722697533964</v>
      </c>
      <c r="AN280" s="35">
        <f t="shared" si="519"/>
        <v>0.12838890783639845</v>
      </c>
      <c r="AO280" s="10">
        <v>696</v>
      </c>
      <c r="AP280">
        <f t="shared" si="491"/>
        <v>20</v>
      </c>
      <c r="AQ280">
        <f t="shared" si="520"/>
        <v>2.9585798816567976E-2</v>
      </c>
      <c r="AR280" s="35">
        <f t="shared" si="521"/>
        <v>175.13839959738297</v>
      </c>
      <c r="AS280" s="10">
        <v>1265</v>
      </c>
      <c r="AT280" s="22">
        <f t="shared" si="522"/>
        <v>3</v>
      </c>
      <c r="AU280" s="22">
        <f t="shared" si="523"/>
        <v>2.3771790808240212E-3</v>
      </c>
      <c r="AV280" s="35">
        <f t="shared" si="524"/>
        <v>318.31907398087566</v>
      </c>
      <c r="AW280" s="51">
        <f t="shared" si="525"/>
        <v>6.6374583519164679E-3</v>
      </c>
      <c r="AX280" s="10">
        <v>183</v>
      </c>
      <c r="AY280">
        <f t="shared" si="526"/>
        <v>11</v>
      </c>
      <c r="AZ280" s="22">
        <f t="shared" si="527"/>
        <v>6.3953488372092915E-2</v>
      </c>
      <c r="BA280" s="35">
        <f t="shared" si="528"/>
        <v>46.04932058379466</v>
      </c>
      <c r="BB280" s="51">
        <f t="shared" si="529"/>
        <v>9.6020148490174987E-4</v>
      </c>
      <c r="BC280" s="31">
        <f>+Pagina_Inicial[[#This Row],[Aislamiento Domiciliario]]+Pagina_Inicial[[#This Row],[Aislamiento en Hoteles]]+Pagina_Inicial[[#This Row],[Hospitalizados en Sala]]+Pagina_Inicial[[#This Row],[Hospitalizados en UCI]]</f>
        <v>26613</v>
      </c>
      <c r="BD280" s="31">
        <f t="shared" si="530"/>
        <v>1213</v>
      </c>
      <c r="BE280" s="51">
        <f t="shared" si="531"/>
        <v>4.7755905511811081E-2</v>
      </c>
      <c r="BF280" s="35">
        <f t="shared" si="532"/>
        <v>6696.77906391545</v>
      </c>
      <c r="BG280" s="35">
        <f t="shared" si="533"/>
        <v>0.13963848151743316</v>
      </c>
      <c r="BH280" s="45">
        <v>33097</v>
      </c>
      <c r="BI280" s="48">
        <f t="shared" si="534"/>
        <v>434</v>
      </c>
      <c r="BJ280" s="14">
        <v>76461</v>
      </c>
      <c r="BK280" s="48">
        <f t="shared" si="535"/>
        <v>1142</v>
      </c>
      <c r="BL280" s="14">
        <v>55557</v>
      </c>
      <c r="BM280" s="48">
        <f t="shared" si="536"/>
        <v>859</v>
      </c>
      <c r="BN280" s="14">
        <v>21181</v>
      </c>
      <c r="BO280" s="48">
        <f t="shared" si="537"/>
        <v>320</v>
      </c>
      <c r="BP280" s="14">
        <v>4289</v>
      </c>
      <c r="BQ280" s="48">
        <f t="shared" si="538"/>
        <v>51</v>
      </c>
      <c r="BR280" s="16">
        <v>24</v>
      </c>
      <c r="BS280" s="24">
        <f t="shared" si="539"/>
        <v>0</v>
      </c>
      <c r="BT280" s="16">
        <v>160</v>
      </c>
      <c r="BU280" s="24">
        <f t="shared" si="540"/>
        <v>1</v>
      </c>
      <c r="BV280" s="16">
        <v>662</v>
      </c>
      <c r="BW280" s="24">
        <f t="shared" si="541"/>
        <v>4</v>
      </c>
      <c r="BX280" s="16">
        <v>1629</v>
      </c>
      <c r="BY280" s="24">
        <f t="shared" si="542"/>
        <v>11</v>
      </c>
      <c r="BZ280" s="21">
        <v>856</v>
      </c>
      <c r="CA280" s="27">
        <f t="shared" si="543"/>
        <v>6</v>
      </c>
    </row>
    <row r="281" spans="1:79">
      <c r="A281" s="3">
        <v>44178</v>
      </c>
      <c r="B281" s="22">
        <v>44178</v>
      </c>
      <c r="C281" s="10">
        <v>193007</v>
      </c>
      <c r="D281">
        <f t="shared" si="492"/>
        <v>2422</v>
      </c>
      <c r="E281" s="10">
        <v>3356</v>
      </c>
      <c r="F281">
        <f t="shared" si="487"/>
        <v>25</v>
      </c>
      <c r="G281" s="10">
        <v>162105</v>
      </c>
      <c r="H281">
        <f t="shared" si="493"/>
        <v>1464</v>
      </c>
      <c r="I281">
        <f t="shared" si="490"/>
        <v>27546</v>
      </c>
      <c r="J281">
        <f t="shared" si="489"/>
        <v>933</v>
      </c>
      <c r="K281">
        <f t="shared" si="494"/>
        <v>1.7387970384493828E-2</v>
      </c>
      <c r="L281">
        <f t="shared" si="495"/>
        <v>0.83989181739522401</v>
      </c>
      <c r="M281">
        <f t="shared" si="496"/>
        <v>0.14272021222028217</v>
      </c>
      <c r="N281" s="22">
        <f t="shared" si="497"/>
        <v>1.2548767661276534E-2</v>
      </c>
      <c r="O281">
        <f t="shared" si="488"/>
        <v>7.4493444576877238E-3</v>
      </c>
      <c r="P281">
        <f t="shared" si="498"/>
        <v>9.0311834921809938E-3</v>
      </c>
      <c r="Q281">
        <f t="shared" si="499"/>
        <v>3.387061642343716E-2</v>
      </c>
      <c r="R281" s="22">
        <f t="shared" si="500"/>
        <v>48567.438349270255</v>
      </c>
      <c r="S281" s="22">
        <f t="shared" si="501"/>
        <v>844.48917966784097</v>
      </c>
      <c r="T281" s="22">
        <f t="shared" si="502"/>
        <v>40791.394061399093</v>
      </c>
      <c r="U281" s="22">
        <f t="shared" si="503"/>
        <v>6931.5551082033217</v>
      </c>
      <c r="V281" s="10">
        <v>1063099</v>
      </c>
      <c r="W281">
        <f t="shared" si="504"/>
        <v>12032</v>
      </c>
      <c r="X281" s="22">
        <f t="shared" si="505"/>
        <v>-4368</v>
      </c>
      <c r="Y281" s="35">
        <f t="shared" si="506"/>
        <v>267513.58832410671</v>
      </c>
      <c r="Z281" s="10">
        <v>866542</v>
      </c>
      <c r="AA281" s="22">
        <f t="shared" si="507"/>
        <v>9610</v>
      </c>
      <c r="AB281" s="28">
        <f t="shared" si="508"/>
        <v>0.81510941125897018</v>
      </c>
      <c r="AC281" s="31">
        <f t="shared" si="509"/>
        <v>-3984</v>
      </c>
      <c r="AD281">
        <f t="shared" si="510"/>
        <v>196557</v>
      </c>
      <c r="AE281">
        <f t="shared" si="511"/>
        <v>2422</v>
      </c>
      <c r="AF281" s="28">
        <f t="shared" si="512"/>
        <v>0.18489058874102976</v>
      </c>
      <c r="AG281" s="31">
        <f t="shared" si="513"/>
        <v>-384</v>
      </c>
      <c r="AH281" s="35">
        <f t="shared" si="514"/>
        <v>0.20129654255319149</v>
      </c>
      <c r="AI281" s="35">
        <f t="shared" si="515"/>
        <v>49460.744841469546</v>
      </c>
      <c r="AJ281" s="10">
        <v>25392</v>
      </c>
      <c r="AK281" s="22">
        <f t="shared" si="516"/>
        <v>923</v>
      </c>
      <c r="AL281" s="22">
        <f t="shared" si="517"/>
        <v>3.7721198250848076E-2</v>
      </c>
      <c r="AM281" s="35">
        <f t="shared" si="518"/>
        <v>6389.5319577252139</v>
      </c>
      <c r="AN281" s="35">
        <f t="shared" si="519"/>
        <v>0.1315599952333335</v>
      </c>
      <c r="AO281" s="10">
        <v>722</v>
      </c>
      <c r="AP281">
        <f t="shared" si="491"/>
        <v>26</v>
      </c>
      <c r="AQ281">
        <f t="shared" si="520"/>
        <v>3.7356321839080442E-2</v>
      </c>
      <c r="AR281" s="35">
        <f t="shared" si="521"/>
        <v>181.68092601912429</v>
      </c>
      <c r="AS281" s="10">
        <v>1244</v>
      </c>
      <c r="AT281" s="22">
        <f t="shared" si="522"/>
        <v>-21</v>
      </c>
      <c r="AU281" s="22">
        <f t="shared" si="523"/>
        <v>-1.6600790513834007E-2</v>
      </c>
      <c r="AV281" s="35">
        <f t="shared" si="524"/>
        <v>313.03472571716151</v>
      </c>
      <c r="AW281" s="51">
        <f t="shared" si="525"/>
        <v>6.4453620853129681E-3</v>
      </c>
      <c r="AX281" s="10">
        <v>188</v>
      </c>
      <c r="AY281">
        <f t="shared" si="526"/>
        <v>5</v>
      </c>
      <c r="AZ281" s="22">
        <f t="shared" si="527"/>
        <v>2.732240437158473E-2</v>
      </c>
      <c r="BA281" s="35">
        <f t="shared" si="528"/>
        <v>47.307498741821838</v>
      </c>
      <c r="BB281" s="51">
        <f t="shared" si="529"/>
        <v>9.7405793572253859E-4</v>
      </c>
      <c r="BC281" s="31">
        <f>+Pagina_Inicial[[#This Row],[Aislamiento Domiciliario]]+Pagina_Inicial[[#This Row],[Aislamiento en Hoteles]]+Pagina_Inicial[[#This Row],[Hospitalizados en Sala]]+Pagina_Inicial[[#This Row],[Hospitalizados en UCI]]</f>
        <v>27546</v>
      </c>
      <c r="BD281" s="31">
        <f t="shared" si="530"/>
        <v>933</v>
      </c>
      <c r="BE281" s="51">
        <f t="shared" si="531"/>
        <v>3.5058054334347943E-2</v>
      </c>
      <c r="BF281" s="35">
        <f t="shared" si="532"/>
        <v>6931.5551082033217</v>
      </c>
      <c r="BG281" s="35">
        <f t="shared" si="533"/>
        <v>0.14272021222028217</v>
      </c>
      <c r="BH281" s="45">
        <v>33515</v>
      </c>
      <c r="BI281" s="48">
        <f t="shared" si="534"/>
        <v>418</v>
      </c>
      <c r="BJ281" s="14">
        <v>77373</v>
      </c>
      <c r="BK281" s="48">
        <f t="shared" si="535"/>
        <v>912</v>
      </c>
      <c r="BL281" s="14">
        <v>56280</v>
      </c>
      <c r="BM281" s="48">
        <f t="shared" si="536"/>
        <v>723</v>
      </c>
      <c r="BN281" s="14">
        <v>21493</v>
      </c>
      <c r="BO281" s="48">
        <f t="shared" si="537"/>
        <v>312</v>
      </c>
      <c r="BP281" s="14">
        <v>4346</v>
      </c>
      <c r="BQ281" s="48">
        <f t="shared" si="538"/>
        <v>57</v>
      </c>
      <c r="BR281" s="16">
        <v>24</v>
      </c>
      <c r="BS281" s="24">
        <f t="shared" si="539"/>
        <v>0</v>
      </c>
      <c r="BT281" s="16">
        <v>160</v>
      </c>
      <c r="BU281" s="24">
        <f t="shared" si="540"/>
        <v>0</v>
      </c>
      <c r="BV281" s="16">
        <v>668</v>
      </c>
      <c r="BW281" s="24">
        <f t="shared" si="541"/>
        <v>6</v>
      </c>
      <c r="BX281" s="16">
        <v>1640</v>
      </c>
      <c r="BY281" s="24">
        <f t="shared" si="542"/>
        <v>11</v>
      </c>
      <c r="BZ281" s="21">
        <v>864</v>
      </c>
      <c r="CA281" s="27">
        <f t="shared" si="543"/>
        <v>8</v>
      </c>
    </row>
    <row r="282" spans="1:79">
      <c r="A282" s="3">
        <v>44179</v>
      </c>
      <c r="B282" s="22">
        <v>44179</v>
      </c>
      <c r="C282" s="10">
        <v>194619</v>
      </c>
      <c r="D282">
        <f t="shared" si="492"/>
        <v>1612</v>
      </c>
      <c r="E282" s="10">
        <v>3382</v>
      </c>
      <c r="F282">
        <f t="shared" si="487"/>
        <v>26</v>
      </c>
      <c r="G282" s="10">
        <v>163334</v>
      </c>
      <c r="H282">
        <f t="shared" si="493"/>
        <v>1229</v>
      </c>
      <c r="I282">
        <f t="shared" si="490"/>
        <v>27903</v>
      </c>
      <c r="J282">
        <f t="shared" si="489"/>
        <v>357</v>
      </c>
      <c r="K282">
        <f t="shared" si="494"/>
        <v>1.7377542788730802E-2</v>
      </c>
      <c r="L282">
        <f t="shared" si="495"/>
        <v>0.83925002183753894</v>
      </c>
      <c r="M282">
        <f t="shared" si="496"/>
        <v>0.14337243537373021</v>
      </c>
      <c r="N282" s="22">
        <f t="shared" si="497"/>
        <v>8.2828500814411746E-3</v>
      </c>
      <c r="O282">
        <f t="shared" si="488"/>
        <v>7.68775872264932E-3</v>
      </c>
      <c r="P282">
        <f t="shared" si="498"/>
        <v>7.5244590838404743E-3</v>
      </c>
      <c r="Q282">
        <f t="shared" si="499"/>
        <v>1.2794323191054726E-2</v>
      </c>
      <c r="R282" s="22">
        <f t="shared" si="500"/>
        <v>48973.074987418215</v>
      </c>
      <c r="S282" s="22">
        <f t="shared" si="501"/>
        <v>851.03170608958226</v>
      </c>
      <c r="T282" s="22">
        <f t="shared" si="502"/>
        <v>41100.654252642169</v>
      </c>
      <c r="U282" s="22">
        <f t="shared" si="503"/>
        <v>7021.3890286864616</v>
      </c>
      <c r="V282" s="10">
        <v>1072669</v>
      </c>
      <c r="W282">
        <f t="shared" si="504"/>
        <v>9570</v>
      </c>
      <c r="X282" s="22">
        <f t="shared" si="505"/>
        <v>-2462</v>
      </c>
      <c r="Y282" s="35">
        <f t="shared" si="506"/>
        <v>269921.74131857068</v>
      </c>
      <c r="Z282" s="10">
        <v>874500</v>
      </c>
      <c r="AA282" s="22">
        <f t="shared" si="507"/>
        <v>7958</v>
      </c>
      <c r="AB282" s="28">
        <f t="shared" si="508"/>
        <v>0.81525615077903812</v>
      </c>
      <c r="AC282" s="31">
        <f t="shared" si="509"/>
        <v>-1652</v>
      </c>
      <c r="AD282">
        <f t="shared" si="510"/>
        <v>198169</v>
      </c>
      <c r="AE282">
        <f t="shared" si="511"/>
        <v>1612</v>
      </c>
      <c r="AF282" s="28">
        <f t="shared" si="512"/>
        <v>0.18474384922096193</v>
      </c>
      <c r="AG282" s="31">
        <f t="shared" si="513"/>
        <v>-810</v>
      </c>
      <c r="AH282" s="35">
        <f t="shared" si="514"/>
        <v>0.16844305120167188</v>
      </c>
      <c r="AI282" s="35">
        <f t="shared" si="515"/>
        <v>49866.381479617514</v>
      </c>
      <c r="AJ282" s="10">
        <v>25730</v>
      </c>
      <c r="AK282" s="22">
        <f t="shared" si="516"/>
        <v>338</v>
      </c>
      <c r="AL282" s="22">
        <f t="shared" si="517"/>
        <v>1.3311279143037202E-2</v>
      </c>
      <c r="AM282" s="35">
        <f t="shared" si="518"/>
        <v>6474.5848012078504</v>
      </c>
      <c r="AN282" s="35">
        <f t="shared" si="519"/>
        <v>0.13220703014608029</v>
      </c>
      <c r="AO282" s="10">
        <v>738</v>
      </c>
      <c r="AP282">
        <f t="shared" si="491"/>
        <v>16</v>
      </c>
      <c r="AQ282">
        <f t="shared" si="520"/>
        <v>2.2160664819944609E-2</v>
      </c>
      <c r="AR282" s="35">
        <f t="shared" si="521"/>
        <v>185.70709612481127</v>
      </c>
      <c r="AS282" s="10">
        <v>1250</v>
      </c>
      <c r="AT282" s="22">
        <f t="shared" si="522"/>
        <v>6</v>
      </c>
      <c r="AU282" s="22">
        <f t="shared" si="523"/>
        <v>4.8231511254019921E-3</v>
      </c>
      <c r="AV282" s="35">
        <f t="shared" si="524"/>
        <v>314.54453950679414</v>
      </c>
      <c r="AW282" s="51">
        <f t="shared" si="525"/>
        <v>6.4228055842440873E-3</v>
      </c>
      <c r="AX282" s="10">
        <v>185</v>
      </c>
      <c r="AY282">
        <f t="shared" si="526"/>
        <v>-3</v>
      </c>
      <c r="AZ282" s="22">
        <f t="shared" si="527"/>
        <v>-1.5957446808510634E-2</v>
      </c>
      <c r="BA282" s="35">
        <f t="shared" si="528"/>
        <v>46.55259184700553</v>
      </c>
      <c r="BB282" s="51">
        <f t="shared" si="529"/>
        <v>9.505752264681249E-4</v>
      </c>
      <c r="BC282" s="31">
        <f>+Pagina_Inicial[[#This Row],[Aislamiento Domiciliario]]+Pagina_Inicial[[#This Row],[Aislamiento en Hoteles]]+Pagina_Inicial[[#This Row],[Hospitalizados en Sala]]+Pagina_Inicial[[#This Row],[Hospitalizados en UCI]]</f>
        <v>27903</v>
      </c>
      <c r="BD282" s="31">
        <f t="shared" si="530"/>
        <v>357</v>
      </c>
      <c r="BE282" s="51">
        <f t="shared" si="531"/>
        <v>1.2960139403180193E-2</v>
      </c>
      <c r="BF282" s="35">
        <f t="shared" si="532"/>
        <v>7021.3890286864616</v>
      </c>
      <c r="BG282" s="35">
        <f t="shared" si="533"/>
        <v>0.14337243537373021</v>
      </c>
      <c r="BH282" s="45">
        <v>33779</v>
      </c>
      <c r="BI282" s="48">
        <f t="shared" si="534"/>
        <v>264</v>
      </c>
      <c r="BJ282" s="14">
        <v>77990</v>
      </c>
      <c r="BK282" s="48">
        <f t="shared" si="535"/>
        <v>617</v>
      </c>
      <c r="BL282" s="14">
        <v>56766</v>
      </c>
      <c r="BM282" s="48">
        <f t="shared" si="536"/>
        <v>486</v>
      </c>
      <c r="BN282" s="14">
        <v>21707</v>
      </c>
      <c r="BO282" s="48">
        <f t="shared" si="537"/>
        <v>214</v>
      </c>
      <c r="BP282" s="14">
        <v>4377</v>
      </c>
      <c r="BQ282" s="48">
        <f t="shared" si="538"/>
        <v>31</v>
      </c>
      <c r="BR282" s="16">
        <v>24</v>
      </c>
      <c r="BS282" s="24">
        <f t="shared" si="539"/>
        <v>0</v>
      </c>
      <c r="BT282" s="16">
        <v>161</v>
      </c>
      <c r="BU282" s="24">
        <f t="shared" si="540"/>
        <v>1</v>
      </c>
      <c r="BV282" s="16">
        <v>673</v>
      </c>
      <c r="BW282" s="24">
        <f t="shared" si="541"/>
        <v>5</v>
      </c>
      <c r="BX282" s="16">
        <v>1653</v>
      </c>
      <c r="BY282" s="24">
        <f t="shared" si="542"/>
        <v>13</v>
      </c>
      <c r="BZ282" s="21">
        <v>871</v>
      </c>
      <c r="CA282" s="27">
        <f t="shared" si="543"/>
        <v>7</v>
      </c>
    </row>
    <row r="283" spans="1:79">
      <c r="A283" s="3">
        <v>44180</v>
      </c>
      <c r="B283" s="22">
        <v>44180</v>
      </c>
      <c r="C283" s="10">
        <v>196987</v>
      </c>
      <c r="D283">
        <f t="shared" si="492"/>
        <v>2368</v>
      </c>
      <c r="E283" s="10">
        <v>3411</v>
      </c>
      <c r="F283">
        <f t="shared" si="487"/>
        <v>29</v>
      </c>
      <c r="G283" s="10">
        <v>164855</v>
      </c>
      <c r="H283">
        <f t="shared" si="493"/>
        <v>1521</v>
      </c>
      <c r="I283">
        <f t="shared" si="490"/>
        <v>28721</v>
      </c>
      <c r="J283">
        <f t="shared" si="489"/>
        <v>818</v>
      </c>
      <c r="K283">
        <f t="shared" si="494"/>
        <v>1.7315863483377075E-2</v>
      </c>
      <c r="L283">
        <f t="shared" si="495"/>
        <v>0.83688263692527931</v>
      </c>
      <c r="M283">
        <f t="shared" si="496"/>
        <v>0.14580149959134359</v>
      </c>
      <c r="N283" s="22">
        <f t="shared" si="497"/>
        <v>1.2021097838943687E-2</v>
      </c>
      <c r="O283">
        <f t="shared" si="488"/>
        <v>8.5019055995309289E-3</v>
      </c>
      <c r="P283">
        <f t="shared" si="498"/>
        <v>9.2262897697977016E-3</v>
      </c>
      <c r="Q283">
        <f t="shared" si="499"/>
        <v>2.8480902475540547E-2</v>
      </c>
      <c r="R283" s="22">
        <f t="shared" si="500"/>
        <v>49568.948163059889</v>
      </c>
      <c r="S283" s="22">
        <f t="shared" si="501"/>
        <v>858.32913940613992</v>
      </c>
      <c r="T283" s="22">
        <f t="shared" si="502"/>
        <v>41483.392048314039</v>
      </c>
      <c r="U283" s="22">
        <f t="shared" si="503"/>
        <v>7227.2269753397077</v>
      </c>
      <c r="V283" s="10">
        <v>1086093</v>
      </c>
      <c r="W283">
        <f t="shared" si="504"/>
        <v>13424</v>
      </c>
      <c r="X283" s="22">
        <f t="shared" si="505"/>
        <v>3854</v>
      </c>
      <c r="Y283" s="35">
        <f t="shared" si="506"/>
        <v>273299.69803724205</v>
      </c>
      <c r="Z283" s="10">
        <v>885556</v>
      </c>
      <c r="AA283" s="22">
        <f t="shared" si="507"/>
        <v>11056</v>
      </c>
      <c r="AB283" s="28">
        <f t="shared" si="508"/>
        <v>0.81535927402165376</v>
      </c>
      <c r="AC283" s="31">
        <f t="shared" si="509"/>
        <v>3098</v>
      </c>
      <c r="AD283">
        <f t="shared" si="510"/>
        <v>200537</v>
      </c>
      <c r="AE283">
        <f t="shared" si="511"/>
        <v>2368</v>
      </c>
      <c r="AF283" s="28">
        <f t="shared" si="512"/>
        <v>0.18464072597834624</v>
      </c>
      <c r="AG283" s="31">
        <f t="shared" si="513"/>
        <v>756</v>
      </c>
      <c r="AH283" s="35">
        <f t="shared" si="514"/>
        <v>0.17640047675804529</v>
      </c>
      <c r="AI283" s="35">
        <f t="shared" si="515"/>
        <v>50462.254655259181</v>
      </c>
      <c r="AJ283" s="10">
        <v>26489</v>
      </c>
      <c r="AK283" s="22">
        <f t="shared" si="516"/>
        <v>759</v>
      </c>
      <c r="AL283" s="22">
        <f t="shared" si="517"/>
        <v>2.9498639720171083E-2</v>
      </c>
      <c r="AM283" s="35">
        <f t="shared" si="518"/>
        <v>6665.5762455963759</v>
      </c>
      <c r="AN283" s="35">
        <f t="shared" si="519"/>
        <v>0.1344708026417987</v>
      </c>
      <c r="AO283" s="10">
        <v>716</v>
      </c>
      <c r="AP283">
        <f t="shared" si="491"/>
        <v>-22</v>
      </c>
      <c r="AQ283">
        <f t="shared" si="520"/>
        <v>-2.9810298102981081E-2</v>
      </c>
      <c r="AR283" s="35">
        <f t="shared" si="521"/>
        <v>180.17111222949168</v>
      </c>
      <c r="AS283" s="10">
        <v>1319</v>
      </c>
      <c r="AT283" s="22">
        <f t="shared" si="522"/>
        <v>69</v>
      </c>
      <c r="AU283" s="22">
        <f t="shared" si="523"/>
        <v>5.5199999999999916E-2</v>
      </c>
      <c r="AV283" s="35">
        <f t="shared" si="524"/>
        <v>331.90739808756916</v>
      </c>
      <c r="AW283" s="51">
        <f t="shared" si="525"/>
        <v>6.6958733317427042E-3</v>
      </c>
      <c r="AX283" s="10">
        <v>197</v>
      </c>
      <c r="AY283">
        <f t="shared" si="526"/>
        <v>12</v>
      </c>
      <c r="AZ283" s="22">
        <f t="shared" si="527"/>
        <v>6.4864864864864868E-2</v>
      </c>
      <c r="BA283" s="35">
        <f t="shared" si="528"/>
        <v>49.572219426270756</v>
      </c>
      <c r="BB283" s="51">
        <f t="shared" si="529"/>
        <v>1.0000659942026632E-3</v>
      </c>
      <c r="BC283" s="31">
        <f>+Pagina_Inicial[[#This Row],[Aislamiento Domiciliario]]+Pagina_Inicial[[#This Row],[Aislamiento en Hoteles]]+Pagina_Inicial[[#This Row],[Hospitalizados en Sala]]+Pagina_Inicial[[#This Row],[Hospitalizados en UCI]]</f>
        <v>28721</v>
      </c>
      <c r="BD283" s="31">
        <f t="shared" si="530"/>
        <v>818</v>
      </c>
      <c r="BE283" s="51">
        <f t="shared" si="531"/>
        <v>2.9315844174461425E-2</v>
      </c>
      <c r="BF283" s="35">
        <f t="shared" si="532"/>
        <v>7227.2269753397077</v>
      </c>
      <c r="BG283" s="35">
        <f t="shared" si="533"/>
        <v>0.14580149959134359</v>
      </c>
      <c r="BH283" s="45">
        <v>34154</v>
      </c>
      <c r="BI283" s="48">
        <f t="shared" si="534"/>
        <v>375</v>
      </c>
      <c r="BJ283" s="14">
        <v>78982</v>
      </c>
      <c r="BK283" s="48">
        <f t="shared" si="535"/>
        <v>992</v>
      </c>
      <c r="BL283" s="14">
        <v>57438</v>
      </c>
      <c r="BM283" s="48">
        <f t="shared" si="536"/>
        <v>672</v>
      </c>
      <c r="BN283" s="14">
        <v>21993</v>
      </c>
      <c r="BO283" s="48">
        <f t="shared" si="537"/>
        <v>286</v>
      </c>
      <c r="BP283" s="14">
        <v>4420</v>
      </c>
      <c r="BQ283" s="48">
        <f t="shared" si="538"/>
        <v>43</v>
      </c>
      <c r="BR283" s="16">
        <v>24</v>
      </c>
      <c r="BS283" s="24">
        <f t="shared" si="539"/>
        <v>0</v>
      </c>
      <c r="BT283" s="16">
        <v>163</v>
      </c>
      <c r="BU283" s="24">
        <f t="shared" si="540"/>
        <v>2</v>
      </c>
      <c r="BV283" s="16">
        <v>680</v>
      </c>
      <c r="BW283" s="24">
        <f t="shared" si="541"/>
        <v>7</v>
      </c>
      <c r="BX283" s="16">
        <v>1669</v>
      </c>
      <c r="BY283" s="24">
        <f t="shared" si="542"/>
        <v>16</v>
      </c>
      <c r="BZ283" s="21">
        <v>875</v>
      </c>
      <c r="CA283" s="27">
        <f t="shared" si="543"/>
        <v>4</v>
      </c>
    </row>
    <row r="284" spans="1:79">
      <c r="A284" s="3">
        <v>44181</v>
      </c>
      <c r="B284" s="22">
        <v>44181</v>
      </c>
      <c r="C284" s="10">
        <v>199947</v>
      </c>
      <c r="D284">
        <f t="shared" si="492"/>
        <v>2960</v>
      </c>
      <c r="E284" s="10">
        <v>3439</v>
      </c>
      <c r="F284">
        <f t="shared" si="487"/>
        <v>28</v>
      </c>
      <c r="G284" s="10">
        <v>166600</v>
      </c>
      <c r="H284">
        <f t="shared" si="493"/>
        <v>1745</v>
      </c>
      <c r="I284">
        <f t="shared" si="490"/>
        <v>29908</v>
      </c>
      <c r="J284">
        <f t="shared" si="489"/>
        <v>1187</v>
      </c>
      <c r="K284">
        <f t="shared" si="494"/>
        <v>1.7199557882838952E-2</v>
      </c>
      <c r="L284">
        <f t="shared" si="495"/>
        <v>0.83322080351293093</v>
      </c>
      <c r="M284">
        <f t="shared" si="496"/>
        <v>0.14957963860423013</v>
      </c>
      <c r="N284" s="22">
        <f t="shared" si="497"/>
        <v>1.4803923039605496E-2</v>
      </c>
      <c r="O284">
        <f t="shared" si="488"/>
        <v>8.1419017156150048E-3</v>
      </c>
      <c r="P284">
        <f t="shared" si="498"/>
        <v>1.0474189675870348E-2</v>
      </c>
      <c r="Q284">
        <f t="shared" si="499"/>
        <v>3.9688377691587534E-2</v>
      </c>
      <c r="R284" s="22">
        <f t="shared" si="500"/>
        <v>50313.789632611974</v>
      </c>
      <c r="S284" s="22">
        <f t="shared" si="501"/>
        <v>865.37493709109208</v>
      </c>
      <c r="T284" s="22">
        <f t="shared" si="502"/>
        <v>41922.496225465526</v>
      </c>
      <c r="U284" s="22">
        <f t="shared" si="503"/>
        <v>7525.9184700553596</v>
      </c>
      <c r="V284" s="10">
        <v>1100074</v>
      </c>
      <c r="W284">
        <f t="shared" si="504"/>
        <v>13981</v>
      </c>
      <c r="X284" s="22">
        <f t="shared" si="505"/>
        <v>557</v>
      </c>
      <c r="Y284" s="35">
        <f t="shared" si="506"/>
        <v>276817.81580271764</v>
      </c>
      <c r="Z284" s="10">
        <v>896577</v>
      </c>
      <c r="AA284" s="22">
        <f t="shared" si="507"/>
        <v>11021</v>
      </c>
      <c r="AB284" s="28">
        <f t="shared" si="508"/>
        <v>0.81501517170663063</v>
      </c>
      <c r="AC284" s="31">
        <f t="shared" si="509"/>
        <v>-35</v>
      </c>
      <c r="AD284">
        <f t="shared" si="510"/>
        <v>203497</v>
      </c>
      <c r="AE284">
        <f t="shared" si="511"/>
        <v>2960</v>
      </c>
      <c r="AF284" s="28">
        <f t="shared" si="512"/>
        <v>0.18498482829336935</v>
      </c>
      <c r="AG284" s="31">
        <f t="shared" si="513"/>
        <v>592</v>
      </c>
      <c r="AH284" s="35">
        <f t="shared" si="514"/>
        <v>0.21171590015020386</v>
      </c>
      <c r="AI284" s="35">
        <f t="shared" si="515"/>
        <v>51207.096124811273</v>
      </c>
      <c r="AJ284" s="10">
        <v>27657</v>
      </c>
      <c r="AK284" s="22">
        <f t="shared" si="516"/>
        <v>1168</v>
      </c>
      <c r="AL284" s="22">
        <f t="shared" si="517"/>
        <v>4.4093774774434769E-2</v>
      </c>
      <c r="AM284" s="35">
        <f t="shared" si="518"/>
        <v>6959.4866633115244</v>
      </c>
      <c r="AN284" s="35">
        <f t="shared" si="519"/>
        <v>0.13832165523863824</v>
      </c>
      <c r="AO284" s="10">
        <v>698</v>
      </c>
      <c r="AP284">
        <f t="shared" si="491"/>
        <v>-18</v>
      </c>
      <c r="AQ284">
        <f t="shared" si="520"/>
        <v>-2.5139664804469275E-2</v>
      </c>
      <c r="AR284" s="35">
        <f t="shared" si="521"/>
        <v>175.64167086059385</v>
      </c>
      <c r="AS284" s="10">
        <v>1370</v>
      </c>
      <c r="AT284" s="22">
        <f t="shared" si="522"/>
        <v>51</v>
      </c>
      <c r="AU284" s="22">
        <f t="shared" si="523"/>
        <v>3.8665655799848375E-2</v>
      </c>
      <c r="AV284" s="35">
        <f t="shared" si="524"/>
        <v>344.74081529944641</v>
      </c>
      <c r="AW284" s="51">
        <f t="shared" si="525"/>
        <v>6.8518157311687599E-3</v>
      </c>
      <c r="AX284" s="10">
        <v>183</v>
      </c>
      <c r="AY284">
        <f t="shared" si="526"/>
        <v>-14</v>
      </c>
      <c r="AZ284" s="22">
        <f t="shared" si="527"/>
        <v>-7.1065989847715727E-2</v>
      </c>
      <c r="BA284" s="35">
        <f t="shared" si="528"/>
        <v>46.04932058379466</v>
      </c>
      <c r="BB284" s="51">
        <f t="shared" si="529"/>
        <v>9.1524253927290728E-4</v>
      </c>
      <c r="BC284" s="31">
        <f>+Pagina_Inicial[[#This Row],[Aislamiento Domiciliario]]+Pagina_Inicial[[#This Row],[Aislamiento en Hoteles]]+Pagina_Inicial[[#This Row],[Hospitalizados en Sala]]+Pagina_Inicial[[#This Row],[Hospitalizados en UCI]]</f>
        <v>29908</v>
      </c>
      <c r="BD284" s="31">
        <f t="shared" si="530"/>
        <v>1187</v>
      </c>
      <c r="BE284" s="51">
        <f t="shared" si="531"/>
        <v>4.1328644545802762E-2</v>
      </c>
      <c r="BF284" s="35">
        <f t="shared" si="532"/>
        <v>7525.9184700553596</v>
      </c>
      <c r="BG284" s="35">
        <f t="shared" si="533"/>
        <v>0.14957963860423013</v>
      </c>
      <c r="BH284" s="45">
        <v>34591</v>
      </c>
      <c r="BI284" s="48">
        <f t="shared" si="534"/>
        <v>437</v>
      </c>
      <c r="BJ284" s="14">
        <v>80194</v>
      </c>
      <c r="BK284" s="48">
        <f t="shared" si="535"/>
        <v>1212</v>
      </c>
      <c r="BL284" s="14">
        <v>58348</v>
      </c>
      <c r="BM284" s="48">
        <f t="shared" si="536"/>
        <v>910</v>
      </c>
      <c r="BN284" s="14">
        <v>22341</v>
      </c>
      <c r="BO284" s="48">
        <f t="shared" si="537"/>
        <v>348</v>
      </c>
      <c r="BP284" s="14">
        <v>4473</v>
      </c>
      <c r="BQ284" s="48">
        <f t="shared" si="538"/>
        <v>53</v>
      </c>
      <c r="BR284" s="16">
        <v>24</v>
      </c>
      <c r="BS284" s="24">
        <f t="shared" si="539"/>
        <v>0</v>
      </c>
      <c r="BT284" s="16">
        <v>167</v>
      </c>
      <c r="BU284" s="24">
        <f t="shared" si="540"/>
        <v>4</v>
      </c>
      <c r="BV284" s="16">
        <v>685</v>
      </c>
      <c r="BW284" s="24">
        <f t="shared" si="541"/>
        <v>5</v>
      </c>
      <c r="BX284" s="16">
        <v>1684</v>
      </c>
      <c r="BY284" s="24">
        <f t="shared" si="542"/>
        <v>15</v>
      </c>
      <c r="BZ284" s="21">
        <v>879</v>
      </c>
      <c r="CA284" s="27">
        <f t="shared" si="543"/>
        <v>4</v>
      </c>
    </row>
    <row r="285" spans="1:79">
      <c r="A285" s="3">
        <v>44182</v>
      </c>
      <c r="B285" s="22">
        <v>44182</v>
      </c>
      <c r="C285" s="10">
        <v>203296</v>
      </c>
      <c r="D285">
        <f t="shared" si="492"/>
        <v>3349</v>
      </c>
      <c r="E285" s="10">
        <v>3481</v>
      </c>
      <c r="F285">
        <f t="shared" si="487"/>
        <v>42</v>
      </c>
      <c r="G285" s="10">
        <v>168238</v>
      </c>
      <c r="H285">
        <f t="shared" si="493"/>
        <v>1638</v>
      </c>
      <c r="I285">
        <f t="shared" si="490"/>
        <v>31577</v>
      </c>
      <c r="J285">
        <f t="shared" si="489"/>
        <v>1669</v>
      </c>
      <c r="K285">
        <f t="shared" si="494"/>
        <v>1.7122815992444515E-2</v>
      </c>
      <c r="L285">
        <f t="shared" si="495"/>
        <v>0.82755194396348186</v>
      </c>
      <c r="M285">
        <f t="shared" si="496"/>
        <v>0.15532524004407366</v>
      </c>
      <c r="N285" s="22">
        <f t="shared" si="497"/>
        <v>1.6473516448921768E-2</v>
      </c>
      <c r="O285">
        <f t="shared" si="488"/>
        <v>1.2065498419994254E-2</v>
      </c>
      <c r="P285">
        <f t="shared" si="498"/>
        <v>9.7362070400266298E-3</v>
      </c>
      <c r="Q285">
        <f t="shared" si="499"/>
        <v>5.2854926053773316E-2</v>
      </c>
      <c r="R285" s="22">
        <f t="shared" si="500"/>
        <v>51156.517362858576</v>
      </c>
      <c r="S285" s="22">
        <f t="shared" si="501"/>
        <v>875.94363361852038</v>
      </c>
      <c r="T285" s="22">
        <f t="shared" si="502"/>
        <v>42334.675390035227</v>
      </c>
      <c r="U285" s="22">
        <f t="shared" si="503"/>
        <v>7945.8983392048312</v>
      </c>
      <c r="V285" s="10">
        <v>1116236</v>
      </c>
      <c r="W285">
        <f t="shared" si="504"/>
        <v>16162</v>
      </c>
      <c r="X285" s="22">
        <f t="shared" si="505"/>
        <v>2181</v>
      </c>
      <c r="Y285" s="35">
        <f t="shared" si="506"/>
        <v>280884.75088072469</v>
      </c>
      <c r="Z285" s="10">
        <v>909391</v>
      </c>
      <c r="AA285" s="22">
        <f t="shared" si="507"/>
        <v>12814</v>
      </c>
      <c r="AB285" s="28">
        <f t="shared" si="508"/>
        <v>0.8146942044513884</v>
      </c>
      <c r="AC285" s="31">
        <f t="shared" si="509"/>
        <v>1793</v>
      </c>
      <c r="AD285">
        <f t="shared" si="510"/>
        <v>206845</v>
      </c>
      <c r="AE285">
        <f t="shared" si="511"/>
        <v>3348</v>
      </c>
      <c r="AF285" s="28">
        <f t="shared" si="512"/>
        <v>0.1853057955486116</v>
      </c>
      <c r="AG285" s="31">
        <f t="shared" si="513"/>
        <v>388</v>
      </c>
      <c r="AH285" s="35">
        <f t="shared" si="514"/>
        <v>0.20715258012622201</v>
      </c>
      <c r="AI285" s="35">
        <f t="shared" si="515"/>
        <v>52049.572219426271</v>
      </c>
      <c r="AJ285" s="10">
        <v>29269</v>
      </c>
      <c r="AK285" s="22">
        <f t="shared" si="516"/>
        <v>1612</v>
      </c>
      <c r="AL285" s="22">
        <f t="shared" si="517"/>
        <v>5.8285425028021809E-2</v>
      </c>
      <c r="AM285" s="35">
        <f t="shared" si="518"/>
        <v>7365.1233014594864</v>
      </c>
      <c r="AN285" s="35">
        <f t="shared" si="519"/>
        <v>0.14397233590429717</v>
      </c>
      <c r="AO285" s="10">
        <v>744</v>
      </c>
      <c r="AP285">
        <f t="shared" si="491"/>
        <v>46</v>
      </c>
      <c r="AQ285">
        <f t="shared" si="520"/>
        <v>6.5902578796561695E-2</v>
      </c>
      <c r="AR285" s="35">
        <f t="shared" si="521"/>
        <v>187.21690991444387</v>
      </c>
      <c r="AS285" s="10">
        <v>1390</v>
      </c>
      <c r="AT285" s="22">
        <f t="shared" si="522"/>
        <v>20</v>
      </c>
      <c r="AU285" s="22">
        <f t="shared" si="523"/>
        <v>1.4598540145985384E-2</v>
      </c>
      <c r="AV285" s="35">
        <f t="shared" si="524"/>
        <v>349.77352793155507</v>
      </c>
      <c r="AW285" s="51">
        <f t="shared" si="525"/>
        <v>6.8373209507319377E-3</v>
      </c>
      <c r="AX285" s="10">
        <v>173</v>
      </c>
      <c r="AY285">
        <f t="shared" si="526"/>
        <v>-10</v>
      </c>
      <c r="AZ285" s="22">
        <f t="shared" si="527"/>
        <v>-5.4644808743169349E-2</v>
      </c>
      <c r="BA285" s="35">
        <f t="shared" si="528"/>
        <v>43.532964267740311</v>
      </c>
      <c r="BB285" s="51">
        <f t="shared" si="529"/>
        <v>8.509759168896584E-4</v>
      </c>
      <c r="BC285" s="31">
        <f>+Pagina_Inicial[[#This Row],[Aislamiento Domiciliario]]+Pagina_Inicial[[#This Row],[Aislamiento en Hoteles]]+Pagina_Inicial[[#This Row],[Hospitalizados en Sala]]+Pagina_Inicial[[#This Row],[Hospitalizados en UCI]]</f>
        <v>31576</v>
      </c>
      <c r="BD285" s="31">
        <f t="shared" si="530"/>
        <v>1668</v>
      </c>
      <c r="BE285" s="51">
        <f t="shared" si="531"/>
        <v>5.5771031162230811E-2</v>
      </c>
      <c r="BF285" s="35">
        <f t="shared" si="532"/>
        <v>7945.6467035732258</v>
      </c>
      <c r="BG285" s="35">
        <f t="shared" si="533"/>
        <v>0.1553203211081379</v>
      </c>
      <c r="BH285" s="45">
        <v>35108</v>
      </c>
      <c r="BI285" s="48">
        <f t="shared" si="534"/>
        <v>517</v>
      </c>
      <c r="BJ285" s="14">
        <v>81547</v>
      </c>
      <c r="BK285" s="48">
        <f t="shared" si="535"/>
        <v>1353</v>
      </c>
      <c r="BL285" s="14">
        <v>59377</v>
      </c>
      <c r="BM285" s="48">
        <f t="shared" si="536"/>
        <v>1029</v>
      </c>
      <c r="BN285" s="14">
        <v>22729</v>
      </c>
      <c r="BO285" s="48">
        <f t="shared" si="537"/>
        <v>388</v>
      </c>
      <c r="BP285" s="14">
        <v>4534</v>
      </c>
      <c r="BQ285" s="48">
        <f t="shared" si="538"/>
        <v>61</v>
      </c>
      <c r="BR285" s="16">
        <v>24</v>
      </c>
      <c r="BS285" s="24">
        <f t="shared" si="539"/>
        <v>0</v>
      </c>
      <c r="BT285" s="16">
        <v>169</v>
      </c>
      <c r="BU285" s="24">
        <f t="shared" si="540"/>
        <v>2</v>
      </c>
      <c r="BV285" s="16">
        <v>689</v>
      </c>
      <c r="BW285" s="24">
        <f t="shared" si="541"/>
        <v>4</v>
      </c>
      <c r="BX285" s="16">
        <v>1708</v>
      </c>
      <c r="BY285" s="24">
        <f t="shared" si="542"/>
        <v>24</v>
      </c>
      <c r="BZ285" s="21">
        <v>891</v>
      </c>
      <c r="CA285" s="27">
        <f t="shared" si="543"/>
        <v>12</v>
      </c>
    </row>
    <row r="286" spans="1:79">
      <c r="A286" s="3">
        <v>44183</v>
      </c>
      <c r="B286" s="22">
        <v>44183</v>
      </c>
      <c r="C286" s="10">
        <v>206310</v>
      </c>
      <c r="D286">
        <f t="shared" si="492"/>
        <v>3014</v>
      </c>
      <c r="E286" s="10">
        <v>3504</v>
      </c>
      <c r="F286">
        <f t="shared" si="487"/>
        <v>23</v>
      </c>
      <c r="G286" s="10">
        <v>170170</v>
      </c>
      <c r="H286">
        <f t="shared" si="493"/>
        <v>1932</v>
      </c>
      <c r="I286">
        <f t="shared" si="490"/>
        <v>32636</v>
      </c>
      <c r="J286">
        <f t="shared" si="489"/>
        <v>1059</v>
      </c>
      <c r="K286">
        <f t="shared" si="494"/>
        <v>1.6984150065435511E-2</v>
      </c>
      <c r="L286">
        <f t="shared" si="495"/>
        <v>0.82482671707624444</v>
      </c>
      <c r="M286">
        <f t="shared" si="496"/>
        <v>0.15818913285832001</v>
      </c>
      <c r="N286" s="22">
        <f t="shared" si="497"/>
        <v>1.4609083418157143E-2</v>
      </c>
      <c r="O286">
        <f t="shared" si="488"/>
        <v>6.563926940639269E-3</v>
      </c>
      <c r="P286">
        <f t="shared" si="498"/>
        <v>1.1353352529823118E-2</v>
      </c>
      <c r="Q286">
        <f t="shared" si="499"/>
        <v>3.2448829513420763E-2</v>
      </c>
      <c r="R286" s="22">
        <f t="shared" si="500"/>
        <v>51914.947156517359</v>
      </c>
      <c r="S286" s="22">
        <f t="shared" si="501"/>
        <v>881.73125314544541</v>
      </c>
      <c r="T286" s="22">
        <f t="shared" si="502"/>
        <v>42820.835430296931</v>
      </c>
      <c r="U286" s="22">
        <f t="shared" si="503"/>
        <v>8212.3804730749871</v>
      </c>
      <c r="V286" s="10">
        <v>1132499</v>
      </c>
      <c r="W286">
        <f t="shared" si="504"/>
        <v>16263</v>
      </c>
      <c r="X286" s="22">
        <f t="shared" si="505"/>
        <v>101</v>
      </c>
      <c r="Y286" s="35">
        <f t="shared" si="506"/>
        <v>284977.10115752387</v>
      </c>
      <c r="Z286" s="10">
        <v>922639</v>
      </c>
      <c r="AA286" s="22">
        <f t="shared" si="507"/>
        <v>13248</v>
      </c>
      <c r="AB286" s="28">
        <f t="shared" si="508"/>
        <v>0.81469299310639565</v>
      </c>
      <c r="AC286" s="31">
        <f t="shared" si="509"/>
        <v>434</v>
      </c>
      <c r="AD286">
        <f t="shared" si="510"/>
        <v>209860</v>
      </c>
      <c r="AE286">
        <f t="shared" si="511"/>
        <v>3015</v>
      </c>
      <c r="AF286" s="28">
        <f t="shared" si="512"/>
        <v>0.18530700689360433</v>
      </c>
      <c r="AG286" s="31">
        <f t="shared" si="513"/>
        <v>-333</v>
      </c>
      <c r="AH286" s="35">
        <f t="shared" si="514"/>
        <v>0.1853901494189264</v>
      </c>
      <c r="AI286" s="35">
        <f t="shared" si="515"/>
        <v>52808.253648716658</v>
      </c>
      <c r="AJ286" s="10">
        <v>30269</v>
      </c>
      <c r="AK286" s="22">
        <f t="shared" si="516"/>
        <v>1000</v>
      </c>
      <c r="AL286" s="22">
        <f t="shared" si="517"/>
        <v>3.4165840992176122E-2</v>
      </c>
      <c r="AM286" s="35">
        <f t="shared" si="518"/>
        <v>7616.7589330649216</v>
      </c>
      <c r="AN286" s="35">
        <f t="shared" si="519"/>
        <v>0.14671610682952838</v>
      </c>
      <c r="AO286" s="10">
        <v>695</v>
      </c>
      <c r="AP286">
        <f t="shared" si="491"/>
        <v>-49</v>
      </c>
      <c r="AQ286">
        <f t="shared" si="520"/>
        <v>-6.5860215053763493E-2</v>
      </c>
      <c r="AR286" s="35">
        <f t="shared" si="521"/>
        <v>174.88676396577753</v>
      </c>
      <c r="AS286" s="10">
        <v>1490</v>
      </c>
      <c r="AT286" s="22">
        <f t="shared" si="522"/>
        <v>100</v>
      </c>
      <c r="AU286" s="22">
        <f t="shared" si="523"/>
        <v>7.1942446043165464E-2</v>
      </c>
      <c r="AV286" s="35">
        <f t="shared" si="524"/>
        <v>374.93709109209863</v>
      </c>
      <c r="AW286" s="51">
        <f t="shared" si="525"/>
        <v>7.2221414376423829E-3</v>
      </c>
      <c r="AX286" s="10">
        <v>182</v>
      </c>
      <c r="AY286">
        <f t="shared" si="526"/>
        <v>9</v>
      </c>
      <c r="AZ286" s="22">
        <f t="shared" si="527"/>
        <v>5.2023121387283267E-2</v>
      </c>
      <c r="BA286" s="35">
        <f t="shared" si="528"/>
        <v>45.797684952189229</v>
      </c>
      <c r="BB286" s="51">
        <f t="shared" si="529"/>
        <v>8.8216761184625075E-4</v>
      </c>
      <c r="BC286" s="31">
        <f>+Pagina_Inicial[[#This Row],[Aislamiento Domiciliario]]+Pagina_Inicial[[#This Row],[Aislamiento en Hoteles]]+Pagina_Inicial[[#This Row],[Hospitalizados en Sala]]+Pagina_Inicial[[#This Row],[Hospitalizados en UCI]]</f>
        <v>32636</v>
      </c>
      <c r="BD286" s="31">
        <f t="shared" si="530"/>
        <v>1060</v>
      </c>
      <c r="BE286" s="51">
        <f t="shared" si="531"/>
        <v>3.3569799847985804E-2</v>
      </c>
      <c r="BF286" s="35">
        <f t="shared" si="532"/>
        <v>8212.3804730749871</v>
      </c>
      <c r="BG286" s="35">
        <f t="shared" si="533"/>
        <v>0.15818913285832001</v>
      </c>
      <c r="BH286" s="45">
        <v>35611</v>
      </c>
      <c r="BI286" s="48">
        <f t="shared" si="534"/>
        <v>503</v>
      </c>
      <c r="BJ286" s="14">
        <v>82750</v>
      </c>
      <c r="BK286" s="48">
        <f t="shared" si="535"/>
        <v>1203</v>
      </c>
      <c r="BL286" s="14">
        <v>60278</v>
      </c>
      <c r="BM286" s="48">
        <f t="shared" si="536"/>
        <v>901</v>
      </c>
      <c r="BN286" s="14">
        <v>23079</v>
      </c>
      <c r="BO286" s="48">
        <f t="shared" si="537"/>
        <v>350</v>
      </c>
      <c r="BP286" s="14">
        <v>4592</v>
      </c>
      <c r="BQ286" s="48">
        <f t="shared" si="538"/>
        <v>58</v>
      </c>
      <c r="BR286" s="16">
        <v>25</v>
      </c>
      <c r="BS286" s="24">
        <f t="shared" si="539"/>
        <v>1</v>
      </c>
      <c r="BT286" s="16">
        <v>171</v>
      </c>
      <c r="BU286" s="24">
        <f t="shared" si="540"/>
        <v>2</v>
      </c>
      <c r="BV286" s="16">
        <v>694</v>
      </c>
      <c r="BW286" s="24">
        <f t="shared" si="541"/>
        <v>5</v>
      </c>
      <c r="BX286" s="16">
        <v>1719</v>
      </c>
      <c r="BY286" s="24">
        <f t="shared" si="542"/>
        <v>11</v>
      </c>
      <c r="BZ286" s="21">
        <v>895</v>
      </c>
      <c r="CA286" s="27">
        <f t="shared" si="543"/>
        <v>4</v>
      </c>
    </row>
    <row r="287" spans="1:79">
      <c r="A287" s="3">
        <v>44184</v>
      </c>
      <c r="B287" s="22">
        <v>44184</v>
      </c>
      <c r="C287" s="10">
        <v>209584</v>
      </c>
      <c r="D287">
        <f t="shared" si="492"/>
        <v>3274</v>
      </c>
      <c r="E287" s="10">
        <v>3527</v>
      </c>
      <c r="F287">
        <f t="shared" si="487"/>
        <v>23</v>
      </c>
      <c r="G287" s="10">
        <v>171745</v>
      </c>
      <c r="H287">
        <f t="shared" si="493"/>
        <v>1575</v>
      </c>
      <c r="I287">
        <f t="shared" si="490"/>
        <v>34312</v>
      </c>
      <c r="J287">
        <f t="shared" si="489"/>
        <v>1676</v>
      </c>
      <c r="K287">
        <f t="shared" si="494"/>
        <v>1.6828574700358805E-2</v>
      </c>
      <c r="L287">
        <f t="shared" si="495"/>
        <v>0.81945663791129097</v>
      </c>
      <c r="M287">
        <f t="shared" si="496"/>
        <v>0.16371478738835027</v>
      </c>
      <c r="N287" s="22">
        <f t="shared" si="497"/>
        <v>1.562142148255592E-2</v>
      </c>
      <c r="O287">
        <f t="shared" si="488"/>
        <v>6.5211227672242701E-3</v>
      </c>
      <c r="P287">
        <f t="shared" si="498"/>
        <v>9.1705726513144487E-3</v>
      </c>
      <c r="Q287">
        <f t="shared" si="499"/>
        <v>4.8845884821636744E-2</v>
      </c>
      <c r="R287" s="22">
        <f t="shared" si="500"/>
        <v>52738.802214393552</v>
      </c>
      <c r="S287" s="22">
        <f t="shared" si="501"/>
        <v>887.51887267237032</v>
      </c>
      <c r="T287" s="22">
        <f t="shared" si="502"/>
        <v>43217.161550075485</v>
      </c>
      <c r="U287" s="22">
        <f t="shared" si="503"/>
        <v>8634.1217916456972</v>
      </c>
      <c r="V287" s="10">
        <v>1149983</v>
      </c>
      <c r="W287">
        <f t="shared" si="504"/>
        <v>17484</v>
      </c>
      <c r="X287" s="22">
        <f t="shared" si="505"/>
        <v>1221</v>
      </c>
      <c r="Y287" s="35">
        <f t="shared" si="506"/>
        <v>289376.69854051335</v>
      </c>
      <c r="Z287" s="10">
        <v>936849</v>
      </c>
      <c r="AA287" s="22">
        <f t="shared" si="507"/>
        <v>14210</v>
      </c>
      <c r="AB287" s="28">
        <f t="shared" si="508"/>
        <v>0.81466334719730638</v>
      </c>
      <c r="AC287" s="31">
        <f t="shared" si="509"/>
        <v>962</v>
      </c>
      <c r="AD287">
        <f t="shared" si="510"/>
        <v>213134</v>
      </c>
      <c r="AE287">
        <f t="shared" si="511"/>
        <v>3274</v>
      </c>
      <c r="AF287" s="28">
        <f t="shared" si="512"/>
        <v>0.1853366528026936</v>
      </c>
      <c r="AG287" s="31">
        <f t="shared" si="513"/>
        <v>259</v>
      </c>
      <c r="AH287" s="35">
        <f t="shared" si="514"/>
        <v>0.18725692061313201</v>
      </c>
      <c r="AI287" s="35">
        <f t="shared" si="515"/>
        <v>53632.108706592851</v>
      </c>
      <c r="AJ287" s="10">
        <v>31915</v>
      </c>
      <c r="AK287" s="22">
        <f t="shared" si="516"/>
        <v>1646</v>
      </c>
      <c r="AL287" s="22">
        <f t="shared" si="517"/>
        <v>5.4379067693019367E-2</v>
      </c>
      <c r="AM287" s="35">
        <f t="shared" si="518"/>
        <v>8030.9511826874677</v>
      </c>
      <c r="AN287" s="35">
        <f t="shared" si="519"/>
        <v>0.15227784563707153</v>
      </c>
      <c r="AO287" s="10">
        <v>682</v>
      </c>
      <c r="AP287">
        <f t="shared" si="491"/>
        <v>-13</v>
      </c>
      <c r="AQ287">
        <f t="shared" si="520"/>
        <v>-1.8705035971222972E-2</v>
      </c>
      <c r="AR287" s="35">
        <f t="shared" si="521"/>
        <v>171.61550075490689</v>
      </c>
      <c r="AS287" s="10">
        <v>1533</v>
      </c>
      <c r="AT287" s="22">
        <f t="shared" si="522"/>
        <v>43</v>
      </c>
      <c r="AU287" s="22">
        <f t="shared" si="523"/>
        <v>2.88590604026846E-2</v>
      </c>
      <c r="AV287" s="35">
        <f t="shared" si="524"/>
        <v>385.75742325113237</v>
      </c>
      <c r="AW287" s="51">
        <f t="shared" si="525"/>
        <v>7.3144896556989079E-3</v>
      </c>
      <c r="AX287" s="10">
        <v>182</v>
      </c>
      <c r="AY287">
        <f t="shared" si="526"/>
        <v>0</v>
      </c>
      <c r="AZ287" s="22">
        <f t="shared" si="527"/>
        <v>0</v>
      </c>
      <c r="BA287" s="35">
        <f t="shared" si="528"/>
        <v>45.797684952189229</v>
      </c>
      <c r="BB287" s="51">
        <f t="shared" si="529"/>
        <v>8.6838689976334073E-4</v>
      </c>
      <c r="BC287" s="31">
        <f>+Pagina_Inicial[[#This Row],[Aislamiento Domiciliario]]+Pagina_Inicial[[#This Row],[Aislamiento en Hoteles]]+Pagina_Inicial[[#This Row],[Hospitalizados en Sala]]+Pagina_Inicial[[#This Row],[Hospitalizados en UCI]]</f>
        <v>34312</v>
      </c>
      <c r="BD287" s="31">
        <f t="shared" si="530"/>
        <v>1676</v>
      </c>
      <c r="BE287" s="51">
        <f t="shared" si="531"/>
        <v>5.1354332638803735E-2</v>
      </c>
      <c r="BF287" s="35">
        <f t="shared" si="532"/>
        <v>8634.1217916456972</v>
      </c>
      <c r="BG287" s="35">
        <f t="shared" si="533"/>
        <v>0.16371478738835027</v>
      </c>
      <c r="BH287" s="45">
        <v>36130</v>
      </c>
      <c r="BI287" s="48">
        <f t="shared" si="534"/>
        <v>519</v>
      </c>
      <c r="BJ287" s="14">
        <v>84101</v>
      </c>
      <c r="BK287" s="48">
        <f t="shared" si="535"/>
        <v>1351</v>
      </c>
      <c r="BL287" s="14">
        <v>61261</v>
      </c>
      <c r="BM287" s="48">
        <f t="shared" si="536"/>
        <v>983</v>
      </c>
      <c r="BN287" s="14">
        <v>23436</v>
      </c>
      <c r="BO287" s="48">
        <f t="shared" si="537"/>
        <v>357</v>
      </c>
      <c r="BP287" s="14">
        <v>4656</v>
      </c>
      <c r="BQ287" s="48">
        <f t="shared" si="538"/>
        <v>64</v>
      </c>
      <c r="BR287" s="16">
        <v>25</v>
      </c>
      <c r="BS287" s="24">
        <f t="shared" si="539"/>
        <v>0</v>
      </c>
      <c r="BT287" s="16">
        <v>171</v>
      </c>
      <c r="BU287" s="24">
        <f t="shared" si="540"/>
        <v>0</v>
      </c>
      <c r="BV287" s="16">
        <v>698</v>
      </c>
      <c r="BW287" s="24">
        <f t="shared" si="541"/>
        <v>4</v>
      </c>
      <c r="BX287" s="16">
        <v>1729</v>
      </c>
      <c r="BY287" s="24">
        <f t="shared" si="542"/>
        <v>10</v>
      </c>
      <c r="BZ287" s="21">
        <v>904</v>
      </c>
      <c r="CA287" s="27">
        <f t="shared" si="543"/>
        <v>9</v>
      </c>
    </row>
    <row r="288" spans="1:79">
      <c r="A288" s="3">
        <v>44185</v>
      </c>
      <c r="B288" s="22">
        <v>44185</v>
      </c>
      <c r="C288" s="10">
        <v>212339</v>
      </c>
      <c r="D288">
        <f t="shared" si="492"/>
        <v>2755</v>
      </c>
      <c r="E288" s="10">
        <v>3566</v>
      </c>
      <c r="F288">
        <f t="shared" si="487"/>
        <v>39</v>
      </c>
      <c r="G288" s="10">
        <v>173508</v>
      </c>
      <c r="H288">
        <f t="shared" si="493"/>
        <v>1763</v>
      </c>
      <c r="I288">
        <f t="shared" si="490"/>
        <v>35265</v>
      </c>
      <c r="J288">
        <f t="shared" si="489"/>
        <v>953</v>
      </c>
      <c r="K288">
        <f t="shared" si="494"/>
        <v>1.6793900319771685E-2</v>
      </c>
      <c r="L288">
        <f t="shared" si="495"/>
        <v>0.81712732941193089</v>
      </c>
      <c r="M288">
        <f t="shared" si="496"/>
        <v>0.1660787702682974</v>
      </c>
      <c r="N288" s="22">
        <f t="shared" si="497"/>
        <v>1.2974536001393998E-2</v>
      </c>
      <c r="O288">
        <f t="shared" si="488"/>
        <v>1.0936623667975322E-2</v>
      </c>
      <c r="P288">
        <f t="shared" si="498"/>
        <v>1.0160914770500495E-2</v>
      </c>
      <c r="Q288">
        <f t="shared" si="499"/>
        <v>2.7023961434850419E-2</v>
      </c>
      <c r="R288" s="22">
        <f t="shared" si="500"/>
        <v>53432.058379466529</v>
      </c>
      <c r="S288" s="22">
        <f t="shared" si="501"/>
        <v>897.33266230498236</v>
      </c>
      <c r="T288" s="22">
        <f t="shared" si="502"/>
        <v>43660.795168595869</v>
      </c>
      <c r="U288" s="22">
        <f t="shared" si="503"/>
        <v>8873.9305485656769</v>
      </c>
      <c r="V288" s="10">
        <v>1163813</v>
      </c>
      <c r="W288">
        <f t="shared" si="504"/>
        <v>13830</v>
      </c>
      <c r="X288" s="22">
        <f t="shared" si="505"/>
        <v>-3654</v>
      </c>
      <c r="Y288" s="35">
        <f t="shared" si="506"/>
        <v>292856.81932561647</v>
      </c>
      <c r="Z288" s="10">
        <v>947924</v>
      </c>
      <c r="AA288" s="22">
        <f t="shared" si="507"/>
        <v>11075</v>
      </c>
      <c r="AB288" s="28">
        <f t="shared" si="508"/>
        <v>0.81449854916554465</v>
      </c>
      <c r="AC288" s="31">
        <f t="shared" si="509"/>
        <v>-3135</v>
      </c>
      <c r="AD288">
        <f t="shared" si="510"/>
        <v>215889</v>
      </c>
      <c r="AE288">
        <f t="shared" si="511"/>
        <v>2755</v>
      </c>
      <c r="AF288" s="28">
        <f t="shared" si="512"/>
        <v>0.18550145083445535</v>
      </c>
      <c r="AG288" s="31">
        <f t="shared" si="513"/>
        <v>-519</v>
      </c>
      <c r="AH288" s="35">
        <f t="shared" si="514"/>
        <v>0.19920462762111352</v>
      </c>
      <c r="AI288" s="35">
        <f t="shared" si="515"/>
        <v>54325.364871665828</v>
      </c>
      <c r="AJ288" s="10">
        <v>32705</v>
      </c>
      <c r="AK288" s="22">
        <f t="shared" si="516"/>
        <v>790</v>
      </c>
      <c r="AL288" s="22">
        <f t="shared" si="517"/>
        <v>2.4753250822497241E-2</v>
      </c>
      <c r="AM288" s="35">
        <f t="shared" si="518"/>
        <v>8229.7433316557617</v>
      </c>
      <c r="AN288" s="35">
        <f t="shared" si="519"/>
        <v>0.15402257710547756</v>
      </c>
      <c r="AO288" s="10">
        <v>746</v>
      </c>
      <c r="AP288">
        <f t="shared" si="491"/>
        <v>64</v>
      </c>
      <c r="AQ288">
        <f t="shared" si="520"/>
        <v>9.384164222873892E-2</v>
      </c>
      <c r="AR288" s="35">
        <f t="shared" si="521"/>
        <v>187.72018117765475</v>
      </c>
      <c r="AS288" s="10">
        <v>1622</v>
      </c>
      <c r="AT288" s="22">
        <f t="shared" si="522"/>
        <v>89</v>
      </c>
      <c r="AU288" s="22">
        <f t="shared" si="523"/>
        <v>5.8056099151989615E-2</v>
      </c>
      <c r="AV288" s="35">
        <f t="shared" si="524"/>
        <v>408.1529944640161</v>
      </c>
      <c r="AW288" s="51">
        <f t="shared" si="525"/>
        <v>7.6387286367553767E-3</v>
      </c>
      <c r="AX288" s="10">
        <v>192</v>
      </c>
      <c r="AY288">
        <f t="shared" si="526"/>
        <v>10</v>
      </c>
      <c r="AZ288" s="22">
        <f t="shared" si="527"/>
        <v>5.4945054945054972E-2</v>
      </c>
      <c r="BA288" s="35">
        <f t="shared" si="528"/>
        <v>48.314041268243578</v>
      </c>
      <c r="BB288" s="51">
        <f t="shared" si="529"/>
        <v>9.0421448721148727E-4</v>
      </c>
      <c r="BC288" s="31">
        <f>+Pagina_Inicial[[#This Row],[Aislamiento Domiciliario]]+Pagina_Inicial[[#This Row],[Aislamiento en Hoteles]]+Pagina_Inicial[[#This Row],[Hospitalizados en Sala]]+Pagina_Inicial[[#This Row],[Hospitalizados en UCI]]</f>
        <v>35265</v>
      </c>
      <c r="BD288" s="31">
        <f t="shared" si="530"/>
        <v>953</v>
      </c>
      <c r="BE288" s="51">
        <f t="shared" si="531"/>
        <v>2.7774539519701547E-2</v>
      </c>
      <c r="BF288" s="35">
        <f t="shared" si="532"/>
        <v>8873.9305485656769</v>
      </c>
      <c r="BG288" s="35">
        <f t="shared" si="533"/>
        <v>0.1660787702682974</v>
      </c>
      <c r="BH288" s="45">
        <v>36614</v>
      </c>
      <c r="BI288" s="48">
        <f t="shared" si="534"/>
        <v>484</v>
      </c>
      <c r="BJ288" s="14">
        <v>85220</v>
      </c>
      <c r="BK288" s="48">
        <f t="shared" si="535"/>
        <v>1119</v>
      </c>
      <c r="BL288" s="14">
        <v>62058</v>
      </c>
      <c r="BM288" s="48">
        <f t="shared" si="536"/>
        <v>797</v>
      </c>
      <c r="BN288" s="14">
        <v>23741</v>
      </c>
      <c r="BO288" s="48">
        <f t="shared" si="537"/>
        <v>305</v>
      </c>
      <c r="BP288" s="14">
        <v>4706</v>
      </c>
      <c r="BQ288" s="48">
        <f t="shared" si="538"/>
        <v>50</v>
      </c>
      <c r="BR288" s="16">
        <v>25</v>
      </c>
      <c r="BS288" s="24">
        <f t="shared" si="539"/>
        <v>0</v>
      </c>
      <c r="BT288" s="16">
        <v>171</v>
      </c>
      <c r="BU288" s="24">
        <f t="shared" si="540"/>
        <v>0</v>
      </c>
      <c r="BV288" s="16">
        <v>703</v>
      </c>
      <c r="BW288" s="24">
        <f t="shared" si="541"/>
        <v>5</v>
      </c>
      <c r="BX288" s="16">
        <v>1752</v>
      </c>
      <c r="BY288" s="24">
        <f t="shared" si="542"/>
        <v>23</v>
      </c>
      <c r="BZ288" s="21">
        <v>915</v>
      </c>
      <c r="CA288" s="27">
        <f t="shared" si="543"/>
        <v>11</v>
      </c>
    </row>
    <row r="289" spans="1:79">
      <c r="A289" s="3">
        <v>44186</v>
      </c>
      <c r="B289" s="22">
        <v>44186</v>
      </c>
      <c r="C289" s="10">
        <v>214038</v>
      </c>
      <c r="D289">
        <f t="shared" si="492"/>
        <v>1699</v>
      </c>
      <c r="E289" s="10">
        <v>3597</v>
      </c>
      <c r="F289">
        <f t="shared" ref="F289:F320" si="544">E289-E288</f>
        <v>31</v>
      </c>
      <c r="G289" s="10">
        <v>174951</v>
      </c>
      <c r="H289">
        <f t="shared" si="493"/>
        <v>1443</v>
      </c>
      <c r="I289">
        <f t="shared" si="490"/>
        <v>35490</v>
      </c>
      <c r="J289">
        <f t="shared" si="489"/>
        <v>225</v>
      </c>
      <c r="K289">
        <f t="shared" si="494"/>
        <v>1.6805427073697195E-2</v>
      </c>
      <c r="L289">
        <f t="shared" si="495"/>
        <v>0.81738289462618785</v>
      </c>
      <c r="M289">
        <f t="shared" si="496"/>
        <v>0.16581167830011492</v>
      </c>
      <c r="N289" s="22">
        <f t="shared" si="497"/>
        <v>7.9378428129584459E-3</v>
      </c>
      <c r="O289">
        <f t="shared" si="488"/>
        <v>8.6182930219627467E-3</v>
      </c>
      <c r="P289">
        <f t="shared" si="498"/>
        <v>8.2480237323593469E-3</v>
      </c>
      <c r="Q289">
        <f t="shared" si="499"/>
        <v>6.3398140321217246E-3</v>
      </c>
      <c r="R289" s="22">
        <f t="shared" si="500"/>
        <v>53859.587317564161</v>
      </c>
      <c r="S289" s="22">
        <f t="shared" si="501"/>
        <v>905.13336688475079</v>
      </c>
      <c r="T289" s="22">
        <f t="shared" si="502"/>
        <v>44023.905385002516</v>
      </c>
      <c r="U289" s="22">
        <f t="shared" si="503"/>
        <v>8930.5485656768997</v>
      </c>
      <c r="V289" s="10">
        <v>1174159</v>
      </c>
      <c r="W289">
        <f t="shared" si="504"/>
        <v>10346</v>
      </c>
      <c r="X289" s="22">
        <f t="shared" si="505"/>
        <v>-3484</v>
      </c>
      <c r="Y289" s="35">
        <f t="shared" si="506"/>
        <v>295460.2415702063</v>
      </c>
      <c r="Z289" s="10">
        <v>956571</v>
      </c>
      <c r="AA289" s="22">
        <f t="shared" si="507"/>
        <v>8647</v>
      </c>
      <c r="AB289" s="28">
        <f t="shared" si="508"/>
        <v>0.81468608595599068</v>
      </c>
      <c r="AC289" s="31">
        <f t="shared" si="509"/>
        <v>-2428</v>
      </c>
      <c r="AD289">
        <f t="shared" si="510"/>
        <v>217588</v>
      </c>
      <c r="AE289">
        <f t="shared" si="511"/>
        <v>1699</v>
      </c>
      <c r="AF289" s="28">
        <f t="shared" si="512"/>
        <v>0.18531391404400938</v>
      </c>
      <c r="AG289" s="31">
        <f t="shared" si="513"/>
        <v>-1056</v>
      </c>
      <c r="AH289" s="35">
        <f t="shared" si="514"/>
        <v>0.16421805528706745</v>
      </c>
      <c r="AI289" s="35">
        <f t="shared" si="515"/>
        <v>54752.89380976346</v>
      </c>
      <c r="AJ289" s="10">
        <v>32976</v>
      </c>
      <c r="AK289" s="22">
        <f t="shared" si="516"/>
        <v>271</v>
      </c>
      <c r="AL289" s="22">
        <f t="shared" si="517"/>
        <v>8.2861947714416573E-3</v>
      </c>
      <c r="AM289" s="35">
        <f t="shared" si="518"/>
        <v>8297.9365878208355</v>
      </c>
      <c r="AN289" s="35">
        <f t="shared" si="519"/>
        <v>0.15406610041207636</v>
      </c>
      <c r="AO289" s="10">
        <v>741</v>
      </c>
      <c r="AP289">
        <f t="shared" si="491"/>
        <v>-5</v>
      </c>
      <c r="AQ289">
        <f t="shared" si="520"/>
        <v>-6.7024128686327122E-3</v>
      </c>
      <c r="AR289" s="35">
        <f t="shared" si="521"/>
        <v>186.46200301962756</v>
      </c>
      <c r="AS289" s="10">
        <v>1595</v>
      </c>
      <c r="AT289" s="22">
        <f t="shared" si="522"/>
        <v>-27</v>
      </c>
      <c r="AU289" s="22">
        <f t="shared" si="523"/>
        <v>-1.6646115906288506E-2</v>
      </c>
      <c r="AV289" s="35">
        <f t="shared" si="524"/>
        <v>401.35883241066932</v>
      </c>
      <c r="AW289" s="51">
        <f t="shared" si="525"/>
        <v>7.4519477849727617E-3</v>
      </c>
      <c r="AX289" s="10">
        <v>178</v>
      </c>
      <c r="AY289">
        <f t="shared" si="526"/>
        <v>-14</v>
      </c>
      <c r="AZ289" s="22">
        <f t="shared" si="527"/>
        <v>-7.291666666666663E-2</v>
      </c>
      <c r="BA289" s="35">
        <f t="shared" si="528"/>
        <v>44.791142425767489</v>
      </c>
      <c r="BB289" s="51">
        <f t="shared" si="529"/>
        <v>8.3162802866780668E-4</v>
      </c>
      <c r="BC289" s="31">
        <f>+Pagina_Inicial[[#This Row],[Aislamiento Domiciliario]]+Pagina_Inicial[[#This Row],[Aislamiento en Hoteles]]+Pagina_Inicial[[#This Row],[Hospitalizados en Sala]]+Pagina_Inicial[[#This Row],[Hospitalizados en UCI]]</f>
        <v>35490</v>
      </c>
      <c r="BD289" s="31">
        <f t="shared" si="530"/>
        <v>225</v>
      </c>
      <c r="BE289" s="51">
        <f t="shared" si="531"/>
        <v>6.3802637175669474E-3</v>
      </c>
      <c r="BF289" s="35">
        <f t="shared" si="532"/>
        <v>8930.5485656768997</v>
      </c>
      <c r="BG289" s="35">
        <f t="shared" si="533"/>
        <v>0.16581167830011492</v>
      </c>
      <c r="BH289" s="45">
        <v>36880</v>
      </c>
      <c r="BI289" s="48">
        <f t="shared" si="534"/>
        <v>266</v>
      </c>
      <c r="BJ289" s="14">
        <v>85882</v>
      </c>
      <c r="BK289" s="48">
        <f t="shared" si="535"/>
        <v>662</v>
      </c>
      <c r="BL289" s="14">
        <v>62559</v>
      </c>
      <c r="BM289" s="48">
        <f t="shared" si="536"/>
        <v>501</v>
      </c>
      <c r="BN289" s="14">
        <v>23980</v>
      </c>
      <c r="BO289" s="48">
        <f t="shared" si="537"/>
        <v>239</v>
      </c>
      <c r="BP289" s="14">
        <v>4737</v>
      </c>
      <c r="BQ289" s="48">
        <f t="shared" si="538"/>
        <v>31</v>
      </c>
      <c r="BR289" s="16">
        <v>25</v>
      </c>
      <c r="BS289" s="24">
        <f t="shared" si="539"/>
        <v>0</v>
      </c>
      <c r="BT289" s="16">
        <v>172</v>
      </c>
      <c r="BU289" s="24">
        <f t="shared" si="540"/>
        <v>1</v>
      </c>
      <c r="BV289" s="16">
        <v>710</v>
      </c>
      <c r="BW289" s="24">
        <f t="shared" si="541"/>
        <v>7</v>
      </c>
      <c r="BX289" s="16">
        <v>1766</v>
      </c>
      <c r="BY289" s="24">
        <f t="shared" si="542"/>
        <v>14</v>
      </c>
      <c r="BZ289" s="21">
        <v>924</v>
      </c>
      <c r="CA289" s="27">
        <f t="shared" si="543"/>
        <v>9</v>
      </c>
    </row>
    <row r="290" spans="1:79">
      <c r="A290" s="3">
        <v>44187</v>
      </c>
      <c r="B290" s="22">
        <v>44187</v>
      </c>
      <c r="C290" s="10">
        <v>217202</v>
      </c>
      <c r="D290">
        <f t="shared" si="492"/>
        <v>3164</v>
      </c>
      <c r="E290" s="10">
        <v>3632</v>
      </c>
      <c r="F290">
        <f t="shared" si="544"/>
        <v>35</v>
      </c>
      <c r="G290" s="10">
        <v>176428</v>
      </c>
      <c r="H290">
        <f t="shared" si="493"/>
        <v>1477</v>
      </c>
      <c r="I290">
        <f t="shared" si="490"/>
        <v>37142</v>
      </c>
      <c r="J290">
        <f t="shared" si="489"/>
        <v>1652</v>
      </c>
      <c r="K290">
        <f t="shared" si="494"/>
        <v>1.6721761309748531E-2</v>
      </c>
      <c r="L290">
        <f t="shared" si="495"/>
        <v>0.81227613005405108</v>
      </c>
      <c r="M290">
        <f t="shared" si="496"/>
        <v>0.17100210863620041</v>
      </c>
      <c r="N290" s="22">
        <f t="shared" si="497"/>
        <v>1.4567085017633355E-2</v>
      </c>
      <c r="O290">
        <f t="shared" ref="O290:O321" si="545">+IFERROR(F290/E290,"")</f>
        <v>9.6365638766519827E-3</v>
      </c>
      <c r="P290">
        <f t="shared" si="498"/>
        <v>8.3716870338041583E-3</v>
      </c>
      <c r="Q290">
        <f t="shared" si="499"/>
        <v>4.4477949491142102E-2</v>
      </c>
      <c r="R290" s="22">
        <f t="shared" si="500"/>
        <v>54655.762455963762</v>
      </c>
      <c r="S290" s="22">
        <f t="shared" si="501"/>
        <v>913.94061399094107</v>
      </c>
      <c r="T290" s="22">
        <f t="shared" si="502"/>
        <v>44395.57121288374</v>
      </c>
      <c r="U290" s="22">
        <f t="shared" si="503"/>
        <v>9346.2506290890778</v>
      </c>
      <c r="V290" s="10">
        <v>1190500</v>
      </c>
      <c r="W290">
        <f t="shared" si="504"/>
        <v>16341</v>
      </c>
      <c r="X290" s="22">
        <f t="shared" si="505"/>
        <v>5995</v>
      </c>
      <c r="Y290" s="35">
        <f t="shared" si="506"/>
        <v>299572.21942627075</v>
      </c>
      <c r="Z290" s="10">
        <v>969748</v>
      </c>
      <c r="AA290" s="22">
        <f t="shared" si="507"/>
        <v>13177</v>
      </c>
      <c r="AB290" s="28">
        <f t="shared" si="508"/>
        <v>0.81457202855942878</v>
      </c>
      <c r="AC290" s="31">
        <f t="shared" si="509"/>
        <v>4530</v>
      </c>
      <c r="AD290">
        <f t="shared" si="510"/>
        <v>220752</v>
      </c>
      <c r="AE290">
        <f t="shared" si="511"/>
        <v>3164</v>
      </c>
      <c r="AF290" s="28">
        <f t="shared" si="512"/>
        <v>0.18542797144057119</v>
      </c>
      <c r="AG290" s="31">
        <f t="shared" si="513"/>
        <v>1465</v>
      </c>
      <c r="AH290" s="35">
        <f t="shared" si="514"/>
        <v>0.19362340126063277</v>
      </c>
      <c r="AI290" s="35">
        <f t="shared" si="515"/>
        <v>55549.068948163054</v>
      </c>
      <c r="AJ290" s="10">
        <v>35358</v>
      </c>
      <c r="AK290" s="22">
        <f t="shared" si="516"/>
        <v>2382</v>
      </c>
      <c r="AL290" s="22">
        <f t="shared" si="517"/>
        <v>7.2234352256186352E-2</v>
      </c>
      <c r="AM290" s="35">
        <f t="shared" si="518"/>
        <v>8897.3326623049816</v>
      </c>
      <c r="AN290" s="35">
        <f t="shared" si="519"/>
        <v>0.1627885562748041</v>
      </c>
      <c r="AO290" s="10">
        <v>751</v>
      </c>
      <c r="AP290">
        <f t="shared" si="491"/>
        <v>10</v>
      </c>
      <c r="AQ290">
        <f t="shared" si="520"/>
        <v>1.3495276653171295E-2</v>
      </c>
      <c r="AR290" s="35">
        <f t="shared" si="521"/>
        <v>188.97835933568192</v>
      </c>
      <c r="AS290" s="10">
        <v>1616</v>
      </c>
      <c r="AT290" s="22">
        <f t="shared" si="522"/>
        <v>21</v>
      </c>
      <c r="AU290" s="22">
        <f t="shared" si="523"/>
        <v>1.3166144200627006E-2</v>
      </c>
      <c r="AV290" s="35">
        <f t="shared" si="524"/>
        <v>406.64318067438347</v>
      </c>
      <c r="AW290" s="51">
        <f t="shared" si="525"/>
        <v>7.4400788206370107E-3</v>
      </c>
      <c r="AX290" s="10">
        <v>168</v>
      </c>
      <c r="AY290">
        <f t="shared" si="526"/>
        <v>-10</v>
      </c>
      <c r="AZ290" s="22">
        <f t="shared" si="527"/>
        <v>-5.6179775280898903E-2</v>
      </c>
      <c r="BA290" s="35">
        <f t="shared" si="528"/>
        <v>42.274786109713133</v>
      </c>
      <c r="BB290" s="51">
        <f t="shared" si="529"/>
        <v>7.7347354075929325E-4</v>
      </c>
      <c r="BC290" s="31">
        <f>+Pagina_Inicial[[#This Row],[Aislamiento Domiciliario]]+Pagina_Inicial[[#This Row],[Aislamiento en Hoteles]]+Pagina_Inicial[[#This Row],[Hospitalizados en Sala]]+Pagina_Inicial[[#This Row],[Hospitalizados en UCI]]</f>
        <v>37893</v>
      </c>
      <c r="BD290" s="31">
        <f t="shared" si="530"/>
        <v>2403</v>
      </c>
      <c r="BE290" s="51">
        <f t="shared" si="531"/>
        <v>6.7709213863059947E-2</v>
      </c>
      <c r="BF290" s="35">
        <f t="shared" si="532"/>
        <v>9535.2289884247602</v>
      </c>
      <c r="BG290" s="35">
        <f t="shared" si="533"/>
        <v>0.1744597195237613</v>
      </c>
      <c r="BH290" s="45">
        <v>37366</v>
      </c>
      <c r="BI290" s="48">
        <f t="shared" si="534"/>
        <v>486</v>
      </c>
      <c r="BJ290" s="14">
        <v>87212</v>
      </c>
      <c r="BK290" s="48">
        <f t="shared" si="535"/>
        <v>1330</v>
      </c>
      <c r="BL290" s="14">
        <v>63522</v>
      </c>
      <c r="BM290" s="48">
        <f t="shared" si="536"/>
        <v>963</v>
      </c>
      <c r="BN290" s="14">
        <v>24314</v>
      </c>
      <c r="BO290" s="48">
        <f t="shared" si="537"/>
        <v>334</v>
      </c>
      <c r="BP290" s="14">
        <v>4788</v>
      </c>
      <c r="BQ290" s="48">
        <f t="shared" si="538"/>
        <v>51</v>
      </c>
      <c r="BR290" s="16">
        <v>25</v>
      </c>
      <c r="BS290" s="24">
        <f t="shared" si="539"/>
        <v>0</v>
      </c>
      <c r="BT290" s="16">
        <v>172</v>
      </c>
      <c r="BU290" s="24">
        <f t="shared" si="540"/>
        <v>0</v>
      </c>
      <c r="BV290" s="16">
        <v>718</v>
      </c>
      <c r="BW290" s="24">
        <f t="shared" si="541"/>
        <v>8</v>
      </c>
      <c r="BX290" s="16">
        <v>1783</v>
      </c>
      <c r="BY290" s="24">
        <f t="shared" si="542"/>
        <v>17</v>
      </c>
      <c r="BZ290" s="21">
        <v>934</v>
      </c>
      <c r="CA290" s="27">
        <f t="shared" si="543"/>
        <v>10</v>
      </c>
    </row>
    <row r="291" spans="1:79">
      <c r="A291" s="3">
        <v>44188</v>
      </c>
      <c r="B291" s="22">
        <v>44188</v>
      </c>
      <c r="C291" s="10">
        <v>220261</v>
      </c>
      <c r="D291">
        <f t="shared" si="492"/>
        <v>3059</v>
      </c>
      <c r="E291" s="10">
        <v>3664</v>
      </c>
      <c r="F291">
        <f t="shared" si="544"/>
        <v>32</v>
      </c>
      <c r="G291" s="10">
        <v>178140</v>
      </c>
      <c r="H291">
        <f t="shared" si="493"/>
        <v>1712</v>
      </c>
      <c r="I291">
        <f t="shared" si="490"/>
        <v>38457</v>
      </c>
      <c r="J291">
        <f t="shared" si="489"/>
        <v>1315</v>
      </c>
      <c r="K291">
        <f t="shared" si="494"/>
        <v>1.6634810520246436E-2</v>
      </c>
      <c r="L291">
        <f t="shared" si="495"/>
        <v>0.80876778004276739</v>
      </c>
      <c r="M291">
        <f t="shared" si="496"/>
        <v>0.17459740943698612</v>
      </c>
      <c r="N291" s="22">
        <f t="shared" si="497"/>
        <v>1.3888069154321465E-2</v>
      </c>
      <c r="O291">
        <f t="shared" si="545"/>
        <v>8.7336244541484712E-3</v>
      </c>
      <c r="P291">
        <f t="shared" si="498"/>
        <v>9.610418771752555E-3</v>
      </c>
      <c r="Q291">
        <f t="shared" si="499"/>
        <v>3.4194034896117741E-2</v>
      </c>
      <c r="R291" s="22">
        <f t="shared" si="500"/>
        <v>55425.515853044788</v>
      </c>
      <c r="S291" s="22">
        <f t="shared" si="501"/>
        <v>921.99295420231499</v>
      </c>
      <c r="T291" s="22">
        <f t="shared" si="502"/>
        <v>44826.371414192246</v>
      </c>
      <c r="U291" s="22">
        <f t="shared" si="503"/>
        <v>9677.1514846502268</v>
      </c>
      <c r="V291" s="10">
        <v>1204739</v>
      </c>
      <c r="W291">
        <f t="shared" si="504"/>
        <v>14239</v>
      </c>
      <c r="X291" s="22">
        <f t="shared" si="505"/>
        <v>-2102</v>
      </c>
      <c r="Y291" s="35">
        <f t="shared" si="506"/>
        <v>303155.25918470055</v>
      </c>
      <c r="Z291" s="10">
        <v>980928</v>
      </c>
      <c r="AA291" s="22">
        <f t="shared" si="507"/>
        <v>11180</v>
      </c>
      <c r="AB291" s="28">
        <f t="shared" si="508"/>
        <v>0.81422449177788714</v>
      </c>
      <c r="AC291" s="31">
        <f t="shared" si="509"/>
        <v>-1997</v>
      </c>
      <c r="AD291">
        <f t="shared" si="510"/>
        <v>223811</v>
      </c>
      <c r="AE291">
        <f t="shared" si="511"/>
        <v>3059</v>
      </c>
      <c r="AF291" s="28">
        <f t="shared" si="512"/>
        <v>0.18577550822211283</v>
      </c>
      <c r="AG291" s="31">
        <f t="shared" si="513"/>
        <v>-105</v>
      </c>
      <c r="AH291" s="35">
        <f t="shared" si="514"/>
        <v>0.21483250228246364</v>
      </c>
      <c r="AI291" s="35">
        <f t="shared" si="515"/>
        <v>56318.822345244087</v>
      </c>
      <c r="AJ291" s="10">
        <v>36589</v>
      </c>
      <c r="AK291" s="22">
        <f t="shared" si="516"/>
        <v>1231</v>
      </c>
      <c r="AL291" s="22">
        <f t="shared" si="517"/>
        <v>3.4815317608462015E-2</v>
      </c>
      <c r="AM291" s="35">
        <f t="shared" si="518"/>
        <v>9207.0961248112726</v>
      </c>
      <c r="AN291" s="35">
        <f t="shared" si="519"/>
        <v>0.16611656171541944</v>
      </c>
      <c r="AO291" s="10">
        <v>720</v>
      </c>
      <c r="AP291">
        <f t="shared" si="491"/>
        <v>-31</v>
      </c>
      <c r="AQ291">
        <f t="shared" si="520"/>
        <v>-4.1278295605858828E-2</v>
      </c>
      <c r="AR291" s="35">
        <f t="shared" si="521"/>
        <v>181.17765475591344</v>
      </c>
      <c r="AS291" s="10">
        <v>1686</v>
      </c>
      <c r="AT291" s="22">
        <f t="shared" si="522"/>
        <v>70</v>
      </c>
      <c r="AU291" s="22">
        <f t="shared" si="523"/>
        <v>4.3316831683168244E-2</v>
      </c>
      <c r="AV291" s="35">
        <f t="shared" si="524"/>
        <v>424.25767488676394</v>
      </c>
      <c r="AW291" s="51">
        <f t="shared" si="525"/>
        <v>7.6545552776024805E-3</v>
      </c>
      <c r="AX291" s="10">
        <v>182</v>
      </c>
      <c r="AY291">
        <f t="shared" si="526"/>
        <v>14</v>
      </c>
      <c r="AZ291" s="22">
        <f t="shared" si="527"/>
        <v>8.3333333333333259E-2</v>
      </c>
      <c r="BA291" s="35">
        <f t="shared" si="528"/>
        <v>45.797684952189229</v>
      </c>
      <c r="BB291" s="51">
        <f t="shared" si="529"/>
        <v>8.2629244396420607E-4</v>
      </c>
      <c r="BC291" s="31">
        <f>+Pagina_Inicial[[#This Row],[Aislamiento Domiciliario]]+Pagina_Inicial[[#This Row],[Aislamiento en Hoteles]]+Pagina_Inicial[[#This Row],[Hospitalizados en Sala]]+Pagina_Inicial[[#This Row],[Hospitalizados en UCI]]</f>
        <v>39177</v>
      </c>
      <c r="BD291" s="31">
        <f t="shared" si="530"/>
        <v>1284</v>
      </c>
      <c r="BE291" s="51">
        <f t="shared" si="531"/>
        <v>3.3884886390626257E-2</v>
      </c>
      <c r="BF291" s="35">
        <f t="shared" si="532"/>
        <v>9858.3291394061398</v>
      </c>
      <c r="BG291" s="35">
        <f t="shared" si="533"/>
        <v>0.17786625866585551</v>
      </c>
      <c r="BH291" s="45">
        <v>37824</v>
      </c>
      <c r="BI291" s="48">
        <f t="shared" si="534"/>
        <v>458</v>
      </c>
      <c r="BJ291" s="14">
        <v>88441</v>
      </c>
      <c r="BK291" s="48">
        <f t="shared" si="535"/>
        <v>1229</v>
      </c>
      <c r="BL291" s="14">
        <v>64473</v>
      </c>
      <c r="BM291" s="48">
        <f t="shared" si="536"/>
        <v>951</v>
      </c>
      <c r="BN291" s="14">
        <v>24669</v>
      </c>
      <c r="BO291" s="48">
        <f t="shared" si="537"/>
        <v>355</v>
      </c>
      <c r="BP291" s="14">
        <v>4854</v>
      </c>
      <c r="BQ291" s="48">
        <f t="shared" si="538"/>
        <v>66</v>
      </c>
      <c r="BR291" s="16">
        <v>25</v>
      </c>
      <c r="BS291" s="24">
        <f t="shared" si="539"/>
        <v>0</v>
      </c>
      <c r="BT291" s="16">
        <v>172</v>
      </c>
      <c r="BU291" s="24">
        <f t="shared" si="540"/>
        <v>0</v>
      </c>
      <c r="BV291" s="16">
        <v>724</v>
      </c>
      <c r="BW291" s="24">
        <f t="shared" si="541"/>
        <v>6</v>
      </c>
      <c r="BX291" s="16">
        <v>1801</v>
      </c>
      <c r="BY291" s="24">
        <f t="shared" si="542"/>
        <v>18</v>
      </c>
      <c r="BZ291" s="21">
        <v>942</v>
      </c>
      <c r="CA291" s="27">
        <f t="shared" si="543"/>
        <v>8</v>
      </c>
    </row>
    <row r="292" spans="1:79">
      <c r="A292" s="3">
        <v>44189</v>
      </c>
      <c r="B292" s="22">
        <v>44189</v>
      </c>
      <c r="C292" s="10">
        <v>223674</v>
      </c>
      <c r="D292">
        <f t="shared" si="492"/>
        <v>3413</v>
      </c>
      <c r="E292" s="10">
        <v>3715</v>
      </c>
      <c r="F292">
        <f t="shared" si="544"/>
        <v>51</v>
      </c>
      <c r="G292" s="10">
        <v>180045</v>
      </c>
      <c r="H292">
        <f t="shared" si="493"/>
        <v>1905</v>
      </c>
      <c r="I292">
        <f t="shared" si="490"/>
        <v>39914</v>
      </c>
      <c r="J292">
        <f t="shared" si="489"/>
        <v>1457</v>
      </c>
      <c r="K292">
        <f t="shared" si="494"/>
        <v>1.6608993445818468E-2</v>
      </c>
      <c r="L292">
        <f t="shared" si="495"/>
        <v>0.80494380214061534</v>
      </c>
      <c r="M292">
        <f t="shared" si="496"/>
        <v>0.17844720441356618</v>
      </c>
      <c r="N292" s="22">
        <f t="shared" si="497"/>
        <v>1.5258814167046685E-2</v>
      </c>
      <c r="O292">
        <f t="shared" si="545"/>
        <v>1.3728129205921938E-2</v>
      </c>
      <c r="P292">
        <f t="shared" si="498"/>
        <v>1.058068816129301E-2</v>
      </c>
      <c r="Q292">
        <f t="shared" si="499"/>
        <v>3.6503482487347798E-2</v>
      </c>
      <c r="R292" s="22">
        <f t="shared" si="500"/>
        <v>56284.348263714142</v>
      </c>
      <c r="S292" s="22">
        <f t="shared" si="501"/>
        <v>934.82637141419218</v>
      </c>
      <c r="T292" s="22">
        <f t="shared" si="502"/>
        <v>45305.737292400605</v>
      </c>
      <c r="U292" s="22">
        <f t="shared" si="503"/>
        <v>10043.784599899345</v>
      </c>
      <c r="V292" s="10">
        <v>1221114</v>
      </c>
      <c r="W292">
        <f t="shared" si="504"/>
        <v>16375</v>
      </c>
      <c r="X292" s="22">
        <f t="shared" si="505"/>
        <v>2136</v>
      </c>
      <c r="Y292" s="35">
        <f t="shared" si="506"/>
        <v>307275.79265223956</v>
      </c>
      <c r="Z292" s="10">
        <v>993890</v>
      </c>
      <c r="AA292" s="22">
        <f t="shared" si="507"/>
        <v>12962</v>
      </c>
      <c r="AB292" s="28">
        <f t="shared" si="508"/>
        <v>0.8139207313977237</v>
      </c>
      <c r="AC292" s="31">
        <f t="shared" si="509"/>
        <v>1782</v>
      </c>
      <c r="AD292">
        <f t="shared" si="510"/>
        <v>227224</v>
      </c>
      <c r="AE292">
        <f t="shared" si="511"/>
        <v>3413</v>
      </c>
      <c r="AF292" s="28">
        <f t="shared" si="512"/>
        <v>0.18607926860227628</v>
      </c>
      <c r="AG292" s="31">
        <f t="shared" si="513"/>
        <v>354</v>
      </c>
      <c r="AH292" s="35">
        <f t="shared" si="514"/>
        <v>0.20842748091603053</v>
      </c>
      <c r="AI292" s="35">
        <f t="shared" si="515"/>
        <v>57177.654755913434</v>
      </c>
      <c r="AJ292" s="10">
        <v>38044</v>
      </c>
      <c r="AK292" s="22">
        <f t="shared" si="516"/>
        <v>1455</v>
      </c>
      <c r="AL292" s="22">
        <f t="shared" si="517"/>
        <v>3.9766049905709311E-2</v>
      </c>
      <c r="AM292" s="35">
        <f t="shared" si="518"/>
        <v>9573.2259687971818</v>
      </c>
      <c r="AN292" s="35">
        <f t="shared" si="519"/>
        <v>0.17008682278673426</v>
      </c>
      <c r="AO292" s="10">
        <v>737</v>
      </c>
      <c r="AP292">
        <f t="shared" si="491"/>
        <v>17</v>
      </c>
      <c r="AQ292">
        <f t="shared" si="520"/>
        <v>2.3611111111111027E-2</v>
      </c>
      <c r="AR292" s="35">
        <f t="shared" si="521"/>
        <v>185.45546049320583</v>
      </c>
      <c r="AS292" s="10">
        <v>1683</v>
      </c>
      <c r="AT292" s="22">
        <f t="shared" si="522"/>
        <v>-3</v>
      </c>
      <c r="AU292" s="22">
        <f t="shared" si="523"/>
        <v>-1.779359430605032E-3</v>
      </c>
      <c r="AV292" s="35">
        <f t="shared" si="524"/>
        <v>423.50276799194762</v>
      </c>
      <c r="AW292" s="51">
        <f t="shared" si="525"/>
        <v>7.5243434641487162E-3</v>
      </c>
      <c r="AX292" s="10">
        <v>187</v>
      </c>
      <c r="AY292">
        <f t="shared" si="526"/>
        <v>5</v>
      </c>
      <c r="AZ292" s="22">
        <f t="shared" si="527"/>
        <v>2.7472527472527375E-2</v>
      </c>
      <c r="BA292" s="35">
        <f t="shared" si="528"/>
        <v>47.055863110216407</v>
      </c>
      <c r="BB292" s="51">
        <f t="shared" si="529"/>
        <v>8.360381626831907E-4</v>
      </c>
      <c r="BC292" s="31">
        <f>+Pagina_Inicial[[#This Row],[Aislamiento Domiciliario]]+Pagina_Inicial[[#This Row],[Aislamiento en Hoteles]]+Pagina_Inicial[[#This Row],[Hospitalizados en Sala]]+Pagina_Inicial[[#This Row],[Hospitalizados en UCI]]</f>
        <v>40651</v>
      </c>
      <c r="BD292" s="31">
        <f t="shared" si="530"/>
        <v>1474</v>
      </c>
      <c r="BE292" s="51">
        <f t="shared" si="531"/>
        <v>3.7624116190622114E-2</v>
      </c>
      <c r="BF292" s="35">
        <f t="shared" si="532"/>
        <v>10229.240060392551</v>
      </c>
      <c r="BG292" s="35">
        <f t="shared" si="533"/>
        <v>0.18174217834884698</v>
      </c>
      <c r="BH292" s="45">
        <v>38376</v>
      </c>
      <c r="BI292" s="48">
        <f t="shared" si="534"/>
        <v>552</v>
      </c>
      <c r="BJ292" s="14">
        <v>89840</v>
      </c>
      <c r="BK292" s="48">
        <f t="shared" si="535"/>
        <v>1399</v>
      </c>
      <c r="BL292" s="14">
        <v>65425</v>
      </c>
      <c r="BM292" s="48">
        <f t="shared" si="536"/>
        <v>952</v>
      </c>
      <c r="BN292" s="14">
        <v>25107</v>
      </c>
      <c r="BO292" s="48">
        <f t="shared" si="537"/>
        <v>438</v>
      </c>
      <c r="BP292" s="14">
        <v>4926</v>
      </c>
      <c r="BQ292" s="48">
        <f t="shared" si="538"/>
        <v>72</v>
      </c>
      <c r="BR292" s="16">
        <v>26</v>
      </c>
      <c r="BS292" s="24">
        <f t="shared" si="539"/>
        <v>1</v>
      </c>
      <c r="BT292" s="16">
        <v>175</v>
      </c>
      <c r="BU292" s="24">
        <f t="shared" si="540"/>
        <v>3</v>
      </c>
      <c r="BV292" s="16">
        <v>736</v>
      </c>
      <c r="BW292" s="24">
        <f t="shared" si="541"/>
        <v>12</v>
      </c>
      <c r="BX292" s="16">
        <v>1819</v>
      </c>
      <c r="BY292" s="24">
        <f t="shared" si="542"/>
        <v>18</v>
      </c>
      <c r="BZ292" s="21">
        <v>959</v>
      </c>
      <c r="CA292" s="27">
        <f t="shared" si="543"/>
        <v>17</v>
      </c>
    </row>
    <row r="293" spans="1:79">
      <c r="A293" s="3">
        <v>44190</v>
      </c>
      <c r="B293" s="22">
        <v>44190</v>
      </c>
      <c r="C293" s="10">
        <v>226660</v>
      </c>
      <c r="D293">
        <f t="shared" si="492"/>
        <v>2986</v>
      </c>
      <c r="E293" s="10">
        <v>3756</v>
      </c>
      <c r="F293">
        <f t="shared" si="544"/>
        <v>41</v>
      </c>
      <c r="G293" s="10">
        <v>181749</v>
      </c>
      <c r="H293">
        <f t="shared" si="493"/>
        <v>1704</v>
      </c>
      <c r="I293">
        <f t="shared" si="490"/>
        <v>41155</v>
      </c>
      <c r="J293">
        <f t="shared" si="489"/>
        <v>1241</v>
      </c>
      <c r="K293">
        <f t="shared" si="494"/>
        <v>1.6571075619871173E-2</v>
      </c>
      <c r="L293">
        <f t="shared" si="495"/>
        <v>0.80185740757081092</v>
      </c>
      <c r="M293">
        <f t="shared" si="496"/>
        <v>0.18157151680931793</v>
      </c>
      <c r="N293" s="22">
        <f t="shared" si="497"/>
        <v>1.3173916879908232E-2</v>
      </c>
      <c r="O293">
        <f t="shared" si="545"/>
        <v>1.0915867944621939E-2</v>
      </c>
      <c r="P293">
        <f t="shared" si="498"/>
        <v>9.3755674033969925E-3</v>
      </c>
      <c r="Q293">
        <f t="shared" si="499"/>
        <v>3.0154294739399831E-2</v>
      </c>
      <c r="R293" s="22">
        <f t="shared" si="500"/>
        <v>57035.732259687968</v>
      </c>
      <c r="S293" s="22">
        <f t="shared" si="501"/>
        <v>945.1434323100151</v>
      </c>
      <c r="T293" s="22">
        <f t="shared" si="502"/>
        <v>45734.524408656267</v>
      </c>
      <c r="U293" s="22">
        <f t="shared" si="503"/>
        <v>10356.064418721691</v>
      </c>
      <c r="V293" s="10">
        <v>1232494</v>
      </c>
      <c r="W293">
        <f t="shared" si="504"/>
        <v>11380</v>
      </c>
      <c r="X293" s="22">
        <f t="shared" si="505"/>
        <v>-4995</v>
      </c>
      <c r="Y293" s="35">
        <f t="shared" si="506"/>
        <v>310139.40613990941</v>
      </c>
      <c r="Z293" s="10">
        <v>1002284</v>
      </c>
      <c r="AA293" s="22">
        <f t="shared" si="507"/>
        <v>8394</v>
      </c>
      <c r="AB293" s="28">
        <f t="shared" si="508"/>
        <v>0.8132161292468767</v>
      </c>
      <c r="AC293" s="31">
        <f t="shared" si="509"/>
        <v>-4568</v>
      </c>
      <c r="AD293">
        <f t="shared" si="510"/>
        <v>230210</v>
      </c>
      <c r="AE293">
        <f t="shared" si="511"/>
        <v>2986</v>
      </c>
      <c r="AF293" s="28">
        <f t="shared" si="512"/>
        <v>0.18678387075312333</v>
      </c>
      <c r="AG293" s="31">
        <f t="shared" si="513"/>
        <v>-427</v>
      </c>
      <c r="AH293" s="35">
        <f t="shared" si="514"/>
        <v>0.26239015817223199</v>
      </c>
      <c r="AI293" s="35">
        <f t="shared" si="515"/>
        <v>57929.038751887267</v>
      </c>
      <c r="AJ293" s="10">
        <v>38457</v>
      </c>
      <c r="AK293" s="22">
        <f t="shared" si="516"/>
        <v>413</v>
      </c>
      <c r="AL293" s="22">
        <f t="shared" si="517"/>
        <v>1.0855851119756066E-2</v>
      </c>
      <c r="AM293" s="35">
        <f t="shared" si="518"/>
        <v>9677.1514846502268</v>
      </c>
      <c r="AN293" s="35">
        <f t="shared" si="519"/>
        <v>0.16966822553604519</v>
      </c>
      <c r="AO293" s="10">
        <v>697</v>
      </c>
      <c r="AP293">
        <f t="shared" si="491"/>
        <v>-40</v>
      </c>
      <c r="AQ293">
        <f t="shared" si="520"/>
        <v>-5.4274084124830368E-2</v>
      </c>
      <c r="AR293" s="35">
        <f t="shared" si="521"/>
        <v>175.39003522898841</v>
      </c>
      <c r="AS293" s="10">
        <v>1813</v>
      </c>
      <c r="AT293" s="22">
        <f t="shared" si="522"/>
        <v>130</v>
      </c>
      <c r="AU293" s="22">
        <f t="shared" si="523"/>
        <v>7.7243018419488996E-2</v>
      </c>
      <c r="AV293" s="35">
        <f t="shared" si="524"/>
        <v>456.21540010065422</v>
      </c>
      <c r="AW293" s="51">
        <f t="shared" si="525"/>
        <v>7.9987646695491039E-3</v>
      </c>
      <c r="AX293" s="10">
        <v>188</v>
      </c>
      <c r="AY293">
        <f t="shared" si="526"/>
        <v>1</v>
      </c>
      <c r="AZ293" s="22">
        <f t="shared" si="527"/>
        <v>5.3475935828877219E-3</v>
      </c>
      <c r="BA293" s="35">
        <f t="shared" si="528"/>
        <v>47.307498741821838</v>
      </c>
      <c r="BB293" s="51">
        <f t="shared" si="529"/>
        <v>8.2943615988705555E-4</v>
      </c>
      <c r="BC293" s="31">
        <f>+Pagina_Inicial[[#This Row],[Aislamiento Domiciliario]]+Pagina_Inicial[[#This Row],[Aislamiento en Hoteles]]+Pagina_Inicial[[#This Row],[Hospitalizados en Sala]]+Pagina_Inicial[[#This Row],[Hospitalizados en UCI]]</f>
        <v>41155</v>
      </c>
      <c r="BD293" s="31">
        <f t="shared" si="530"/>
        <v>504</v>
      </c>
      <c r="BE293" s="51">
        <f t="shared" si="531"/>
        <v>1.2398218986002796E-2</v>
      </c>
      <c r="BF293" s="35">
        <f t="shared" si="532"/>
        <v>10356.064418721691</v>
      </c>
      <c r="BG293" s="35">
        <f t="shared" si="533"/>
        <v>0.18157151680931793</v>
      </c>
      <c r="BH293" s="45">
        <v>38841</v>
      </c>
      <c r="BI293" s="48">
        <f t="shared" si="534"/>
        <v>465</v>
      </c>
      <c r="BJ293" s="14">
        <v>91039</v>
      </c>
      <c r="BK293" s="48">
        <f t="shared" si="535"/>
        <v>1199</v>
      </c>
      <c r="BL293" s="14">
        <v>66306</v>
      </c>
      <c r="BM293" s="48">
        <f t="shared" si="536"/>
        <v>881</v>
      </c>
      <c r="BN293" s="14">
        <v>25479</v>
      </c>
      <c r="BO293" s="48">
        <f t="shared" si="537"/>
        <v>372</v>
      </c>
      <c r="BP293" s="14">
        <v>4995</v>
      </c>
      <c r="BQ293" s="48">
        <f t="shared" si="538"/>
        <v>69</v>
      </c>
      <c r="BR293" s="16">
        <v>27</v>
      </c>
      <c r="BS293" s="24">
        <f t="shared" si="539"/>
        <v>1</v>
      </c>
      <c r="BT293" s="16">
        <v>177</v>
      </c>
      <c r="BU293" s="24">
        <f t="shared" si="540"/>
        <v>2</v>
      </c>
      <c r="BV293" s="16">
        <v>744</v>
      </c>
      <c r="BW293" s="24">
        <f t="shared" si="541"/>
        <v>8</v>
      </c>
      <c r="BX293" s="16">
        <v>1842</v>
      </c>
      <c r="BY293" s="24">
        <f t="shared" si="542"/>
        <v>23</v>
      </c>
      <c r="BZ293" s="21">
        <v>966</v>
      </c>
      <c r="CA293" s="27">
        <f t="shared" si="543"/>
        <v>7</v>
      </c>
    </row>
    <row r="294" spans="1:79">
      <c r="A294" s="3">
        <v>44191</v>
      </c>
      <c r="B294" s="22">
        <v>44191</v>
      </c>
      <c r="C294" s="10">
        <v>228724</v>
      </c>
      <c r="D294">
        <f t="shared" si="492"/>
        <v>2064</v>
      </c>
      <c r="E294" s="10">
        <v>3799</v>
      </c>
      <c r="F294">
        <f t="shared" si="544"/>
        <v>43</v>
      </c>
      <c r="G294" s="10">
        <v>183522</v>
      </c>
      <c r="H294">
        <f t="shared" si="493"/>
        <v>1773</v>
      </c>
      <c r="I294">
        <f t="shared" si="490"/>
        <v>41403</v>
      </c>
      <c r="J294">
        <f t="shared" si="489"/>
        <v>248</v>
      </c>
      <c r="K294">
        <f t="shared" si="494"/>
        <v>1.6609538133296024E-2</v>
      </c>
      <c r="L294">
        <f t="shared" si="495"/>
        <v>0.80237316591175389</v>
      </c>
      <c r="M294">
        <f t="shared" si="496"/>
        <v>0.18101729595495006</v>
      </c>
      <c r="N294" s="22">
        <f t="shared" si="497"/>
        <v>9.0239764956891282E-3</v>
      </c>
      <c r="O294">
        <f t="shared" si="545"/>
        <v>1.1318768096867597E-2</v>
      </c>
      <c r="P294">
        <f t="shared" si="498"/>
        <v>9.6609670775165916E-3</v>
      </c>
      <c r="Q294">
        <f t="shared" si="499"/>
        <v>5.9899041132285098E-3</v>
      </c>
      <c r="R294" s="22">
        <f t="shared" si="500"/>
        <v>57555.108203321586</v>
      </c>
      <c r="S294" s="22">
        <f t="shared" si="501"/>
        <v>955.96376446904878</v>
      </c>
      <c r="T294" s="22">
        <f t="shared" si="502"/>
        <v>46180.674383492704</v>
      </c>
      <c r="U294" s="22">
        <f t="shared" si="503"/>
        <v>10418.470055359838</v>
      </c>
      <c r="V294" s="10">
        <v>1242275</v>
      </c>
      <c r="W294">
        <f t="shared" si="504"/>
        <v>9781</v>
      </c>
      <c r="X294" s="22">
        <f t="shared" si="505"/>
        <v>-1599</v>
      </c>
      <c r="Y294" s="35">
        <f t="shared" si="506"/>
        <v>312600.65425264218</v>
      </c>
      <c r="Z294" s="10">
        <v>1010001</v>
      </c>
      <c r="AA294" s="22">
        <f t="shared" si="507"/>
        <v>7717</v>
      </c>
      <c r="AB294" s="28">
        <f t="shared" si="508"/>
        <v>0.81302529633132758</v>
      </c>
      <c r="AC294" s="31">
        <f t="shared" si="509"/>
        <v>-677</v>
      </c>
      <c r="AD294">
        <f t="shared" si="510"/>
        <v>232274</v>
      </c>
      <c r="AE294">
        <f t="shared" si="511"/>
        <v>2064</v>
      </c>
      <c r="AF294" s="28">
        <f t="shared" si="512"/>
        <v>0.18697470366867239</v>
      </c>
      <c r="AG294" s="31">
        <f t="shared" si="513"/>
        <v>-922</v>
      </c>
      <c r="AH294" s="35">
        <f t="shared" si="514"/>
        <v>0.21102136795828647</v>
      </c>
      <c r="AI294" s="35">
        <f t="shared" si="515"/>
        <v>58448.414695520885</v>
      </c>
      <c r="AJ294" s="10">
        <v>38683</v>
      </c>
      <c r="AK294" s="22">
        <f t="shared" si="516"/>
        <v>226</v>
      </c>
      <c r="AL294" s="22">
        <f t="shared" si="517"/>
        <v>5.8766934498271084E-3</v>
      </c>
      <c r="AM294" s="35">
        <f t="shared" si="518"/>
        <v>9734.0211373930542</v>
      </c>
      <c r="AN294" s="35">
        <f t="shared" si="519"/>
        <v>0.16912523390636749</v>
      </c>
      <c r="AO294" s="10">
        <v>689</v>
      </c>
      <c r="AP294">
        <f t="shared" si="491"/>
        <v>-8</v>
      </c>
      <c r="AQ294">
        <f t="shared" si="520"/>
        <v>-1.1477761836441891E-2</v>
      </c>
      <c r="AR294" s="35">
        <f t="shared" si="521"/>
        <v>173.37695017614493</v>
      </c>
      <c r="AS294" s="10">
        <v>1846</v>
      </c>
      <c r="AT294" s="22">
        <f t="shared" si="522"/>
        <v>33</v>
      </c>
      <c r="AU294" s="22">
        <f t="shared" si="523"/>
        <v>1.8201875344732388E-2</v>
      </c>
      <c r="AV294" s="35">
        <f t="shared" si="524"/>
        <v>464.51937594363358</v>
      </c>
      <c r="AW294" s="51">
        <f t="shared" si="525"/>
        <v>8.0708626991483189E-3</v>
      </c>
      <c r="AX294" s="10">
        <v>185</v>
      </c>
      <c r="AY294">
        <f t="shared" si="526"/>
        <v>-3</v>
      </c>
      <c r="AZ294" s="22">
        <f t="shared" si="527"/>
        <v>-1.5957446808510634E-2</v>
      </c>
      <c r="BA294" s="35">
        <f t="shared" si="528"/>
        <v>46.55259184700553</v>
      </c>
      <c r="BB294" s="51">
        <f t="shared" si="529"/>
        <v>8.0883510256903512E-4</v>
      </c>
      <c r="BC294" s="31">
        <f>+Pagina_Inicial[[#This Row],[Aislamiento Domiciliario]]+Pagina_Inicial[[#This Row],[Aislamiento en Hoteles]]+Pagina_Inicial[[#This Row],[Hospitalizados en Sala]]+Pagina_Inicial[[#This Row],[Hospitalizados en UCI]]</f>
        <v>41403</v>
      </c>
      <c r="BD294" s="31">
        <f t="shared" si="530"/>
        <v>248</v>
      </c>
      <c r="BE294" s="51">
        <f t="shared" si="531"/>
        <v>6.0259992710485211E-3</v>
      </c>
      <c r="BF294" s="35">
        <f t="shared" si="532"/>
        <v>10418.470055359838</v>
      </c>
      <c r="BG294" s="35">
        <f t="shared" si="533"/>
        <v>0.18101729595495006</v>
      </c>
      <c r="BH294" s="45">
        <v>39192</v>
      </c>
      <c r="BI294" s="48">
        <f t="shared" si="534"/>
        <v>351</v>
      </c>
      <c r="BJ294" s="14">
        <v>91817</v>
      </c>
      <c r="BK294" s="48">
        <f t="shared" si="535"/>
        <v>778</v>
      </c>
      <c r="BL294" s="14">
        <v>66914</v>
      </c>
      <c r="BM294" s="48">
        <f t="shared" si="536"/>
        <v>608</v>
      </c>
      <c r="BN294" s="14">
        <v>25766</v>
      </c>
      <c r="BO294" s="48">
        <f t="shared" si="537"/>
        <v>287</v>
      </c>
      <c r="BP294" s="14">
        <v>5035</v>
      </c>
      <c r="BQ294" s="48">
        <f t="shared" si="538"/>
        <v>40</v>
      </c>
      <c r="BR294" s="16">
        <v>27</v>
      </c>
      <c r="BS294" s="24">
        <f t="shared" si="539"/>
        <v>0</v>
      </c>
      <c r="BT294" s="16">
        <v>177</v>
      </c>
      <c r="BU294" s="24">
        <f t="shared" si="540"/>
        <v>0</v>
      </c>
      <c r="BV294" s="16">
        <v>753</v>
      </c>
      <c r="BW294" s="24">
        <f t="shared" si="541"/>
        <v>9</v>
      </c>
      <c r="BX294" s="16">
        <v>1865</v>
      </c>
      <c r="BY294" s="24">
        <f t="shared" si="542"/>
        <v>23</v>
      </c>
      <c r="BZ294" s="21">
        <v>977</v>
      </c>
      <c r="CA294" s="27">
        <f t="shared" si="543"/>
        <v>11</v>
      </c>
    </row>
    <row r="295" spans="1:79">
      <c r="A295" s="3">
        <v>44192</v>
      </c>
      <c r="B295" s="22">
        <v>44192</v>
      </c>
      <c r="C295" s="10">
        <v>231357</v>
      </c>
      <c r="D295">
        <f t="shared" si="492"/>
        <v>2633</v>
      </c>
      <c r="E295" s="10">
        <v>3840</v>
      </c>
      <c r="F295">
        <f t="shared" si="544"/>
        <v>41</v>
      </c>
      <c r="G295" s="10">
        <v>185966</v>
      </c>
      <c r="H295">
        <f t="shared" si="493"/>
        <v>2444</v>
      </c>
      <c r="I295">
        <f t="shared" si="490"/>
        <v>41551</v>
      </c>
      <c r="J295">
        <f t="shared" si="489"/>
        <v>148</v>
      </c>
      <c r="K295">
        <f t="shared" si="494"/>
        <v>1.6597725592914846E-2</v>
      </c>
      <c r="L295">
        <f t="shared" si="495"/>
        <v>0.8038053743781256</v>
      </c>
      <c r="M295">
        <f t="shared" si="496"/>
        <v>0.17959690002895956</v>
      </c>
      <c r="N295" s="22">
        <f t="shared" si="497"/>
        <v>1.1380680074516872E-2</v>
      </c>
      <c r="O295">
        <f t="shared" si="545"/>
        <v>1.0677083333333334E-2</v>
      </c>
      <c r="P295">
        <f t="shared" si="498"/>
        <v>1.314218728154609E-2</v>
      </c>
      <c r="Q295">
        <f t="shared" si="499"/>
        <v>3.5618878005342831E-3</v>
      </c>
      <c r="R295" s="22">
        <f t="shared" si="500"/>
        <v>58217.664821338702</v>
      </c>
      <c r="S295" s="22">
        <f t="shared" si="501"/>
        <v>966.28082536487159</v>
      </c>
      <c r="T295" s="22">
        <f t="shared" si="502"/>
        <v>46795.671867136385</v>
      </c>
      <c r="U295" s="22">
        <f t="shared" si="503"/>
        <v>10455.712128837444</v>
      </c>
      <c r="V295" s="10">
        <v>1252106</v>
      </c>
      <c r="W295">
        <f t="shared" si="504"/>
        <v>9831</v>
      </c>
      <c r="X295" s="22">
        <f t="shared" si="505"/>
        <v>50</v>
      </c>
      <c r="Y295" s="35">
        <f t="shared" si="506"/>
        <v>315074.48414695519</v>
      </c>
      <c r="Z295" s="10">
        <v>1017199</v>
      </c>
      <c r="AA295" s="22">
        <f t="shared" si="507"/>
        <v>7198</v>
      </c>
      <c r="AB295" s="28">
        <f t="shared" si="508"/>
        <v>0.81239048451169471</v>
      </c>
      <c r="AC295" s="31">
        <f t="shared" si="509"/>
        <v>-519</v>
      </c>
      <c r="AD295">
        <f t="shared" si="510"/>
        <v>234907</v>
      </c>
      <c r="AE295">
        <f t="shared" si="511"/>
        <v>2633</v>
      </c>
      <c r="AF295" s="28">
        <f t="shared" si="512"/>
        <v>0.18760951548830529</v>
      </c>
      <c r="AG295" s="31">
        <f t="shared" si="513"/>
        <v>569</v>
      </c>
      <c r="AH295" s="35">
        <f t="shared" si="514"/>
        <v>0.26782626385922081</v>
      </c>
      <c r="AI295" s="35">
        <f t="shared" si="515"/>
        <v>59110.971313537993</v>
      </c>
      <c r="AJ295" s="10">
        <v>38825</v>
      </c>
      <c r="AK295" s="22">
        <f t="shared" si="516"/>
        <v>142</v>
      </c>
      <c r="AL295" s="22">
        <f t="shared" si="517"/>
        <v>3.6708631698678662E-3</v>
      </c>
      <c r="AM295" s="35">
        <f t="shared" si="518"/>
        <v>9769.7533970810255</v>
      </c>
      <c r="AN295" s="35">
        <f t="shared" si="519"/>
        <v>0.16781424378773929</v>
      </c>
      <c r="AO295" s="10">
        <v>695</v>
      </c>
      <c r="AP295">
        <f t="shared" si="491"/>
        <v>6</v>
      </c>
      <c r="AQ295">
        <f t="shared" si="520"/>
        <v>8.7082728592162706E-3</v>
      </c>
      <c r="AR295" s="35">
        <f t="shared" si="521"/>
        <v>174.88676396577753</v>
      </c>
      <c r="AS295" s="10">
        <v>1848</v>
      </c>
      <c r="AT295" s="22">
        <f t="shared" si="522"/>
        <v>2</v>
      </c>
      <c r="AU295" s="22">
        <f t="shared" si="523"/>
        <v>1.0834236186347823E-3</v>
      </c>
      <c r="AV295" s="35">
        <f t="shared" si="524"/>
        <v>465.02264720684445</v>
      </c>
      <c r="AW295" s="51">
        <f t="shared" si="525"/>
        <v>7.9876554415902693E-3</v>
      </c>
      <c r="AX295" s="10">
        <v>183</v>
      </c>
      <c r="AY295">
        <f t="shared" si="526"/>
        <v>-2</v>
      </c>
      <c r="AZ295" s="22">
        <f t="shared" si="527"/>
        <v>-1.0810810810810811E-2</v>
      </c>
      <c r="BA295" s="35">
        <f t="shared" si="528"/>
        <v>46.04932058379466</v>
      </c>
      <c r="BB295" s="51">
        <f t="shared" si="529"/>
        <v>7.9098536028734815E-4</v>
      </c>
      <c r="BC295" s="31">
        <f>+Pagina_Inicial[[#This Row],[Aislamiento Domiciliario]]+Pagina_Inicial[[#This Row],[Aislamiento en Hoteles]]+Pagina_Inicial[[#This Row],[Hospitalizados en Sala]]+Pagina_Inicial[[#This Row],[Hospitalizados en UCI]]</f>
        <v>41551</v>
      </c>
      <c r="BD295" s="31">
        <f t="shared" si="530"/>
        <v>148</v>
      </c>
      <c r="BE295" s="51">
        <f t="shared" si="531"/>
        <v>3.5746201966040392E-3</v>
      </c>
      <c r="BF295" s="35">
        <f t="shared" si="532"/>
        <v>10455.712128837444</v>
      </c>
      <c r="BG295" s="35">
        <f t="shared" si="533"/>
        <v>0.17959690002895956</v>
      </c>
      <c r="BH295" s="45">
        <v>39589</v>
      </c>
      <c r="BI295" s="48">
        <f t="shared" si="534"/>
        <v>397</v>
      </c>
      <c r="BJ295" s="14">
        <v>92840</v>
      </c>
      <c r="BK295" s="48">
        <f t="shared" si="535"/>
        <v>1023</v>
      </c>
      <c r="BL295" s="14">
        <v>67701</v>
      </c>
      <c r="BM295" s="48">
        <f t="shared" si="536"/>
        <v>787</v>
      </c>
      <c r="BN295" s="14">
        <v>26121</v>
      </c>
      <c r="BO295" s="48">
        <f t="shared" si="537"/>
        <v>355</v>
      </c>
      <c r="BP295" s="14">
        <v>5106</v>
      </c>
      <c r="BQ295" s="48">
        <f t="shared" si="538"/>
        <v>71</v>
      </c>
      <c r="BR295" s="16">
        <v>27</v>
      </c>
      <c r="BS295" s="24">
        <f t="shared" si="539"/>
        <v>0</v>
      </c>
      <c r="BT295" s="16">
        <v>180</v>
      </c>
      <c r="BU295" s="24">
        <f t="shared" si="540"/>
        <v>3</v>
      </c>
      <c r="BV295" s="16">
        <v>757</v>
      </c>
      <c r="BW295" s="24">
        <f t="shared" si="541"/>
        <v>4</v>
      </c>
      <c r="BX295" s="16">
        <v>1887</v>
      </c>
      <c r="BY295" s="24">
        <f t="shared" si="542"/>
        <v>22</v>
      </c>
      <c r="BZ295" s="21">
        <v>989</v>
      </c>
      <c r="CA295" s="27">
        <f t="shared" si="543"/>
        <v>12</v>
      </c>
    </row>
    <row r="296" spans="1:79">
      <c r="A296" s="3">
        <v>44193</v>
      </c>
      <c r="B296" s="22">
        <v>44193</v>
      </c>
      <c r="C296" s="10">
        <v>233705</v>
      </c>
      <c r="D296">
        <f t="shared" si="492"/>
        <v>2348</v>
      </c>
      <c r="E296" s="10">
        <v>3892</v>
      </c>
      <c r="F296">
        <f t="shared" si="544"/>
        <v>52</v>
      </c>
      <c r="G296" s="10">
        <v>187552</v>
      </c>
      <c r="H296">
        <f t="shared" si="493"/>
        <v>1586</v>
      </c>
      <c r="I296">
        <f t="shared" si="490"/>
        <v>42261</v>
      </c>
      <c r="J296">
        <f t="shared" si="489"/>
        <v>710</v>
      </c>
      <c r="K296">
        <f t="shared" si="494"/>
        <v>1.6653473395947884E-2</v>
      </c>
      <c r="L296">
        <f t="shared" si="495"/>
        <v>0.80251599238356042</v>
      </c>
      <c r="M296">
        <f t="shared" si="496"/>
        <v>0.18083053422049164</v>
      </c>
      <c r="N296" s="22">
        <f t="shared" si="497"/>
        <v>1.0046853939795897E-2</v>
      </c>
      <c r="O296">
        <f t="shared" si="545"/>
        <v>1.3360739979445015E-2</v>
      </c>
      <c r="P296">
        <f t="shared" si="498"/>
        <v>8.4563214468520737E-3</v>
      </c>
      <c r="Q296">
        <f t="shared" si="499"/>
        <v>1.6800359669671801E-2</v>
      </c>
      <c r="R296" s="22">
        <f t="shared" si="500"/>
        <v>58808.505284348263</v>
      </c>
      <c r="S296" s="22">
        <f t="shared" si="501"/>
        <v>979.36587820835427</v>
      </c>
      <c r="T296" s="22">
        <f t="shared" si="502"/>
        <v>47194.765978862604</v>
      </c>
      <c r="U296" s="22">
        <f t="shared" si="503"/>
        <v>10634.373427277302</v>
      </c>
      <c r="V296" s="10">
        <v>1259828</v>
      </c>
      <c r="W296">
        <f t="shared" si="504"/>
        <v>7722</v>
      </c>
      <c r="X296" s="22">
        <f t="shared" si="505"/>
        <v>-2109</v>
      </c>
      <c r="Y296" s="35">
        <f t="shared" si="506"/>
        <v>317017.61449421238</v>
      </c>
      <c r="Z296" s="10">
        <v>1022573</v>
      </c>
      <c r="AA296" s="22">
        <f t="shared" si="507"/>
        <v>5374</v>
      </c>
      <c r="AB296" s="28">
        <f t="shared" si="508"/>
        <v>0.81167667332366</v>
      </c>
      <c r="AC296" s="31">
        <f t="shared" si="509"/>
        <v>-1824</v>
      </c>
      <c r="AD296">
        <f t="shared" si="510"/>
        <v>237255</v>
      </c>
      <c r="AE296">
        <f t="shared" si="511"/>
        <v>2348</v>
      </c>
      <c r="AF296" s="28">
        <f t="shared" si="512"/>
        <v>0.18832332667633994</v>
      </c>
      <c r="AG296" s="31">
        <f t="shared" si="513"/>
        <v>-285</v>
      </c>
      <c r="AH296" s="35">
        <f t="shared" si="514"/>
        <v>0.30406630406630408</v>
      </c>
      <c r="AI296" s="35">
        <f t="shared" si="515"/>
        <v>59701.811776547554</v>
      </c>
      <c r="AJ296" s="10">
        <v>39404</v>
      </c>
      <c r="AK296" s="22">
        <f t="shared" si="516"/>
        <v>579</v>
      </c>
      <c r="AL296" s="22">
        <f t="shared" si="517"/>
        <v>1.4913071474565331E-2</v>
      </c>
      <c r="AM296" s="35">
        <f t="shared" si="518"/>
        <v>9915.4504277805736</v>
      </c>
      <c r="AN296" s="35">
        <f t="shared" si="519"/>
        <v>0.16860572088744358</v>
      </c>
      <c r="AO296" s="10">
        <v>730</v>
      </c>
      <c r="AP296">
        <f t="shared" si="491"/>
        <v>35</v>
      </c>
      <c r="AQ296">
        <f t="shared" si="520"/>
        <v>5.0359712230215736E-2</v>
      </c>
      <c r="AR296" s="35">
        <f t="shared" si="521"/>
        <v>183.69401107196779</v>
      </c>
      <c r="AS296" s="10">
        <v>1945</v>
      </c>
      <c r="AT296" s="22">
        <f t="shared" si="522"/>
        <v>97</v>
      </c>
      <c r="AU296" s="22">
        <f t="shared" si="523"/>
        <v>5.2489177489177585E-2</v>
      </c>
      <c r="AV296" s="35">
        <f t="shared" si="524"/>
        <v>489.4313034725717</v>
      </c>
      <c r="AW296" s="51">
        <f t="shared" si="525"/>
        <v>8.3224577993624444E-3</v>
      </c>
      <c r="AX296" s="10">
        <v>182</v>
      </c>
      <c r="AY296">
        <f t="shared" si="526"/>
        <v>-1</v>
      </c>
      <c r="AZ296" s="22">
        <f t="shared" si="527"/>
        <v>-5.464480874316946E-3</v>
      </c>
      <c r="BA296" s="35">
        <f t="shared" si="528"/>
        <v>45.797684952189229</v>
      </c>
      <c r="BB296" s="51">
        <f t="shared" si="529"/>
        <v>7.7875954729252691E-4</v>
      </c>
      <c r="BC296" s="31">
        <f>+Pagina_Inicial[[#This Row],[Aislamiento Domiciliario]]+Pagina_Inicial[[#This Row],[Aislamiento en Hoteles]]+Pagina_Inicial[[#This Row],[Hospitalizados en Sala]]+Pagina_Inicial[[#This Row],[Hospitalizados en UCI]]</f>
        <v>42261</v>
      </c>
      <c r="BD296" s="31">
        <f t="shared" si="530"/>
        <v>710</v>
      </c>
      <c r="BE296" s="51">
        <f t="shared" si="531"/>
        <v>1.7087434718779271E-2</v>
      </c>
      <c r="BF296" s="35">
        <f t="shared" si="532"/>
        <v>10634.373427277302</v>
      </c>
      <c r="BG296" s="35">
        <f t="shared" si="533"/>
        <v>0.18083053422049164</v>
      </c>
      <c r="BH296" s="45">
        <v>39994</v>
      </c>
      <c r="BI296" s="48">
        <f t="shared" si="534"/>
        <v>405</v>
      </c>
      <c r="BJ296" s="14">
        <v>93720</v>
      </c>
      <c r="BK296" s="48">
        <f t="shared" si="535"/>
        <v>880</v>
      </c>
      <c r="BL296" s="14">
        <v>68374</v>
      </c>
      <c r="BM296" s="48">
        <f t="shared" si="536"/>
        <v>673</v>
      </c>
      <c r="BN296" s="14">
        <v>26443</v>
      </c>
      <c r="BO296" s="48">
        <f t="shared" si="537"/>
        <v>322</v>
      </c>
      <c r="BP296" s="14">
        <v>5174</v>
      </c>
      <c r="BQ296" s="48">
        <f t="shared" si="538"/>
        <v>68</v>
      </c>
      <c r="BR296" s="16">
        <v>27</v>
      </c>
      <c r="BS296" s="24">
        <f t="shared" si="539"/>
        <v>0</v>
      </c>
      <c r="BT296" s="16">
        <v>181</v>
      </c>
      <c r="BU296" s="24">
        <f t="shared" si="540"/>
        <v>1</v>
      </c>
      <c r="BV296" s="16">
        <v>769</v>
      </c>
      <c r="BW296" s="24">
        <f t="shared" si="541"/>
        <v>12</v>
      </c>
      <c r="BX296" s="16">
        <v>1911</v>
      </c>
      <c r="BY296" s="24">
        <f t="shared" si="542"/>
        <v>24</v>
      </c>
      <c r="BZ296" s="21">
        <v>1004</v>
      </c>
      <c r="CA296" s="27">
        <f t="shared" si="543"/>
        <v>15</v>
      </c>
    </row>
    <row r="297" spans="1:79">
      <c r="A297" s="3">
        <v>44194</v>
      </c>
      <c r="B297" s="22">
        <v>44194</v>
      </c>
      <c r="C297" s="10">
        <v>238279</v>
      </c>
      <c r="D297">
        <f t="shared" si="492"/>
        <v>4574</v>
      </c>
      <c r="E297" s="10">
        <v>3933</v>
      </c>
      <c r="F297">
        <f t="shared" si="544"/>
        <v>41</v>
      </c>
      <c r="G297" s="10">
        <v>189764</v>
      </c>
      <c r="H297">
        <f t="shared" si="493"/>
        <v>2212</v>
      </c>
      <c r="I297">
        <f t="shared" si="490"/>
        <v>44582</v>
      </c>
      <c r="J297">
        <f t="shared" si="489"/>
        <v>2321</v>
      </c>
      <c r="K297">
        <f t="shared" si="494"/>
        <v>1.650586077665258E-2</v>
      </c>
      <c r="L297">
        <f t="shared" si="495"/>
        <v>0.79639414300043232</v>
      </c>
      <c r="M297">
        <f t="shared" si="496"/>
        <v>0.18709999622291515</v>
      </c>
      <c r="N297" s="22">
        <f t="shared" si="497"/>
        <v>1.9195984539132696E-2</v>
      </c>
      <c r="O297">
        <f t="shared" si="545"/>
        <v>1.0424612255275871E-2</v>
      </c>
      <c r="P297">
        <f t="shared" si="498"/>
        <v>1.1656583967454311E-2</v>
      </c>
      <c r="Q297">
        <f t="shared" si="499"/>
        <v>5.2061370059665338E-2</v>
      </c>
      <c r="R297" s="22">
        <f t="shared" si="500"/>
        <v>59959.486663311523</v>
      </c>
      <c r="S297" s="22">
        <f t="shared" si="501"/>
        <v>989.68293910417708</v>
      </c>
      <c r="T297" s="22">
        <f t="shared" si="502"/>
        <v>47751.383995973825</v>
      </c>
      <c r="U297" s="22">
        <f t="shared" si="503"/>
        <v>11218.419728233517</v>
      </c>
      <c r="V297" s="10">
        <v>1275819</v>
      </c>
      <c r="W297">
        <f t="shared" si="504"/>
        <v>15991</v>
      </c>
      <c r="X297" s="22">
        <f t="shared" si="505"/>
        <v>8269</v>
      </c>
      <c r="Y297" s="35">
        <f t="shared" si="506"/>
        <v>321041.51987921487</v>
      </c>
      <c r="Z297" s="10">
        <v>1033990</v>
      </c>
      <c r="AA297" s="22">
        <f t="shared" si="507"/>
        <v>11417</v>
      </c>
      <c r="AB297" s="28">
        <f t="shared" si="508"/>
        <v>0.81045195282402915</v>
      </c>
      <c r="AC297" s="31">
        <f t="shared" si="509"/>
        <v>6043</v>
      </c>
      <c r="AD297">
        <f t="shared" si="510"/>
        <v>241829</v>
      </c>
      <c r="AE297">
        <f t="shared" si="511"/>
        <v>4574</v>
      </c>
      <c r="AF297" s="28">
        <f t="shared" si="512"/>
        <v>0.18954804717597087</v>
      </c>
      <c r="AG297" s="31">
        <f t="shared" si="513"/>
        <v>2226</v>
      </c>
      <c r="AH297" s="35">
        <f t="shared" si="514"/>
        <v>0.28603589519104494</v>
      </c>
      <c r="AI297" s="35">
        <f t="shared" si="515"/>
        <v>60852.793155510815</v>
      </c>
      <c r="AJ297" s="10">
        <v>41769</v>
      </c>
      <c r="AK297" s="22">
        <f t="shared" si="516"/>
        <v>2365</v>
      </c>
      <c r="AL297" s="22">
        <f t="shared" si="517"/>
        <v>6.0019287381991582E-2</v>
      </c>
      <c r="AM297" s="35">
        <f t="shared" si="518"/>
        <v>10510.568696527427</v>
      </c>
      <c r="AN297" s="35">
        <f t="shared" si="519"/>
        <v>0.17529450769895794</v>
      </c>
      <c r="AO297" s="10">
        <v>694</v>
      </c>
      <c r="AP297">
        <f t="shared" si="491"/>
        <v>-36</v>
      </c>
      <c r="AQ297">
        <f t="shared" si="520"/>
        <v>-4.9315068493150704E-2</v>
      </c>
      <c r="AR297" s="35">
        <f t="shared" si="521"/>
        <v>174.63512833417212</v>
      </c>
      <c r="AS297" s="10">
        <v>1939</v>
      </c>
      <c r="AT297" s="22">
        <f t="shared" si="522"/>
        <v>-6</v>
      </c>
      <c r="AU297" s="22">
        <f t="shared" si="523"/>
        <v>-3.0848329048843715E-3</v>
      </c>
      <c r="AV297" s="35">
        <f t="shared" si="524"/>
        <v>487.92148968293907</v>
      </c>
      <c r="AW297" s="51">
        <f t="shared" si="525"/>
        <v>8.1375194624788583E-3</v>
      </c>
      <c r="AX297" s="10">
        <v>180</v>
      </c>
      <c r="AY297">
        <f t="shared" si="526"/>
        <v>-2</v>
      </c>
      <c r="AZ297" s="22">
        <f t="shared" si="527"/>
        <v>-1.098901098901095E-2</v>
      </c>
      <c r="BA297" s="35">
        <f t="shared" si="528"/>
        <v>45.294413688978359</v>
      </c>
      <c r="BB297" s="51">
        <f t="shared" si="529"/>
        <v>7.5541696918318441E-4</v>
      </c>
      <c r="BC297" s="31">
        <f>+Pagina_Inicial[[#This Row],[Aislamiento Domiciliario]]+Pagina_Inicial[[#This Row],[Aislamiento en Hoteles]]+Pagina_Inicial[[#This Row],[Hospitalizados en Sala]]+Pagina_Inicial[[#This Row],[Hospitalizados en UCI]]</f>
        <v>44582</v>
      </c>
      <c r="BD297" s="31">
        <f t="shared" si="530"/>
        <v>2321</v>
      </c>
      <c r="BE297" s="51">
        <f t="shared" si="531"/>
        <v>5.4920612384941281E-2</v>
      </c>
      <c r="BF297" s="35">
        <f t="shared" si="532"/>
        <v>11218.419728233517</v>
      </c>
      <c r="BG297" s="35">
        <f t="shared" si="533"/>
        <v>0.18709999622291515</v>
      </c>
      <c r="BH297" s="45">
        <v>40626</v>
      </c>
      <c r="BI297" s="48">
        <f t="shared" si="534"/>
        <v>632</v>
      </c>
      <c r="BJ297" s="14">
        <v>95578</v>
      </c>
      <c r="BK297" s="48">
        <f t="shared" si="535"/>
        <v>1858</v>
      </c>
      <c r="BL297" s="14">
        <v>69818</v>
      </c>
      <c r="BM297" s="48">
        <f t="shared" si="536"/>
        <v>1444</v>
      </c>
      <c r="BN297" s="14">
        <v>26984</v>
      </c>
      <c r="BO297" s="48">
        <f t="shared" si="537"/>
        <v>541</v>
      </c>
      <c r="BP297" s="14">
        <v>5273</v>
      </c>
      <c r="BQ297" s="48">
        <f t="shared" si="538"/>
        <v>99</v>
      </c>
      <c r="BR297" s="16">
        <v>27</v>
      </c>
      <c r="BS297" s="24">
        <f t="shared" si="539"/>
        <v>0</v>
      </c>
      <c r="BT297" s="16">
        <v>183</v>
      </c>
      <c r="BU297" s="24">
        <f t="shared" si="540"/>
        <v>2</v>
      </c>
      <c r="BV297" s="16">
        <v>779</v>
      </c>
      <c r="BW297" s="24">
        <f t="shared" si="541"/>
        <v>10</v>
      </c>
      <c r="BX297" s="16">
        <v>1929</v>
      </c>
      <c r="BY297" s="24">
        <f t="shared" si="542"/>
        <v>18</v>
      </c>
      <c r="BZ297" s="21">
        <v>1016</v>
      </c>
      <c r="CA297" s="27">
        <f t="shared" si="543"/>
        <v>12</v>
      </c>
    </row>
    <row r="298" spans="1:79">
      <c r="A298" s="3">
        <v>44195</v>
      </c>
      <c r="B298" s="22">
        <v>44195</v>
      </c>
      <c r="C298" s="10">
        <v>242744</v>
      </c>
      <c r="D298">
        <f t="shared" si="492"/>
        <v>4465</v>
      </c>
      <c r="E298" s="10">
        <v>3975</v>
      </c>
      <c r="F298">
        <f t="shared" si="544"/>
        <v>42</v>
      </c>
      <c r="G298" s="10">
        <v>192601</v>
      </c>
      <c r="H298">
        <f t="shared" si="493"/>
        <v>2837</v>
      </c>
      <c r="I298">
        <f t="shared" si="490"/>
        <v>46168</v>
      </c>
      <c r="J298">
        <f t="shared" si="489"/>
        <v>1586</v>
      </c>
      <c r="K298">
        <f t="shared" si="494"/>
        <v>1.6375276010941568E-2</v>
      </c>
      <c r="L298">
        <f t="shared" si="495"/>
        <v>0.79343258741719669</v>
      </c>
      <c r="M298">
        <f t="shared" si="496"/>
        <v>0.19019213657186171</v>
      </c>
      <c r="N298" s="22">
        <f t="shared" si="497"/>
        <v>1.8393863494051345E-2</v>
      </c>
      <c r="O298">
        <f t="shared" si="545"/>
        <v>1.0566037735849057E-2</v>
      </c>
      <c r="P298">
        <f t="shared" si="498"/>
        <v>1.4729933904808387E-2</v>
      </c>
      <c r="Q298">
        <f t="shared" si="499"/>
        <v>3.435279847513429E-2</v>
      </c>
      <c r="R298" s="22">
        <f t="shared" si="500"/>
        <v>61083.03975842979</v>
      </c>
      <c r="S298" s="22">
        <f t="shared" si="501"/>
        <v>1000.2516356316054</v>
      </c>
      <c r="T298" s="22">
        <f t="shared" si="502"/>
        <v>48465.274282838451</v>
      </c>
      <c r="U298" s="22">
        <f t="shared" si="503"/>
        <v>11617.513839959738</v>
      </c>
      <c r="V298" s="10">
        <v>1291610</v>
      </c>
      <c r="W298">
        <f t="shared" si="504"/>
        <v>15791</v>
      </c>
      <c r="X298" s="22">
        <f t="shared" si="505"/>
        <v>-200</v>
      </c>
      <c r="Y298" s="35">
        <f t="shared" si="506"/>
        <v>325015.09813789633</v>
      </c>
      <c r="Z298" s="10">
        <v>1045316</v>
      </c>
      <c r="AA298" s="22">
        <f t="shared" si="507"/>
        <v>11326</v>
      </c>
      <c r="AB298" s="28">
        <f t="shared" si="508"/>
        <v>0.80931240854437481</v>
      </c>
      <c r="AC298" s="31">
        <f t="shared" si="509"/>
        <v>-91</v>
      </c>
      <c r="AD298">
        <f t="shared" si="510"/>
        <v>246294</v>
      </c>
      <c r="AE298">
        <f t="shared" si="511"/>
        <v>4465</v>
      </c>
      <c r="AF298" s="28">
        <f t="shared" si="512"/>
        <v>0.19068759145562514</v>
      </c>
      <c r="AG298" s="31">
        <f t="shared" si="513"/>
        <v>-109</v>
      </c>
      <c r="AH298" s="35">
        <f t="shared" si="514"/>
        <v>0.28275600025330883</v>
      </c>
      <c r="AI298" s="35">
        <f t="shared" si="515"/>
        <v>61976.346250629089</v>
      </c>
      <c r="AJ298" s="10">
        <v>43297</v>
      </c>
      <c r="AK298" s="22">
        <f t="shared" si="516"/>
        <v>1528</v>
      </c>
      <c r="AL298" s="22">
        <f t="shared" si="517"/>
        <v>3.6582154229213071E-2</v>
      </c>
      <c r="AM298" s="35">
        <f t="shared" si="518"/>
        <v>10895.067941620533</v>
      </c>
      <c r="AN298" s="35">
        <f t="shared" si="519"/>
        <v>0.17836486174735525</v>
      </c>
      <c r="AO298" s="10">
        <v>694</v>
      </c>
      <c r="AP298">
        <f t="shared" si="491"/>
        <v>0</v>
      </c>
      <c r="AQ298">
        <f t="shared" si="520"/>
        <v>0</v>
      </c>
      <c r="AR298" s="35">
        <f t="shared" si="521"/>
        <v>174.63512833417212</v>
      </c>
      <c r="AS298" s="10">
        <v>1984</v>
      </c>
      <c r="AT298" s="22">
        <f t="shared" si="522"/>
        <v>45</v>
      </c>
      <c r="AU298" s="22">
        <f t="shared" si="523"/>
        <v>2.3207839092315607E-2</v>
      </c>
      <c r="AV298" s="35">
        <f t="shared" si="524"/>
        <v>499.24509310518368</v>
      </c>
      <c r="AW298" s="51">
        <f t="shared" si="525"/>
        <v>8.1732195234485716E-3</v>
      </c>
      <c r="AX298" s="10">
        <v>193</v>
      </c>
      <c r="AY298">
        <f t="shared" si="526"/>
        <v>13</v>
      </c>
      <c r="AZ298" s="22">
        <f t="shared" si="527"/>
        <v>7.2222222222222188E-2</v>
      </c>
      <c r="BA298" s="35">
        <f t="shared" si="528"/>
        <v>48.565676899849016</v>
      </c>
      <c r="BB298" s="51">
        <f t="shared" si="529"/>
        <v>7.9507629436772901E-4</v>
      </c>
      <c r="BC298" s="31">
        <f>+Pagina_Inicial[[#This Row],[Aislamiento Domiciliario]]+Pagina_Inicial[[#This Row],[Aislamiento en Hoteles]]+Pagina_Inicial[[#This Row],[Hospitalizados en Sala]]+Pagina_Inicial[[#This Row],[Hospitalizados en UCI]]</f>
        <v>46168</v>
      </c>
      <c r="BD298" s="31">
        <f t="shared" si="530"/>
        <v>1586</v>
      </c>
      <c r="BE298" s="51">
        <f t="shared" si="531"/>
        <v>3.5574895697815245E-2</v>
      </c>
      <c r="BF298" s="35">
        <f t="shared" si="532"/>
        <v>11617.513839959738</v>
      </c>
      <c r="BG298" s="35">
        <f t="shared" si="533"/>
        <v>0.19019213657186171</v>
      </c>
      <c r="BH298" s="45">
        <v>41267</v>
      </c>
      <c r="BI298" s="48">
        <f t="shared" si="534"/>
        <v>641</v>
      </c>
      <c r="BJ298" s="14">
        <v>97468</v>
      </c>
      <c r="BK298" s="48">
        <f t="shared" si="535"/>
        <v>1890</v>
      </c>
      <c r="BL298" s="14">
        <v>71134</v>
      </c>
      <c r="BM298" s="48">
        <f t="shared" si="536"/>
        <v>1316</v>
      </c>
      <c r="BN298" s="14">
        <v>27508</v>
      </c>
      <c r="BO298" s="48">
        <f t="shared" si="537"/>
        <v>524</v>
      </c>
      <c r="BP298" s="14">
        <v>5367</v>
      </c>
      <c r="BQ298" s="48">
        <f t="shared" si="538"/>
        <v>94</v>
      </c>
      <c r="BR298" s="16">
        <v>27</v>
      </c>
      <c r="BS298" s="24">
        <f t="shared" si="539"/>
        <v>0</v>
      </c>
      <c r="BT298" s="16">
        <v>184</v>
      </c>
      <c r="BU298" s="24">
        <f t="shared" si="540"/>
        <v>1</v>
      </c>
      <c r="BV298" s="16">
        <v>785</v>
      </c>
      <c r="BW298" s="24">
        <f t="shared" si="541"/>
        <v>6</v>
      </c>
      <c r="BX298" s="16">
        <v>1948</v>
      </c>
      <c r="BY298" s="24">
        <f t="shared" si="542"/>
        <v>19</v>
      </c>
      <c r="BZ298" s="21">
        <v>1031</v>
      </c>
      <c r="CA298" s="27">
        <f t="shared" si="543"/>
        <v>15</v>
      </c>
    </row>
    <row r="299" spans="1:79">
      <c r="A299" s="3">
        <v>44196</v>
      </c>
      <c r="B299" s="22">
        <v>44196</v>
      </c>
      <c r="C299" s="10">
        <v>246790</v>
      </c>
      <c r="D299">
        <f t="shared" si="492"/>
        <v>4046</v>
      </c>
      <c r="E299" s="10">
        <v>4022</v>
      </c>
      <c r="F299">
        <f t="shared" si="544"/>
        <v>47</v>
      </c>
      <c r="G299" s="10">
        <v>195138</v>
      </c>
      <c r="H299">
        <f t="shared" si="493"/>
        <v>2537</v>
      </c>
      <c r="I299">
        <f t="shared" si="490"/>
        <v>47630</v>
      </c>
      <c r="J299">
        <f t="shared" ref="J299:J330" si="546">+IFERROR(I299-I298,"")</f>
        <v>1462</v>
      </c>
      <c r="K299">
        <f t="shared" si="494"/>
        <v>1.6297256777016898E-2</v>
      </c>
      <c r="L299">
        <f t="shared" si="495"/>
        <v>0.79070464767616189</v>
      </c>
      <c r="M299">
        <f t="shared" si="496"/>
        <v>0.19299809554682118</v>
      </c>
      <c r="N299" s="22">
        <f t="shared" si="497"/>
        <v>1.6394505449977715E-2</v>
      </c>
      <c r="O299">
        <f t="shared" si="545"/>
        <v>1.1685728493286921E-2</v>
      </c>
      <c r="P299">
        <f t="shared" si="498"/>
        <v>1.3001055663171704E-2</v>
      </c>
      <c r="Q299">
        <f t="shared" si="499"/>
        <v>3.0694940163762334E-2</v>
      </c>
      <c r="R299" s="22">
        <f t="shared" si="500"/>
        <v>62101.157523905385</v>
      </c>
      <c r="S299" s="22">
        <f t="shared" si="501"/>
        <v>1012.0785103170608</v>
      </c>
      <c r="T299" s="22">
        <f t="shared" si="502"/>
        <v>49103.673880221439</v>
      </c>
      <c r="U299" s="22">
        <f t="shared" si="503"/>
        <v>11985.405133366885</v>
      </c>
      <c r="V299" s="10">
        <v>1306033</v>
      </c>
      <c r="W299">
        <f t="shared" si="504"/>
        <v>14423</v>
      </c>
      <c r="X299" s="22">
        <f t="shared" si="505"/>
        <v>-1368</v>
      </c>
      <c r="Y299" s="35">
        <f t="shared" si="506"/>
        <v>328644.4388525415</v>
      </c>
      <c r="Z299" s="10">
        <v>1055693</v>
      </c>
      <c r="AA299" s="22">
        <f t="shared" si="507"/>
        <v>10377</v>
      </c>
      <c r="AB299" s="28">
        <f t="shared" si="508"/>
        <v>0.80832031043626007</v>
      </c>
      <c r="AC299" s="31">
        <f t="shared" si="509"/>
        <v>-949</v>
      </c>
      <c r="AD299">
        <f t="shared" si="510"/>
        <v>250340</v>
      </c>
      <c r="AE299">
        <f t="shared" si="511"/>
        <v>4046</v>
      </c>
      <c r="AF299" s="28">
        <f t="shared" si="512"/>
        <v>0.19167968956373996</v>
      </c>
      <c r="AG299" s="31">
        <f t="shared" si="513"/>
        <v>-419</v>
      </c>
      <c r="AH299" s="35">
        <f t="shared" si="514"/>
        <v>0.28052416279553494</v>
      </c>
      <c r="AI299" s="35">
        <f t="shared" si="515"/>
        <v>62994.464016104677</v>
      </c>
      <c r="AJ299" s="10">
        <v>44681</v>
      </c>
      <c r="AK299" s="22">
        <f t="shared" si="516"/>
        <v>1384</v>
      </c>
      <c r="AL299" s="22">
        <f t="shared" si="517"/>
        <v>3.1965263182206716E-2</v>
      </c>
      <c r="AM299" s="35">
        <f t="shared" si="518"/>
        <v>11243.331655762455</v>
      </c>
      <c r="AN299" s="35">
        <f t="shared" si="519"/>
        <v>0.1810486648567608</v>
      </c>
      <c r="AO299" s="10">
        <v>670</v>
      </c>
      <c r="AP299">
        <f t="shared" si="491"/>
        <v>-24</v>
      </c>
      <c r="AQ299">
        <f t="shared" si="520"/>
        <v>-3.458213256484155E-2</v>
      </c>
      <c r="AR299" s="35">
        <f t="shared" si="521"/>
        <v>168.59587317564166</v>
      </c>
      <c r="AS299" s="10">
        <v>2077</v>
      </c>
      <c r="AT299" s="22">
        <f t="shared" si="522"/>
        <v>93</v>
      </c>
      <c r="AU299" s="22">
        <f t="shared" si="523"/>
        <v>4.6875E-2</v>
      </c>
      <c r="AV299" s="35">
        <f t="shared" si="524"/>
        <v>522.64720684448912</v>
      </c>
      <c r="AW299" s="51">
        <f t="shared" si="525"/>
        <v>8.4160622391506942E-3</v>
      </c>
      <c r="AX299" s="10">
        <v>202</v>
      </c>
      <c r="AY299">
        <f t="shared" si="526"/>
        <v>9</v>
      </c>
      <c r="AZ299" s="22">
        <f t="shared" si="527"/>
        <v>4.663212435233155E-2</v>
      </c>
      <c r="BA299" s="35">
        <f t="shared" si="528"/>
        <v>50.830397584297934</v>
      </c>
      <c r="BB299" s="51">
        <f t="shared" si="529"/>
        <v>8.1850966408687548E-4</v>
      </c>
      <c r="BC299" s="31">
        <f>+Pagina_Inicial[[#This Row],[Aislamiento Domiciliario]]+Pagina_Inicial[[#This Row],[Aislamiento en Hoteles]]+Pagina_Inicial[[#This Row],[Hospitalizados en Sala]]+Pagina_Inicial[[#This Row],[Hospitalizados en UCI]]</f>
        <v>47630</v>
      </c>
      <c r="BD299" s="31">
        <f t="shared" si="530"/>
        <v>1462</v>
      </c>
      <c r="BE299" s="51">
        <f t="shared" si="531"/>
        <v>3.1666955466990165E-2</v>
      </c>
      <c r="BF299" s="35">
        <f t="shared" si="532"/>
        <v>11985.405133366885</v>
      </c>
      <c r="BG299" s="35">
        <f t="shared" si="533"/>
        <v>0.19299809554682118</v>
      </c>
      <c r="BH299" s="45">
        <v>41893</v>
      </c>
      <c r="BI299" s="48">
        <f t="shared" si="534"/>
        <v>626</v>
      </c>
      <c r="BJ299" s="14">
        <v>99101</v>
      </c>
      <c r="BK299" s="48">
        <f t="shared" si="535"/>
        <v>1633</v>
      </c>
      <c r="BL299" s="14">
        <v>72386</v>
      </c>
      <c r="BM299" s="48">
        <f t="shared" si="536"/>
        <v>1252</v>
      </c>
      <c r="BN299" s="14">
        <v>27965</v>
      </c>
      <c r="BO299" s="48">
        <f t="shared" si="537"/>
        <v>457</v>
      </c>
      <c r="BP299" s="14">
        <v>5445</v>
      </c>
      <c r="BQ299" s="48">
        <f t="shared" si="538"/>
        <v>78</v>
      </c>
      <c r="BR299" s="16">
        <v>27</v>
      </c>
      <c r="BS299" s="24">
        <f t="shared" si="539"/>
        <v>0</v>
      </c>
      <c r="BT299" s="16">
        <v>186</v>
      </c>
      <c r="BU299" s="24">
        <f t="shared" si="540"/>
        <v>2</v>
      </c>
      <c r="BV299" s="16">
        <v>794</v>
      </c>
      <c r="BW299" s="24">
        <f t="shared" si="541"/>
        <v>9</v>
      </c>
      <c r="BX299" s="16">
        <v>1970</v>
      </c>
      <c r="BY299" s="24">
        <f t="shared" si="542"/>
        <v>22</v>
      </c>
      <c r="BZ299" s="21">
        <v>1045</v>
      </c>
      <c r="CA299" s="27">
        <f t="shared" si="543"/>
        <v>14</v>
      </c>
    </row>
    <row r="300" spans="1:79">
      <c r="A300" s="3">
        <v>44197</v>
      </c>
      <c r="B300" s="22">
        <v>44197</v>
      </c>
      <c r="C300" s="10">
        <v>249733</v>
      </c>
      <c r="D300">
        <f t="shared" si="492"/>
        <v>2943</v>
      </c>
      <c r="E300" s="10">
        <v>4064</v>
      </c>
      <c r="F300">
        <f t="shared" si="544"/>
        <v>42</v>
      </c>
      <c r="G300" s="10">
        <v>197928</v>
      </c>
      <c r="H300">
        <f t="shared" si="493"/>
        <v>2790</v>
      </c>
      <c r="I300">
        <f t="shared" ref="I300:I331" si="547">+IFERROR(C300-E300-G300,"")</f>
        <v>47741</v>
      </c>
      <c r="J300">
        <f t="shared" si="546"/>
        <v>111</v>
      </c>
      <c r="K300">
        <f t="shared" si="494"/>
        <v>1.6273379969807756E-2</v>
      </c>
      <c r="L300">
        <f t="shared" si="495"/>
        <v>0.79255845242719225</v>
      </c>
      <c r="M300">
        <f t="shared" si="496"/>
        <v>0.19116816760300001</v>
      </c>
      <c r="N300" s="22">
        <f t="shared" si="497"/>
        <v>1.1784585937781551E-2</v>
      </c>
      <c r="O300">
        <f t="shared" si="545"/>
        <v>1.0334645669291339E-2</v>
      </c>
      <c r="P300">
        <f t="shared" si="498"/>
        <v>1.4096034921789742E-2</v>
      </c>
      <c r="Q300">
        <f t="shared" si="499"/>
        <v>2.3250455583251292E-3</v>
      </c>
      <c r="R300" s="22">
        <f t="shared" si="500"/>
        <v>62841.721187720177</v>
      </c>
      <c r="S300" s="22">
        <f t="shared" si="501"/>
        <v>1022.6472068444891</v>
      </c>
      <c r="T300" s="22">
        <f t="shared" si="502"/>
        <v>49805.737292400605</v>
      </c>
      <c r="U300" s="22">
        <f t="shared" si="503"/>
        <v>12013.336688475087</v>
      </c>
      <c r="V300" s="10">
        <v>1317330</v>
      </c>
      <c r="W300">
        <f t="shared" si="504"/>
        <v>11297</v>
      </c>
      <c r="X300" s="22">
        <f t="shared" si="505"/>
        <v>-3126</v>
      </c>
      <c r="Y300" s="35">
        <f t="shared" si="506"/>
        <v>331487.16658278811</v>
      </c>
      <c r="Z300" s="10">
        <v>1064047</v>
      </c>
      <c r="AA300" s="22">
        <f t="shared" si="507"/>
        <v>8354</v>
      </c>
      <c r="AB300" s="28">
        <f t="shared" si="508"/>
        <v>0.80773002968124918</v>
      </c>
      <c r="AC300" s="31">
        <f t="shared" si="509"/>
        <v>-2023</v>
      </c>
      <c r="AD300">
        <f t="shared" si="510"/>
        <v>253283</v>
      </c>
      <c r="AE300">
        <f t="shared" si="511"/>
        <v>2943</v>
      </c>
      <c r="AF300" s="28">
        <f t="shared" si="512"/>
        <v>0.19226997031875082</v>
      </c>
      <c r="AG300" s="31">
        <f t="shared" si="513"/>
        <v>-1103</v>
      </c>
      <c r="AH300" s="35">
        <f t="shared" si="514"/>
        <v>0.26051164025847567</v>
      </c>
      <c r="AI300" s="35">
        <f t="shared" si="515"/>
        <v>63735.027679919476</v>
      </c>
      <c r="AJ300" s="10">
        <v>44847</v>
      </c>
      <c r="AK300" s="22">
        <f t="shared" si="516"/>
        <v>166</v>
      </c>
      <c r="AL300" s="22">
        <f t="shared" si="517"/>
        <v>3.7152257111523479E-3</v>
      </c>
      <c r="AM300" s="35">
        <f t="shared" si="518"/>
        <v>11285.103170608958</v>
      </c>
      <c r="AN300" s="35">
        <f t="shared" si="519"/>
        <v>0.17957979121701978</v>
      </c>
      <c r="AO300" s="10">
        <v>623</v>
      </c>
      <c r="AP300">
        <f t="shared" ref="AP300:AP331" si="548">AO300-AO299</f>
        <v>-47</v>
      </c>
      <c r="AQ300">
        <f t="shared" si="520"/>
        <v>-7.0149253731343286E-2</v>
      </c>
      <c r="AR300" s="35">
        <f t="shared" si="521"/>
        <v>156.76899849018619</v>
      </c>
      <c r="AS300" s="10">
        <v>2067</v>
      </c>
      <c r="AT300" s="22">
        <f t="shared" si="522"/>
        <v>-10</v>
      </c>
      <c r="AU300" s="22">
        <f t="shared" si="523"/>
        <v>-4.8146364949446241E-3</v>
      </c>
      <c r="AV300" s="35">
        <f t="shared" si="524"/>
        <v>520.13085052843485</v>
      </c>
      <c r="AW300" s="51">
        <f t="shared" si="525"/>
        <v>8.2768396647619653E-3</v>
      </c>
      <c r="AX300" s="10">
        <v>204</v>
      </c>
      <c r="AY300">
        <f t="shared" si="526"/>
        <v>2</v>
      </c>
      <c r="AZ300" s="22">
        <f t="shared" si="527"/>
        <v>9.9009900990099098E-3</v>
      </c>
      <c r="BA300" s="35">
        <f t="shared" si="528"/>
        <v>51.333668847508804</v>
      </c>
      <c r="BB300" s="51">
        <f t="shared" si="529"/>
        <v>8.1687241974428692E-4</v>
      </c>
      <c r="BC300" s="31">
        <f>+Pagina_Inicial[[#This Row],[Aislamiento Domiciliario]]+Pagina_Inicial[[#This Row],[Aislamiento en Hoteles]]+Pagina_Inicial[[#This Row],[Hospitalizados en Sala]]+Pagina_Inicial[[#This Row],[Hospitalizados en UCI]]</f>
        <v>47741</v>
      </c>
      <c r="BD300" s="31">
        <f t="shared" si="530"/>
        <v>111</v>
      </c>
      <c r="BE300" s="51">
        <f t="shared" si="531"/>
        <v>2.3304639932815174E-3</v>
      </c>
      <c r="BF300" s="35">
        <f t="shared" si="532"/>
        <v>12013.336688475087</v>
      </c>
      <c r="BG300" s="35">
        <f t="shared" si="533"/>
        <v>0.19116816760300001</v>
      </c>
      <c r="BH300" s="45">
        <v>42253</v>
      </c>
      <c r="BI300" s="48">
        <f t="shared" si="534"/>
        <v>360</v>
      </c>
      <c r="BJ300" s="14">
        <v>100831</v>
      </c>
      <c r="BK300" s="48">
        <f t="shared" si="535"/>
        <v>1730</v>
      </c>
      <c r="BL300" s="14">
        <v>72955</v>
      </c>
      <c r="BM300" s="48">
        <f t="shared" si="536"/>
        <v>569</v>
      </c>
      <c r="BN300" s="14">
        <v>28202</v>
      </c>
      <c r="BO300" s="48">
        <f t="shared" si="537"/>
        <v>237</v>
      </c>
      <c r="BP300" s="14">
        <v>5492</v>
      </c>
      <c r="BQ300" s="48">
        <f t="shared" si="538"/>
        <v>47</v>
      </c>
      <c r="BR300" s="16">
        <v>27</v>
      </c>
      <c r="BS300" s="24">
        <f t="shared" si="539"/>
        <v>0</v>
      </c>
      <c r="BT300" s="16">
        <v>191</v>
      </c>
      <c r="BU300" s="24">
        <f t="shared" si="540"/>
        <v>5</v>
      </c>
      <c r="BV300" s="16">
        <v>800</v>
      </c>
      <c r="BW300" s="24">
        <f t="shared" si="541"/>
        <v>6</v>
      </c>
      <c r="BX300" s="16">
        <v>1988</v>
      </c>
      <c r="BY300" s="24">
        <f t="shared" si="542"/>
        <v>18</v>
      </c>
      <c r="BZ300" s="21">
        <v>1058</v>
      </c>
      <c r="CA300" s="27">
        <f t="shared" si="543"/>
        <v>13</v>
      </c>
    </row>
    <row r="301" spans="1:79">
      <c r="A301" s="3">
        <v>44198</v>
      </c>
      <c r="B301" s="22">
        <v>44198</v>
      </c>
      <c r="C301" s="10">
        <v>251764</v>
      </c>
      <c r="D301">
        <f t="shared" ref="D301:D332" si="549">IFERROR(C301-C300,"")</f>
        <v>2031</v>
      </c>
      <c r="E301" s="10">
        <v>4103</v>
      </c>
      <c r="F301">
        <f t="shared" si="544"/>
        <v>39</v>
      </c>
      <c r="G301" s="10">
        <v>199694</v>
      </c>
      <c r="H301">
        <f t="shared" ref="H301:H332" si="550">G301-G300</f>
        <v>1766</v>
      </c>
      <c r="I301">
        <f t="shared" si="547"/>
        <v>47967</v>
      </c>
      <c r="J301">
        <f t="shared" si="546"/>
        <v>226</v>
      </c>
      <c r="K301">
        <f t="shared" ref="K301:K332" si="551">+IFERROR(E301/C301,"")</f>
        <v>1.6297008309369091E-2</v>
      </c>
      <c r="L301">
        <f t="shared" ref="L301:L332" si="552">+IFERROR(G301/C301,"")</f>
        <v>0.79317932667100932</v>
      </c>
      <c r="M301">
        <f t="shared" ref="M301:M332" si="553">+IFERROR(I301/C301,"")</f>
        <v>0.19052366501962156</v>
      </c>
      <c r="N301" s="22">
        <f t="shared" ref="N301:N332" si="554">+IFERROR(D301/C301,"")</f>
        <v>8.0670786927439977E-3</v>
      </c>
      <c r="O301">
        <f t="shared" si="545"/>
        <v>9.5052400682427499E-3</v>
      </c>
      <c r="P301">
        <f t="shared" ref="P301:P332" si="555">+IFERROR(H301/G301,"")</f>
        <v>8.8435306018207864E-3</v>
      </c>
      <c r="Q301">
        <f t="shared" ref="Q301:Q332" si="556">+IFERROR(J301/I301,"")</f>
        <v>4.7115725394542077E-3</v>
      </c>
      <c r="R301" s="22">
        <f t="shared" ref="R301:R332" si="557">+IFERROR(C301/3.974,"")</f>
        <v>63352.793155510815</v>
      </c>
      <c r="S301" s="22">
        <f t="shared" ref="S301:S332" si="558">+IFERROR(E301/3.974,"")</f>
        <v>1032.4609964771012</v>
      </c>
      <c r="T301" s="22">
        <f t="shared" ref="T301:T332" si="559">+IFERROR(G301/3.974,"")</f>
        <v>50250.125817815802</v>
      </c>
      <c r="U301" s="22">
        <f t="shared" ref="U301:U332" si="560">+IFERROR(I301/3.974,"")</f>
        <v>12070.206341217916</v>
      </c>
      <c r="V301" s="10">
        <v>1324185</v>
      </c>
      <c r="W301">
        <f t="shared" ref="W301:W332" si="561">V301-V300</f>
        <v>6855</v>
      </c>
      <c r="X301" s="22">
        <f t="shared" ref="X301:X332" si="562">IFERROR(W301-W300,0)</f>
        <v>-4442</v>
      </c>
      <c r="Y301" s="35">
        <f t="shared" ref="Y301:Y332" si="563">IFERROR(V301/3.974,0)</f>
        <v>333212.12883744336</v>
      </c>
      <c r="Z301" s="10">
        <v>1068871</v>
      </c>
      <c r="AA301" s="22">
        <f t="shared" ref="AA301:AA332" si="564">Z301-Z300</f>
        <v>4824</v>
      </c>
      <c r="AB301" s="28">
        <f t="shared" ref="AB301:AB332" si="565">IFERROR(Z301/V301,0)</f>
        <v>0.8071915933196645</v>
      </c>
      <c r="AC301" s="31">
        <f t="shared" ref="AC301:AC332" si="566">IFERROR(AA301-AA300,0)</f>
        <v>-3530</v>
      </c>
      <c r="AD301">
        <f t="shared" ref="AD301:AD332" si="567">V301-Z301</f>
        <v>255314</v>
      </c>
      <c r="AE301">
        <f t="shared" ref="AE301:AE332" si="568">AD301-AD300</f>
        <v>2031</v>
      </c>
      <c r="AF301" s="28">
        <f t="shared" ref="AF301:AF332" si="569">IFERROR(AD301/V301,0)</f>
        <v>0.19280840668033544</v>
      </c>
      <c r="AG301" s="31">
        <f t="shared" ref="AG301:AG332" si="570">IFERROR(AE301-AE300,0)</f>
        <v>-912</v>
      </c>
      <c r="AH301" s="35">
        <f t="shared" ref="AH301:AH332" si="571">IFERROR(AE301/W301,0)</f>
        <v>0.2962800875273523</v>
      </c>
      <c r="AI301" s="35">
        <f t="shared" ref="AI301:AI332" si="572">IFERROR(AD301/3.974,0)</f>
        <v>64246.099647710114</v>
      </c>
      <c r="AJ301" s="10">
        <v>45043</v>
      </c>
      <c r="AK301" s="22">
        <f t="shared" ref="AK301:AK332" si="573">AJ301-AJ300</f>
        <v>196</v>
      </c>
      <c r="AL301" s="22">
        <f t="shared" ref="AL301:AL332" si="574">IFERROR(AJ301/AJ300,0)-1</f>
        <v>4.370414966441416E-3</v>
      </c>
      <c r="AM301" s="35">
        <f t="shared" ref="AM301:AM332" si="575">IFERROR(AJ301/3.974,0)</f>
        <v>11334.423754403622</v>
      </c>
      <c r="AN301" s="35">
        <f t="shared" ref="AN301:AN332" si="576">IFERROR(AJ301/C301," ")</f>
        <v>0.17890961376527223</v>
      </c>
      <c r="AO301" s="10">
        <v>625</v>
      </c>
      <c r="AP301">
        <f t="shared" si="548"/>
        <v>2</v>
      </c>
      <c r="AQ301">
        <f t="shared" ref="AQ301:AQ327" si="577">IFERROR(AO301/AO300,0)-1</f>
        <v>3.2102728731941976E-3</v>
      </c>
      <c r="AR301" s="35">
        <f t="shared" ref="AR301:AR332" si="578">IFERROR(AO301/3.974,0)</f>
        <v>157.27226975339707</v>
      </c>
      <c r="AS301" s="10">
        <v>2084</v>
      </c>
      <c r="AT301" s="22">
        <f t="shared" ref="AT301:AT332" si="579">AS301-AS300</f>
        <v>17</v>
      </c>
      <c r="AU301" s="22">
        <f t="shared" ref="AU301:AU332" si="580">IFERROR(AS301/AS300,0)-1</f>
        <v>8.2244799225932308E-3</v>
      </c>
      <c r="AV301" s="35">
        <f t="shared" ref="AV301:AV332" si="581">IFERROR(AS301/3.974,0)</f>
        <v>524.40865626572725</v>
      </c>
      <c r="AW301" s="51">
        <f t="shared" ref="AW301:AW332" si="582">IFERROR(AS301/C301," ")</f>
        <v>8.2775933016634631E-3</v>
      </c>
      <c r="AX301" s="10">
        <v>215</v>
      </c>
      <c r="AY301">
        <f t="shared" ref="AY301:AY332" si="583">AX301-AX300</f>
        <v>11</v>
      </c>
      <c r="AZ301" s="22">
        <f t="shared" ref="AZ301:AZ332" si="584">IFERROR(AX301/AX300,0)-1</f>
        <v>5.3921568627451011E-2</v>
      </c>
      <c r="BA301" s="35">
        <f t="shared" ref="BA301:BA332" si="585">IFERROR(AX301/3.974,0)</f>
        <v>54.101660795168591</v>
      </c>
      <c r="BB301" s="51">
        <f t="shared" ref="BB301:BB332" si="586">IFERROR(AX301/C301," ")</f>
        <v>8.539743569374494E-4</v>
      </c>
      <c r="BC301" s="31">
        <f>+Pagina_Inicial[[#This Row],[Aislamiento Domiciliario]]+Pagina_Inicial[[#This Row],[Aislamiento en Hoteles]]+Pagina_Inicial[[#This Row],[Hospitalizados en Sala]]+Pagina_Inicial[[#This Row],[Hospitalizados en UCI]]</f>
        <v>47967</v>
      </c>
      <c r="BD301" s="31">
        <f t="shared" ref="BD301:BD332" si="587">IFERROR(BC301-BC300,0)</f>
        <v>226</v>
      </c>
      <c r="BE301" s="51">
        <f t="shared" ref="BE301:BE332" si="588">IFERROR(BC301/BC300,0)-1</f>
        <v>4.7338765421753859E-3</v>
      </c>
      <c r="BF301" s="35">
        <f t="shared" ref="BF301:BF332" si="589">IFERROR(BC301/3.974,0)</f>
        <v>12070.206341217916</v>
      </c>
      <c r="BG301" s="35">
        <f t="shared" ref="BG301:BG332" si="590">IFERROR(BC301/C301," ")</f>
        <v>0.19052366501962156</v>
      </c>
      <c r="BH301" s="45">
        <v>42585</v>
      </c>
      <c r="BI301" s="48">
        <f t="shared" ref="BI301:BI332" si="591">IFERROR((BH301-BH300), 0)</f>
        <v>332</v>
      </c>
      <c r="BJ301" s="14">
        <v>101560</v>
      </c>
      <c r="BK301" s="48">
        <f t="shared" ref="BK301:BK332" si="592">IFERROR((BJ301-BJ300),0)</f>
        <v>729</v>
      </c>
      <c r="BL301" s="14">
        <v>73569</v>
      </c>
      <c r="BM301" s="48">
        <f t="shared" ref="BM301:BM332" si="593">IFERROR((BL301-BL300),0)</f>
        <v>614</v>
      </c>
      <c r="BN301" s="14">
        <v>28494</v>
      </c>
      <c r="BO301" s="48">
        <f t="shared" ref="BO301:BO332" si="594">IFERROR((BN301-BN300),0)</f>
        <v>292</v>
      </c>
      <c r="BP301" s="14">
        <v>5556</v>
      </c>
      <c r="BQ301" s="48">
        <f t="shared" ref="BQ301:BQ332" si="595">IFERROR((BP301-BP300),0)</f>
        <v>64</v>
      </c>
      <c r="BR301" s="16">
        <v>27</v>
      </c>
      <c r="BS301" s="24">
        <f t="shared" ref="BS301:BS332" si="596">IFERROR((BR301-BR300),0)</f>
        <v>0</v>
      </c>
      <c r="BT301" s="16">
        <v>194</v>
      </c>
      <c r="BU301" s="24">
        <f t="shared" ref="BU301:BU332" si="597">IFERROR((BT301-BT300),0)</f>
        <v>3</v>
      </c>
      <c r="BV301" s="16">
        <v>807</v>
      </c>
      <c r="BW301" s="24">
        <f t="shared" ref="BW301:BW332" si="598">IFERROR((BV301-BV300),0)</f>
        <v>7</v>
      </c>
      <c r="BX301" s="16">
        <v>2002</v>
      </c>
      <c r="BY301" s="24">
        <f t="shared" ref="BY301:BY332" si="599">IFERROR((BX301-BX300),0)</f>
        <v>14</v>
      </c>
      <c r="BZ301" s="21">
        <v>1073</v>
      </c>
      <c r="CA301" s="27">
        <f t="shared" ref="CA301:CA332" si="600">IFERROR((BZ301-BZ300),0)</f>
        <v>15</v>
      </c>
    </row>
    <row r="302" spans="1:79">
      <c r="A302" s="3">
        <v>44199</v>
      </c>
      <c r="B302" s="22">
        <v>44199</v>
      </c>
      <c r="C302" s="10">
        <v>253736</v>
      </c>
      <c r="D302">
        <f t="shared" si="549"/>
        <v>1972</v>
      </c>
      <c r="E302" s="10">
        <v>4140</v>
      </c>
      <c r="F302">
        <f t="shared" si="544"/>
        <v>37</v>
      </c>
      <c r="G302" s="10">
        <v>201816</v>
      </c>
      <c r="H302">
        <f t="shared" si="550"/>
        <v>2122</v>
      </c>
      <c r="I302">
        <f t="shared" si="547"/>
        <v>47780</v>
      </c>
      <c r="J302">
        <f t="shared" si="546"/>
        <v>-187</v>
      </c>
      <c r="K302">
        <f t="shared" si="551"/>
        <v>1.6316171138506162E-2</v>
      </c>
      <c r="L302">
        <f t="shared" si="552"/>
        <v>0.79537787306491792</v>
      </c>
      <c r="M302">
        <f t="shared" si="553"/>
        <v>0.18830595579657597</v>
      </c>
      <c r="N302" s="22">
        <f t="shared" si="554"/>
        <v>7.7718573635589747E-3</v>
      </c>
      <c r="O302">
        <f t="shared" si="545"/>
        <v>8.9371980676328511E-3</v>
      </c>
      <c r="P302">
        <f t="shared" si="555"/>
        <v>1.0514528084988307E-2</v>
      </c>
      <c r="Q302">
        <f t="shared" si="556"/>
        <v>-3.9137714524905822E-3</v>
      </c>
      <c r="R302" s="22">
        <f t="shared" si="557"/>
        <v>63849.018621036739</v>
      </c>
      <c r="S302" s="22">
        <f t="shared" si="558"/>
        <v>1041.7715148465022</v>
      </c>
      <c r="T302" s="22">
        <f t="shared" si="559"/>
        <v>50784.096628082531</v>
      </c>
      <c r="U302" s="22">
        <f t="shared" si="560"/>
        <v>12023.1504781077</v>
      </c>
      <c r="V302" s="10">
        <v>1332023</v>
      </c>
      <c r="W302">
        <f t="shared" si="561"/>
        <v>7838</v>
      </c>
      <c r="X302" s="22">
        <f t="shared" si="562"/>
        <v>983</v>
      </c>
      <c r="Y302" s="35">
        <f t="shared" si="563"/>
        <v>335184.44891796674</v>
      </c>
      <c r="Z302" s="10">
        <v>1074737</v>
      </c>
      <c r="AA302" s="22">
        <f t="shared" si="564"/>
        <v>5866</v>
      </c>
      <c r="AB302" s="28">
        <f t="shared" si="565"/>
        <v>0.8068456775896512</v>
      </c>
      <c r="AC302" s="31">
        <f t="shared" si="566"/>
        <v>1042</v>
      </c>
      <c r="AD302">
        <f t="shared" si="567"/>
        <v>257286</v>
      </c>
      <c r="AE302">
        <f t="shared" si="568"/>
        <v>1972</v>
      </c>
      <c r="AF302" s="28">
        <f t="shared" si="569"/>
        <v>0.19315432241034877</v>
      </c>
      <c r="AG302" s="31">
        <f t="shared" si="570"/>
        <v>-59</v>
      </c>
      <c r="AH302" s="35">
        <f t="shared" si="571"/>
        <v>0.25159479459045675</v>
      </c>
      <c r="AI302" s="35">
        <f t="shared" si="572"/>
        <v>64742.325113236031</v>
      </c>
      <c r="AJ302" s="10">
        <v>44830</v>
      </c>
      <c r="AK302" s="22">
        <f t="shared" si="573"/>
        <v>-213</v>
      </c>
      <c r="AL302" s="22">
        <f t="shared" si="574"/>
        <v>-4.7288146881868665E-3</v>
      </c>
      <c r="AM302" s="35">
        <f t="shared" si="575"/>
        <v>11280.825364871665</v>
      </c>
      <c r="AN302" s="35">
        <f t="shared" si="576"/>
        <v>0.17667969858435539</v>
      </c>
      <c r="AO302" s="10">
        <v>651</v>
      </c>
      <c r="AP302">
        <f t="shared" si="548"/>
        <v>26</v>
      </c>
      <c r="AQ302">
        <f t="shared" si="577"/>
        <v>4.1600000000000081E-2</v>
      </c>
      <c r="AR302" s="35">
        <f t="shared" si="578"/>
        <v>163.81479617513838</v>
      </c>
      <c r="AS302" s="10">
        <v>2081</v>
      </c>
      <c r="AT302" s="22">
        <f t="shared" si="579"/>
        <v>-3</v>
      </c>
      <c r="AU302" s="22">
        <f t="shared" si="580"/>
        <v>-1.4395393474088136E-3</v>
      </c>
      <c r="AV302" s="35">
        <f t="shared" si="581"/>
        <v>523.65374937091087</v>
      </c>
      <c r="AW302" s="51">
        <f t="shared" si="582"/>
        <v>8.2014377147901756E-3</v>
      </c>
      <c r="AX302" s="10">
        <v>218</v>
      </c>
      <c r="AY302">
        <f t="shared" si="583"/>
        <v>3</v>
      </c>
      <c r="AZ302" s="22">
        <f t="shared" si="584"/>
        <v>1.3953488372093092E-2</v>
      </c>
      <c r="BA302" s="35">
        <f t="shared" si="585"/>
        <v>54.8565676899849</v>
      </c>
      <c r="BB302" s="51">
        <f t="shared" si="586"/>
        <v>8.5916070246240192E-4</v>
      </c>
      <c r="BC302" s="31">
        <f>+Pagina_Inicial[[#This Row],[Aislamiento Domiciliario]]+Pagina_Inicial[[#This Row],[Aislamiento en Hoteles]]+Pagina_Inicial[[#This Row],[Hospitalizados en Sala]]+Pagina_Inicial[[#This Row],[Hospitalizados en UCI]]</f>
        <v>47780</v>
      </c>
      <c r="BD302" s="31">
        <f t="shared" si="587"/>
        <v>-187</v>
      </c>
      <c r="BE302" s="51">
        <f t="shared" si="588"/>
        <v>-3.8985135614068023E-3</v>
      </c>
      <c r="BF302" s="35">
        <f t="shared" si="589"/>
        <v>12023.1504781077</v>
      </c>
      <c r="BG302" s="35">
        <f t="shared" si="590"/>
        <v>0.18830595579657597</v>
      </c>
      <c r="BH302" s="45">
        <v>42957</v>
      </c>
      <c r="BI302" s="48">
        <f t="shared" si="591"/>
        <v>372</v>
      </c>
      <c r="BJ302" s="14">
        <v>102222</v>
      </c>
      <c r="BK302" s="48">
        <f t="shared" si="592"/>
        <v>662</v>
      </c>
      <c r="BL302" s="14">
        <v>74189</v>
      </c>
      <c r="BM302" s="48">
        <f t="shared" si="593"/>
        <v>620</v>
      </c>
      <c r="BN302" s="14">
        <v>28755</v>
      </c>
      <c r="BO302" s="48">
        <f t="shared" si="594"/>
        <v>261</v>
      </c>
      <c r="BP302" s="14">
        <v>5613</v>
      </c>
      <c r="BQ302" s="48">
        <f t="shared" si="595"/>
        <v>57</v>
      </c>
      <c r="BR302" s="16">
        <v>27</v>
      </c>
      <c r="BS302" s="24">
        <f t="shared" si="596"/>
        <v>0</v>
      </c>
      <c r="BT302" s="16">
        <v>195</v>
      </c>
      <c r="BU302" s="24">
        <f t="shared" si="597"/>
        <v>1</v>
      </c>
      <c r="BV302" s="16">
        <v>819</v>
      </c>
      <c r="BW302" s="24">
        <f t="shared" si="598"/>
        <v>12</v>
      </c>
      <c r="BX302" s="16">
        <v>2013</v>
      </c>
      <c r="BY302" s="24">
        <f t="shared" si="599"/>
        <v>11</v>
      </c>
      <c r="BZ302" s="21">
        <v>1086</v>
      </c>
      <c r="CA302" s="27">
        <f t="shared" si="600"/>
        <v>13</v>
      </c>
    </row>
    <row r="303" spans="1:79">
      <c r="A303" s="3">
        <v>44200</v>
      </c>
      <c r="B303" s="22">
        <v>44200</v>
      </c>
      <c r="C303" s="10">
        <v>256230</v>
      </c>
      <c r="D303">
        <f t="shared" si="549"/>
        <v>2494</v>
      </c>
      <c r="E303" s="10">
        <v>4197</v>
      </c>
      <c r="F303">
        <f t="shared" si="544"/>
        <v>57</v>
      </c>
      <c r="G303" s="10">
        <v>203688</v>
      </c>
      <c r="H303">
        <f t="shared" si="550"/>
        <v>1872</v>
      </c>
      <c r="I303">
        <f t="shared" si="547"/>
        <v>48345</v>
      </c>
      <c r="J303">
        <f t="shared" si="546"/>
        <v>565</v>
      </c>
      <c r="K303">
        <f t="shared" si="551"/>
        <v>1.6379815009951997E-2</v>
      </c>
      <c r="L303">
        <f t="shared" si="552"/>
        <v>0.79494204425711279</v>
      </c>
      <c r="M303">
        <f t="shared" si="553"/>
        <v>0.18867814073293526</v>
      </c>
      <c r="N303" s="22">
        <f t="shared" si="554"/>
        <v>9.7334426101549389E-3</v>
      </c>
      <c r="O303">
        <f t="shared" si="545"/>
        <v>1.3581129378127233E-2</v>
      </c>
      <c r="P303">
        <f t="shared" si="555"/>
        <v>9.1905266878755752E-3</v>
      </c>
      <c r="Q303">
        <f t="shared" si="556"/>
        <v>1.1686834212431482E-2</v>
      </c>
      <c r="R303" s="22">
        <f t="shared" si="557"/>
        <v>64476.597886260693</v>
      </c>
      <c r="S303" s="22">
        <f t="shared" si="558"/>
        <v>1056.114745848012</v>
      </c>
      <c r="T303" s="22">
        <f t="shared" si="559"/>
        <v>51255.158530447909</v>
      </c>
      <c r="U303" s="22">
        <f t="shared" si="560"/>
        <v>12165.324609964771</v>
      </c>
      <c r="V303" s="10">
        <v>1343045</v>
      </c>
      <c r="W303">
        <f t="shared" si="561"/>
        <v>11022</v>
      </c>
      <c r="X303" s="22">
        <f t="shared" si="562"/>
        <v>3184</v>
      </c>
      <c r="Y303" s="35">
        <f t="shared" si="563"/>
        <v>337957.97684952186</v>
      </c>
      <c r="Z303" s="10">
        <v>1083265</v>
      </c>
      <c r="AA303" s="22">
        <f t="shared" si="564"/>
        <v>8528</v>
      </c>
      <c r="AB303" s="28">
        <f t="shared" si="565"/>
        <v>0.80657386759192728</v>
      </c>
      <c r="AC303" s="31">
        <f t="shared" si="566"/>
        <v>2662</v>
      </c>
      <c r="AD303">
        <f t="shared" si="567"/>
        <v>259780</v>
      </c>
      <c r="AE303">
        <f t="shared" si="568"/>
        <v>2494</v>
      </c>
      <c r="AF303" s="28">
        <f t="shared" si="569"/>
        <v>0.19342613240807269</v>
      </c>
      <c r="AG303" s="31">
        <f t="shared" si="570"/>
        <v>522</v>
      </c>
      <c r="AH303" s="35">
        <f t="shared" si="571"/>
        <v>0.2262747232807113</v>
      </c>
      <c r="AI303" s="35">
        <f t="shared" si="572"/>
        <v>65369.904378459985</v>
      </c>
      <c r="AJ303" s="10">
        <v>45261</v>
      </c>
      <c r="AK303" s="22">
        <f t="shared" si="573"/>
        <v>431</v>
      </c>
      <c r="AL303" s="22">
        <f t="shared" si="574"/>
        <v>9.61409770243149E-3</v>
      </c>
      <c r="AM303" s="35">
        <f t="shared" si="575"/>
        <v>11389.280322093608</v>
      </c>
      <c r="AN303" s="35">
        <f t="shared" si="576"/>
        <v>0.1766420793818054</v>
      </c>
      <c r="AO303" s="10">
        <v>658</v>
      </c>
      <c r="AP303">
        <f t="shared" si="548"/>
        <v>7</v>
      </c>
      <c r="AQ303">
        <f t="shared" si="577"/>
        <v>1.0752688172043001E-2</v>
      </c>
      <c r="AR303" s="35">
        <f t="shared" si="578"/>
        <v>165.57624559637645</v>
      </c>
      <c r="AS303" s="10">
        <v>2191</v>
      </c>
      <c r="AT303" s="22">
        <f t="shared" si="579"/>
        <v>110</v>
      </c>
      <c r="AU303" s="22">
        <f t="shared" si="580"/>
        <v>5.2859202306583475E-2</v>
      </c>
      <c r="AV303" s="35">
        <f t="shared" si="581"/>
        <v>551.33366884750876</v>
      </c>
      <c r="AW303" s="51">
        <f t="shared" si="582"/>
        <v>8.5509112906373176E-3</v>
      </c>
      <c r="AX303" s="10">
        <v>235</v>
      </c>
      <c r="AY303">
        <f t="shared" si="583"/>
        <v>17</v>
      </c>
      <c r="AZ303" s="22">
        <f t="shared" si="584"/>
        <v>7.7981651376146877E-2</v>
      </c>
      <c r="BA303" s="35">
        <f t="shared" si="585"/>
        <v>59.134373427277296</v>
      </c>
      <c r="BB303" s="51">
        <f t="shared" si="586"/>
        <v>9.1714475276119111E-4</v>
      </c>
      <c r="BC303" s="31">
        <f>+Pagina_Inicial[[#This Row],[Aislamiento Domiciliario]]+Pagina_Inicial[[#This Row],[Aislamiento en Hoteles]]+Pagina_Inicial[[#This Row],[Hospitalizados en Sala]]+Pagina_Inicial[[#This Row],[Hospitalizados en UCI]]</f>
        <v>48345</v>
      </c>
      <c r="BD303" s="31">
        <f t="shared" si="587"/>
        <v>565</v>
      </c>
      <c r="BE303" s="51">
        <f t="shared" si="588"/>
        <v>1.1825031393888574E-2</v>
      </c>
      <c r="BF303" s="35">
        <f t="shared" si="589"/>
        <v>12165.324609964771</v>
      </c>
      <c r="BG303" s="35">
        <f t="shared" si="590"/>
        <v>0.18867814073293526</v>
      </c>
      <c r="BH303" s="45">
        <v>43396</v>
      </c>
      <c r="BI303" s="48">
        <f t="shared" si="591"/>
        <v>439</v>
      </c>
      <c r="BJ303" s="14">
        <v>102303</v>
      </c>
      <c r="BK303" s="48">
        <f t="shared" si="592"/>
        <v>81</v>
      </c>
      <c r="BL303" s="14">
        <v>75320</v>
      </c>
      <c r="BM303" s="48">
        <f t="shared" si="593"/>
        <v>1131</v>
      </c>
      <c r="BN303" s="14">
        <v>29136</v>
      </c>
      <c r="BO303" s="48">
        <f t="shared" si="594"/>
        <v>381</v>
      </c>
      <c r="BP303" s="14">
        <v>6075</v>
      </c>
      <c r="BQ303" s="48">
        <f t="shared" si="595"/>
        <v>462</v>
      </c>
      <c r="BR303" s="16">
        <v>27</v>
      </c>
      <c r="BS303" s="24">
        <f t="shared" si="596"/>
        <v>0</v>
      </c>
      <c r="BT303" s="16">
        <v>196</v>
      </c>
      <c r="BU303" s="24">
        <f t="shared" si="597"/>
        <v>1</v>
      </c>
      <c r="BV303" s="16">
        <v>835</v>
      </c>
      <c r="BW303" s="24">
        <f t="shared" si="598"/>
        <v>16</v>
      </c>
      <c r="BX303" s="16">
        <v>2034</v>
      </c>
      <c r="BY303" s="24">
        <f t="shared" si="599"/>
        <v>21</v>
      </c>
      <c r="BZ303" s="21">
        <v>1105</v>
      </c>
      <c r="CA303" s="27">
        <f t="shared" si="600"/>
        <v>19</v>
      </c>
    </row>
    <row r="304" spans="1:79">
      <c r="A304" s="3">
        <v>44201</v>
      </c>
      <c r="B304" s="22">
        <v>44201</v>
      </c>
      <c r="C304" s="10">
        <v>259770</v>
      </c>
      <c r="D304">
        <f t="shared" si="549"/>
        <v>3540</v>
      </c>
      <c r="E304" s="10">
        <v>4238</v>
      </c>
      <c r="F304">
        <f t="shared" si="544"/>
        <v>41</v>
      </c>
      <c r="G304" s="10">
        <v>206087</v>
      </c>
      <c r="H304">
        <f t="shared" si="550"/>
        <v>2399</v>
      </c>
      <c r="I304">
        <f t="shared" si="547"/>
        <v>49445</v>
      </c>
      <c r="J304">
        <f t="shared" si="546"/>
        <v>1100</v>
      </c>
      <c r="K304">
        <f t="shared" si="551"/>
        <v>1.6314431997536284E-2</v>
      </c>
      <c r="L304">
        <f t="shared" si="552"/>
        <v>0.79334411209916467</v>
      </c>
      <c r="M304">
        <f t="shared" si="553"/>
        <v>0.19034145590329907</v>
      </c>
      <c r="N304" s="22">
        <f t="shared" si="554"/>
        <v>1.3627439658159142E-2</v>
      </c>
      <c r="O304">
        <f t="shared" si="545"/>
        <v>9.6743747050495512E-3</v>
      </c>
      <c r="P304">
        <f t="shared" si="555"/>
        <v>1.1640714843731045E-2</v>
      </c>
      <c r="Q304">
        <f t="shared" si="556"/>
        <v>2.224694104560623E-2</v>
      </c>
      <c r="R304" s="22">
        <f t="shared" si="557"/>
        <v>65367.388022143932</v>
      </c>
      <c r="S304" s="22">
        <f t="shared" si="558"/>
        <v>1066.4318067438348</v>
      </c>
      <c r="T304" s="22">
        <f t="shared" si="559"/>
        <v>51858.832410669347</v>
      </c>
      <c r="U304" s="22">
        <f t="shared" si="560"/>
        <v>12442.123804730749</v>
      </c>
      <c r="V304" s="10">
        <v>1355313</v>
      </c>
      <c r="W304">
        <f t="shared" si="561"/>
        <v>12268</v>
      </c>
      <c r="X304" s="22">
        <f t="shared" si="562"/>
        <v>1246</v>
      </c>
      <c r="Y304" s="35">
        <f t="shared" si="563"/>
        <v>341045.04277805734</v>
      </c>
      <c r="Z304" s="10">
        <v>1091993</v>
      </c>
      <c r="AA304" s="22">
        <f t="shared" si="564"/>
        <v>8728</v>
      </c>
      <c r="AB304" s="28">
        <f t="shared" si="565"/>
        <v>0.80571277631071203</v>
      </c>
      <c r="AC304" s="31">
        <f t="shared" si="566"/>
        <v>200</v>
      </c>
      <c r="AD304">
        <f t="shared" si="567"/>
        <v>263320</v>
      </c>
      <c r="AE304">
        <f t="shared" si="568"/>
        <v>3540</v>
      </c>
      <c r="AF304" s="28">
        <f t="shared" si="569"/>
        <v>0.194287223689288</v>
      </c>
      <c r="AG304" s="31">
        <f t="shared" si="570"/>
        <v>1046</v>
      </c>
      <c r="AH304" s="35">
        <f t="shared" si="571"/>
        <v>0.28855559178350182</v>
      </c>
      <c r="AI304" s="35">
        <f t="shared" si="572"/>
        <v>66260.694514343224</v>
      </c>
      <c r="AJ304" s="10">
        <v>46353</v>
      </c>
      <c r="AK304" s="22">
        <f t="shared" si="573"/>
        <v>1092</v>
      </c>
      <c r="AL304" s="22">
        <f t="shared" si="574"/>
        <v>2.4126731623251851E-2</v>
      </c>
      <c r="AM304" s="35">
        <f t="shared" si="575"/>
        <v>11664.066431806743</v>
      </c>
      <c r="AN304" s="35">
        <f t="shared" si="576"/>
        <v>0.1784386187781499</v>
      </c>
      <c r="AO304" s="10">
        <v>658</v>
      </c>
      <c r="AP304">
        <f t="shared" si="548"/>
        <v>0</v>
      </c>
      <c r="AQ304">
        <f t="shared" si="577"/>
        <v>0</v>
      </c>
      <c r="AR304" s="35">
        <f t="shared" si="578"/>
        <v>165.57624559637645</v>
      </c>
      <c r="AS304" s="10">
        <v>2207</v>
      </c>
      <c r="AT304" s="22">
        <f t="shared" si="579"/>
        <v>16</v>
      </c>
      <c r="AU304" s="22">
        <f t="shared" si="580"/>
        <v>7.3026015518027343E-3</v>
      </c>
      <c r="AV304" s="35">
        <f t="shared" si="581"/>
        <v>555.35983895319578</v>
      </c>
      <c r="AW304" s="51">
        <f t="shared" si="582"/>
        <v>8.4959772106093859E-3</v>
      </c>
      <c r="AX304" s="10">
        <v>227</v>
      </c>
      <c r="AY304">
        <f t="shared" si="583"/>
        <v>-8</v>
      </c>
      <c r="AZ304" s="22">
        <f t="shared" si="584"/>
        <v>-3.4042553191489411E-2</v>
      </c>
      <c r="BA304" s="35">
        <f t="shared" si="585"/>
        <v>57.121288374433817</v>
      </c>
      <c r="BB304" s="51">
        <f t="shared" si="586"/>
        <v>8.7384994418139128E-4</v>
      </c>
      <c r="BC304" s="31">
        <f>+Pagina_Inicial[[#This Row],[Aislamiento Domiciliario]]+Pagina_Inicial[[#This Row],[Aislamiento en Hoteles]]+Pagina_Inicial[[#This Row],[Hospitalizados en Sala]]+Pagina_Inicial[[#This Row],[Hospitalizados en UCI]]</f>
        <v>49445</v>
      </c>
      <c r="BD304" s="31">
        <f t="shared" si="587"/>
        <v>1100</v>
      </c>
      <c r="BE304" s="51">
        <f t="shared" si="588"/>
        <v>2.2753128555176305E-2</v>
      </c>
      <c r="BF304" s="35">
        <f t="shared" si="589"/>
        <v>12442.123804730749</v>
      </c>
      <c r="BG304" s="35">
        <f t="shared" si="590"/>
        <v>0.19034145590329907</v>
      </c>
      <c r="BH304" s="45">
        <v>43915</v>
      </c>
      <c r="BI304" s="48">
        <f t="shared" si="591"/>
        <v>519</v>
      </c>
      <c r="BJ304" s="14">
        <v>103690</v>
      </c>
      <c r="BK304" s="48">
        <f t="shared" si="592"/>
        <v>1387</v>
      </c>
      <c r="BL304" s="14">
        <v>76421</v>
      </c>
      <c r="BM304" s="48">
        <f t="shared" si="593"/>
        <v>1101</v>
      </c>
      <c r="BN304" s="14">
        <v>29570</v>
      </c>
      <c r="BO304" s="48">
        <f t="shared" si="594"/>
        <v>434</v>
      </c>
      <c r="BP304" s="14">
        <v>6174</v>
      </c>
      <c r="BQ304" s="48">
        <f t="shared" si="595"/>
        <v>99</v>
      </c>
      <c r="BR304" s="16">
        <v>27</v>
      </c>
      <c r="BS304" s="24">
        <f t="shared" si="596"/>
        <v>0</v>
      </c>
      <c r="BT304" s="16">
        <v>197</v>
      </c>
      <c r="BU304" s="24">
        <f t="shared" si="597"/>
        <v>1</v>
      </c>
      <c r="BV304" s="16">
        <v>845</v>
      </c>
      <c r="BW304" s="24">
        <f t="shared" si="598"/>
        <v>10</v>
      </c>
      <c r="BX304" s="16">
        <v>2055</v>
      </c>
      <c r="BY304" s="24">
        <f t="shared" si="599"/>
        <v>21</v>
      </c>
      <c r="BZ304" s="21">
        <v>1114</v>
      </c>
      <c r="CA304" s="27">
        <f t="shared" si="600"/>
        <v>9</v>
      </c>
    </row>
    <row r="305" spans="1:79">
      <c r="A305" s="3">
        <v>44202</v>
      </c>
      <c r="B305" s="22">
        <v>44202</v>
      </c>
      <c r="C305" s="10">
        <v>264956</v>
      </c>
      <c r="D305">
        <f t="shared" si="549"/>
        <v>5186</v>
      </c>
      <c r="E305" s="10">
        <v>4283</v>
      </c>
      <c r="F305">
        <f t="shared" si="544"/>
        <v>45</v>
      </c>
      <c r="G305" s="10">
        <v>208620</v>
      </c>
      <c r="H305">
        <f t="shared" si="550"/>
        <v>2533</v>
      </c>
      <c r="I305">
        <f t="shared" si="547"/>
        <v>52053</v>
      </c>
      <c r="J305">
        <f t="shared" si="546"/>
        <v>2608</v>
      </c>
      <c r="K305">
        <f t="shared" si="551"/>
        <v>1.6164948142333067E-2</v>
      </c>
      <c r="L305">
        <f t="shared" si="552"/>
        <v>0.78737601715001737</v>
      </c>
      <c r="M305">
        <f t="shared" si="553"/>
        <v>0.19645903470764958</v>
      </c>
      <c r="N305" s="22">
        <f t="shared" si="554"/>
        <v>1.9573061187517928E-2</v>
      </c>
      <c r="O305">
        <f t="shared" si="545"/>
        <v>1.0506654214335746E-2</v>
      </c>
      <c r="P305">
        <f t="shared" si="555"/>
        <v>1.2141693030390184E-2</v>
      </c>
      <c r="Q305">
        <f t="shared" si="556"/>
        <v>5.0102779858989872E-2</v>
      </c>
      <c r="R305" s="22">
        <f t="shared" si="557"/>
        <v>66672.370407649723</v>
      </c>
      <c r="S305" s="22">
        <f t="shared" si="558"/>
        <v>1077.7554101660794</v>
      </c>
      <c r="T305" s="22">
        <f t="shared" si="559"/>
        <v>52496.225465525917</v>
      </c>
      <c r="U305" s="22">
        <f t="shared" si="560"/>
        <v>13098.389531957724</v>
      </c>
      <c r="V305" s="10">
        <v>1375143</v>
      </c>
      <c r="W305">
        <f t="shared" si="561"/>
        <v>19830</v>
      </c>
      <c r="X305" s="22">
        <f t="shared" si="562"/>
        <v>7562</v>
      </c>
      <c r="Y305" s="35">
        <f t="shared" si="563"/>
        <v>346034.97735279315</v>
      </c>
      <c r="Z305" s="10">
        <v>1106637</v>
      </c>
      <c r="AA305" s="22">
        <f t="shared" si="564"/>
        <v>14644</v>
      </c>
      <c r="AB305" s="28">
        <f t="shared" si="565"/>
        <v>0.80474321579646624</v>
      </c>
      <c r="AC305" s="31">
        <f t="shared" si="566"/>
        <v>5916</v>
      </c>
      <c r="AD305">
        <f t="shared" si="567"/>
        <v>268506</v>
      </c>
      <c r="AE305">
        <f t="shared" si="568"/>
        <v>5186</v>
      </c>
      <c r="AF305" s="28">
        <f t="shared" si="569"/>
        <v>0.19525678420353373</v>
      </c>
      <c r="AG305" s="31">
        <f t="shared" si="570"/>
        <v>1646</v>
      </c>
      <c r="AH305" s="35">
        <f t="shared" si="571"/>
        <v>0.26152294503277862</v>
      </c>
      <c r="AI305" s="35">
        <f t="shared" si="572"/>
        <v>67565.676899849015</v>
      </c>
      <c r="AJ305" s="10">
        <v>49015</v>
      </c>
      <c r="AK305" s="22">
        <f t="shared" si="573"/>
        <v>2662</v>
      </c>
      <c r="AL305" s="22">
        <f t="shared" si="574"/>
        <v>5.7428861130886855E-2</v>
      </c>
      <c r="AM305" s="35">
        <f t="shared" si="575"/>
        <v>12333.920483140411</v>
      </c>
      <c r="AN305" s="35">
        <f t="shared" si="576"/>
        <v>0.184992979966485</v>
      </c>
      <c r="AO305" s="10">
        <v>681</v>
      </c>
      <c r="AP305">
        <f t="shared" si="548"/>
        <v>23</v>
      </c>
      <c r="AQ305">
        <f t="shared" si="577"/>
        <v>3.4954407294832901E-2</v>
      </c>
      <c r="AR305" s="35">
        <f t="shared" si="578"/>
        <v>171.36386512330145</v>
      </c>
      <c r="AS305" s="10">
        <v>2128</v>
      </c>
      <c r="AT305" s="22">
        <f t="shared" si="579"/>
        <v>-79</v>
      </c>
      <c r="AU305" s="22">
        <f t="shared" si="580"/>
        <v>-3.57951971001359E-2</v>
      </c>
      <c r="AV305" s="35">
        <f t="shared" si="581"/>
        <v>535.48062405636631</v>
      </c>
      <c r="AW305" s="51">
        <f t="shared" si="582"/>
        <v>8.031522215009284E-3</v>
      </c>
      <c r="AX305" s="10">
        <v>229</v>
      </c>
      <c r="AY305">
        <f t="shared" si="583"/>
        <v>2</v>
      </c>
      <c r="AZ305" s="22">
        <f t="shared" si="584"/>
        <v>8.8105726872247381E-3</v>
      </c>
      <c r="BA305" s="35">
        <f t="shared" si="585"/>
        <v>57.624559637644687</v>
      </c>
      <c r="BB305" s="51">
        <f t="shared" si="586"/>
        <v>8.6429444888962701E-4</v>
      </c>
      <c r="BC305" s="31">
        <f>+Pagina_Inicial[[#This Row],[Aislamiento Domiciliario]]+Pagina_Inicial[[#This Row],[Aislamiento en Hoteles]]+Pagina_Inicial[[#This Row],[Hospitalizados en Sala]]+Pagina_Inicial[[#This Row],[Hospitalizados en UCI]]</f>
        <v>52053</v>
      </c>
      <c r="BD305" s="31">
        <f t="shared" si="587"/>
        <v>2608</v>
      </c>
      <c r="BE305" s="51">
        <f t="shared" si="588"/>
        <v>5.274547476994651E-2</v>
      </c>
      <c r="BF305" s="35">
        <f t="shared" si="589"/>
        <v>13098.389531957724</v>
      </c>
      <c r="BG305" s="35">
        <f t="shared" si="590"/>
        <v>0.19645903470764958</v>
      </c>
      <c r="BH305" s="45">
        <v>44733</v>
      </c>
      <c r="BI305" s="48">
        <f t="shared" si="591"/>
        <v>818</v>
      </c>
      <c r="BJ305" s="14">
        <v>105781</v>
      </c>
      <c r="BK305" s="48">
        <f t="shared" si="592"/>
        <v>2091</v>
      </c>
      <c r="BL305" s="14">
        <v>77950</v>
      </c>
      <c r="BM305" s="48">
        <f t="shared" si="593"/>
        <v>1529</v>
      </c>
      <c r="BN305" s="14">
        <v>30218</v>
      </c>
      <c r="BO305" s="48">
        <f t="shared" si="594"/>
        <v>648</v>
      </c>
      <c r="BP305" s="14">
        <v>6274</v>
      </c>
      <c r="BQ305" s="48">
        <f t="shared" si="595"/>
        <v>100</v>
      </c>
      <c r="BR305" s="16">
        <v>27</v>
      </c>
      <c r="BS305" s="24">
        <f t="shared" si="596"/>
        <v>0</v>
      </c>
      <c r="BT305" s="16">
        <v>199</v>
      </c>
      <c r="BU305" s="24">
        <f t="shared" si="597"/>
        <v>2</v>
      </c>
      <c r="BV305" s="16">
        <v>859</v>
      </c>
      <c r="BW305" s="24">
        <f t="shared" si="598"/>
        <v>14</v>
      </c>
      <c r="BX305" s="16">
        <v>2076</v>
      </c>
      <c r="BY305" s="24">
        <f t="shared" si="599"/>
        <v>21</v>
      </c>
      <c r="BZ305" s="21">
        <v>1122</v>
      </c>
      <c r="CA305" s="27">
        <f t="shared" si="600"/>
        <v>8</v>
      </c>
    </row>
    <row r="306" spans="1:79">
      <c r="A306" s="3">
        <v>44203</v>
      </c>
      <c r="B306" s="22">
        <v>44203</v>
      </c>
      <c r="C306" s="10">
        <v>269091</v>
      </c>
      <c r="D306">
        <f t="shared" si="549"/>
        <v>4135</v>
      </c>
      <c r="E306" s="10">
        <v>4321</v>
      </c>
      <c r="F306">
        <f t="shared" si="544"/>
        <v>38</v>
      </c>
      <c r="G306" s="10">
        <v>212656</v>
      </c>
      <c r="H306">
        <f t="shared" si="550"/>
        <v>4036</v>
      </c>
      <c r="I306">
        <f t="shared" si="547"/>
        <v>52114</v>
      </c>
      <c r="J306">
        <f t="shared" si="546"/>
        <v>61</v>
      </c>
      <c r="K306">
        <f t="shared" si="551"/>
        <v>1.6057764845349716E-2</v>
      </c>
      <c r="L306">
        <f t="shared" si="552"/>
        <v>0.79027540869074031</v>
      </c>
      <c r="M306">
        <f t="shared" si="553"/>
        <v>0.19366682646390998</v>
      </c>
      <c r="N306" s="22">
        <f t="shared" si="554"/>
        <v>1.5366548862652412E-2</v>
      </c>
      <c r="O306">
        <f t="shared" si="545"/>
        <v>8.7942605878268913E-3</v>
      </c>
      <c r="P306">
        <f t="shared" si="555"/>
        <v>1.8979008351516065E-2</v>
      </c>
      <c r="Q306">
        <f t="shared" si="556"/>
        <v>1.1705108032390528E-3</v>
      </c>
      <c r="R306" s="22">
        <f t="shared" si="557"/>
        <v>67712.883744338193</v>
      </c>
      <c r="S306" s="22">
        <f t="shared" si="558"/>
        <v>1087.3175641670859</v>
      </c>
      <c r="T306" s="22">
        <f t="shared" si="559"/>
        <v>53511.826874685452</v>
      </c>
      <c r="U306" s="22">
        <f t="shared" si="560"/>
        <v>13113.739305485657</v>
      </c>
      <c r="V306" s="10">
        <v>1391279</v>
      </c>
      <c r="W306">
        <f t="shared" si="561"/>
        <v>16136</v>
      </c>
      <c r="X306" s="22">
        <f t="shared" si="562"/>
        <v>-3694</v>
      </c>
      <c r="Y306" s="35">
        <f t="shared" si="563"/>
        <v>350095.36990437843</v>
      </c>
      <c r="Z306" s="10">
        <v>1118638</v>
      </c>
      <c r="AA306" s="22">
        <f t="shared" si="564"/>
        <v>12001</v>
      </c>
      <c r="AB306" s="28">
        <f t="shared" si="565"/>
        <v>0.80403571102561022</v>
      </c>
      <c r="AC306" s="31">
        <f t="shared" si="566"/>
        <v>-2643</v>
      </c>
      <c r="AD306">
        <f t="shared" si="567"/>
        <v>272641</v>
      </c>
      <c r="AE306">
        <f t="shared" si="568"/>
        <v>4135</v>
      </c>
      <c r="AF306" s="28">
        <f t="shared" si="569"/>
        <v>0.19596428897438975</v>
      </c>
      <c r="AG306" s="31">
        <f t="shared" si="570"/>
        <v>-1051</v>
      </c>
      <c r="AH306" s="35">
        <f t="shared" si="571"/>
        <v>0.25625929598413483</v>
      </c>
      <c r="AI306" s="35">
        <f t="shared" si="572"/>
        <v>68606.190236537484</v>
      </c>
      <c r="AJ306" s="10">
        <v>49109</v>
      </c>
      <c r="AK306" s="22">
        <f t="shared" si="573"/>
        <v>94</v>
      </c>
      <c r="AL306" s="22">
        <f t="shared" si="574"/>
        <v>1.9177802713454817E-3</v>
      </c>
      <c r="AM306" s="35">
        <f t="shared" si="575"/>
        <v>12357.574232511322</v>
      </c>
      <c r="AN306" s="35">
        <f t="shared" si="576"/>
        <v>0.18249960050689171</v>
      </c>
      <c r="AO306" s="10">
        <v>681</v>
      </c>
      <c r="AP306">
        <f t="shared" si="548"/>
        <v>0</v>
      </c>
      <c r="AQ306">
        <f t="shared" si="577"/>
        <v>0</v>
      </c>
      <c r="AR306" s="35">
        <f t="shared" si="578"/>
        <v>171.36386512330145</v>
      </c>
      <c r="AS306" s="10">
        <v>2098</v>
      </c>
      <c r="AT306" s="22">
        <f t="shared" si="579"/>
        <v>-30</v>
      </c>
      <c r="AU306" s="22">
        <f t="shared" si="580"/>
        <v>-1.4097744360902276E-2</v>
      </c>
      <c r="AV306" s="35">
        <f t="shared" si="581"/>
        <v>527.93155510820327</v>
      </c>
      <c r="AW306" s="51">
        <f t="shared" si="582"/>
        <v>7.7966189876287201E-3</v>
      </c>
      <c r="AX306" s="10">
        <v>226</v>
      </c>
      <c r="AY306">
        <f t="shared" si="583"/>
        <v>-3</v>
      </c>
      <c r="AZ306" s="22">
        <f t="shared" si="584"/>
        <v>-1.3100436681222738E-2</v>
      </c>
      <c r="BA306" s="35">
        <f t="shared" si="585"/>
        <v>56.869652742828379</v>
      </c>
      <c r="BB306" s="51">
        <f t="shared" si="586"/>
        <v>8.3986458112683075E-4</v>
      </c>
      <c r="BC306" s="31">
        <f>+Pagina_Inicial[[#This Row],[Aislamiento Domiciliario]]+Pagina_Inicial[[#This Row],[Aislamiento en Hoteles]]+Pagina_Inicial[[#This Row],[Hospitalizados en Sala]]+Pagina_Inicial[[#This Row],[Hospitalizados en UCI]]</f>
        <v>52114</v>
      </c>
      <c r="BD306" s="31">
        <f t="shared" si="587"/>
        <v>61</v>
      </c>
      <c r="BE306" s="51">
        <f t="shared" si="588"/>
        <v>1.1718825043705028E-3</v>
      </c>
      <c r="BF306" s="35">
        <f t="shared" si="589"/>
        <v>13113.739305485657</v>
      </c>
      <c r="BG306" s="35">
        <f t="shared" si="590"/>
        <v>0.19366682646390998</v>
      </c>
      <c r="BH306" s="45">
        <v>45493</v>
      </c>
      <c r="BI306" s="48">
        <f t="shared" si="591"/>
        <v>760</v>
      </c>
      <c r="BJ306" s="14">
        <v>107422</v>
      </c>
      <c r="BK306" s="48">
        <f t="shared" si="592"/>
        <v>1641</v>
      </c>
      <c r="BL306" s="14">
        <v>79094</v>
      </c>
      <c r="BM306" s="48">
        <f t="shared" si="593"/>
        <v>1144</v>
      </c>
      <c r="BN306" s="14">
        <v>30719</v>
      </c>
      <c r="BO306" s="48">
        <f t="shared" si="594"/>
        <v>501</v>
      </c>
      <c r="BP306" s="14">
        <v>6363</v>
      </c>
      <c r="BQ306" s="48">
        <f t="shared" si="595"/>
        <v>89</v>
      </c>
      <c r="BR306" s="16">
        <v>28</v>
      </c>
      <c r="BS306" s="24">
        <f t="shared" si="596"/>
        <v>1</v>
      </c>
      <c r="BT306" s="16">
        <v>202</v>
      </c>
      <c r="BU306" s="24">
        <f t="shared" si="597"/>
        <v>3</v>
      </c>
      <c r="BV306" s="16">
        <v>863</v>
      </c>
      <c r="BW306" s="24">
        <f t="shared" si="598"/>
        <v>4</v>
      </c>
      <c r="BX306" s="16">
        <v>2101</v>
      </c>
      <c r="BY306" s="24">
        <f t="shared" si="599"/>
        <v>25</v>
      </c>
      <c r="BZ306" s="21">
        <v>1127</v>
      </c>
      <c r="CA306" s="27">
        <f t="shared" si="600"/>
        <v>5</v>
      </c>
    </row>
    <row r="307" spans="1:79">
      <c r="A307" s="3">
        <v>44204</v>
      </c>
      <c r="B307" s="22">
        <v>44204</v>
      </c>
      <c r="C307" s="10">
        <v>273037</v>
      </c>
      <c r="D307">
        <f t="shared" si="549"/>
        <v>3946</v>
      </c>
      <c r="E307" s="10">
        <v>4363</v>
      </c>
      <c r="F307">
        <f t="shared" si="544"/>
        <v>42</v>
      </c>
      <c r="G307" s="10">
        <v>215361</v>
      </c>
      <c r="H307">
        <f t="shared" si="550"/>
        <v>2705</v>
      </c>
      <c r="I307">
        <f t="shared" si="547"/>
        <v>53313</v>
      </c>
      <c r="J307">
        <f t="shared" si="546"/>
        <v>1199</v>
      </c>
      <c r="K307">
        <f t="shared" si="551"/>
        <v>1.5979519259294528E-2</v>
      </c>
      <c r="L307">
        <f t="shared" si="552"/>
        <v>0.78876123016294497</v>
      </c>
      <c r="M307">
        <f t="shared" si="553"/>
        <v>0.19525925057776053</v>
      </c>
      <c r="N307" s="22">
        <f t="shared" si="554"/>
        <v>1.4452253723854277E-2</v>
      </c>
      <c r="O307">
        <f t="shared" si="545"/>
        <v>9.62640385056154E-3</v>
      </c>
      <c r="P307">
        <f t="shared" si="555"/>
        <v>1.2560305719234216E-2</v>
      </c>
      <c r="Q307">
        <f t="shared" si="556"/>
        <v>2.2489824245493593E-2</v>
      </c>
      <c r="R307" s="22">
        <f t="shared" si="557"/>
        <v>68705.83794665325</v>
      </c>
      <c r="S307" s="22">
        <f t="shared" si="558"/>
        <v>1097.8862606945142</v>
      </c>
      <c r="T307" s="22">
        <f t="shared" si="559"/>
        <v>54192.501258178156</v>
      </c>
      <c r="U307" s="22">
        <f t="shared" si="560"/>
        <v>13415.450427780574</v>
      </c>
      <c r="V307" s="10">
        <v>1407449</v>
      </c>
      <c r="W307">
        <f t="shared" si="561"/>
        <v>16170</v>
      </c>
      <c r="X307" s="22">
        <f t="shared" si="562"/>
        <v>34</v>
      </c>
      <c r="Y307" s="35">
        <f t="shared" si="563"/>
        <v>354164.31806743832</v>
      </c>
      <c r="Z307" s="10">
        <v>1130862</v>
      </c>
      <c r="AA307" s="22">
        <f t="shared" si="564"/>
        <v>12224</v>
      </c>
      <c r="AB307" s="28">
        <f t="shared" si="565"/>
        <v>0.80348346547548077</v>
      </c>
      <c r="AC307" s="31">
        <f t="shared" si="566"/>
        <v>223</v>
      </c>
      <c r="AD307">
        <f t="shared" si="567"/>
        <v>276587</v>
      </c>
      <c r="AE307">
        <f t="shared" si="568"/>
        <v>3946</v>
      </c>
      <c r="AF307" s="28">
        <f t="shared" si="569"/>
        <v>0.19651653452451917</v>
      </c>
      <c r="AG307" s="31">
        <f t="shared" si="570"/>
        <v>-189</v>
      </c>
      <c r="AH307" s="35">
        <f t="shared" si="571"/>
        <v>0.24403215831787262</v>
      </c>
      <c r="AI307" s="35">
        <f t="shared" si="572"/>
        <v>69599.144438852541</v>
      </c>
      <c r="AJ307" s="10">
        <v>50216</v>
      </c>
      <c r="AK307" s="22">
        <f t="shared" si="573"/>
        <v>1107</v>
      </c>
      <c r="AL307" s="22">
        <f t="shared" si="574"/>
        <v>2.2541692968702343E-2</v>
      </c>
      <c r="AM307" s="35">
        <f t="shared" si="575"/>
        <v>12636.134876698539</v>
      </c>
      <c r="AN307" s="35">
        <f t="shared" si="576"/>
        <v>0.18391646553397525</v>
      </c>
      <c r="AO307" s="10">
        <v>722</v>
      </c>
      <c r="AP307">
        <f t="shared" si="548"/>
        <v>41</v>
      </c>
      <c r="AQ307">
        <f t="shared" si="577"/>
        <v>6.0205580029368599E-2</v>
      </c>
      <c r="AR307" s="35">
        <f t="shared" si="578"/>
        <v>181.68092601912429</v>
      </c>
      <c r="AS307" s="10">
        <v>2153</v>
      </c>
      <c r="AT307" s="22">
        <f t="shared" si="579"/>
        <v>55</v>
      </c>
      <c r="AU307" s="22">
        <f t="shared" si="580"/>
        <v>2.6215443279313577E-2</v>
      </c>
      <c r="AV307" s="35">
        <f t="shared" si="581"/>
        <v>541.77151484650221</v>
      </c>
      <c r="AW307" s="51">
        <f t="shared" si="582"/>
        <v>7.8853781721891173E-3</v>
      </c>
      <c r="AX307" s="10">
        <v>220</v>
      </c>
      <c r="AY307">
        <f t="shared" si="583"/>
        <v>-6</v>
      </c>
      <c r="AZ307" s="22">
        <f t="shared" si="584"/>
        <v>-2.6548672566371723E-2</v>
      </c>
      <c r="BA307" s="35">
        <f t="shared" si="585"/>
        <v>55.359838953195769</v>
      </c>
      <c r="BB307" s="51">
        <f t="shared" si="586"/>
        <v>8.0575160143130781E-4</v>
      </c>
      <c r="BC307" s="31">
        <f>+Pagina_Inicial[[#This Row],[Aislamiento Domiciliario]]+Pagina_Inicial[[#This Row],[Aislamiento en Hoteles]]+Pagina_Inicial[[#This Row],[Hospitalizados en Sala]]+Pagina_Inicial[[#This Row],[Hospitalizados en UCI]]</f>
        <v>53311</v>
      </c>
      <c r="BD307" s="31">
        <f t="shared" si="587"/>
        <v>1197</v>
      </c>
      <c r="BE307" s="51">
        <f t="shared" si="588"/>
        <v>2.2968875925854837E-2</v>
      </c>
      <c r="BF307" s="35">
        <f t="shared" si="589"/>
        <v>13414.947156517363</v>
      </c>
      <c r="BG307" s="35">
        <f t="shared" si="590"/>
        <v>0.19525192556320206</v>
      </c>
      <c r="BH307" s="45">
        <v>46209</v>
      </c>
      <c r="BI307" s="48">
        <f t="shared" si="591"/>
        <v>716</v>
      </c>
      <c r="BJ307" s="14">
        <v>108939</v>
      </c>
      <c r="BK307" s="48">
        <f t="shared" si="592"/>
        <v>1517</v>
      </c>
      <c r="BL307" s="14">
        <v>80198</v>
      </c>
      <c r="BM307" s="48">
        <f t="shared" si="593"/>
        <v>1104</v>
      </c>
      <c r="BN307" s="14">
        <v>31245</v>
      </c>
      <c r="BO307" s="48">
        <f t="shared" si="594"/>
        <v>526</v>
      </c>
      <c r="BP307" s="14">
        <v>6446</v>
      </c>
      <c r="BQ307" s="48">
        <f t="shared" si="595"/>
        <v>83</v>
      </c>
      <c r="BR307" s="16">
        <v>28</v>
      </c>
      <c r="BS307" s="24">
        <f t="shared" si="596"/>
        <v>0</v>
      </c>
      <c r="BT307" s="16">
        <v>203</v>
      </c>
      <c r="BU307" s="24">
        <f t="shared" si="597"/>
        <v>1</v>
      </c>
      <c r="BV307" s="16">
        <v>871</v>
      </c>
      <c r="BW307" s="24">
        <f t="shared" si="598"/>
        <v>8</v>
      </c>
      <c r="BX307" s="16">
        <v>2122</v>
      </c>
      <c r="BY307" s="24">
        <f t="shared" si="599"/>
        <v>21</v>
      </c>
      <c r="BZ307" s="21">
        <v>1139</v>
      </c>
      <c r="CA307" s="27">
        <f t="shared" si="600"/>
        <v>12</v>
      </c>
    </row>
    <row r="308" spans="1:79">
      <c r="A308" s="3">
        <v>44205</v>
      </c>
      <c r="B308" s="22">
        <v>44205</v>
      </c>
      <c r="C308" s="10">
        <v>276772</v>
      </c>
      <c r="D308">
        <f t="shared" si="549"/>
        <v>3735</v>
      </c>
      <c r="E308" s="10">
        <v>4410</v>
      </c>
      <c r="F308">
        <f t="shared" si="544"/>
        <v>47</v>
      </c>
      <c r="G308" s="10">
        <v>217544</v>
      </c>
      <c r="H308">
        <f t="shared" si="550"/>
        <v>2183</v>
      </c>
      <c r="I308">
        <f t="shared" si="547"/>
        <v>54818</v>
      </c>
      <c r="J308">
        <f t="shared" si="546"/>
        <v>1505</v>
      </c>
      <c r="K308">
        <f t="shared" si="551"/>
        <v>1.5933692714580956E-2</v>
      </c>
      <c r="L308">
        <f t="shared" si="552"/>
        <v>0.78600436460335588</v>
      </c>
      <c r="M308">
        <f t="shared" si="553"/>
        <v>0.1980619426820632</v>
      </c>
      <c r="N308" s="22">
        <f t="shared" si="554"/>
        <v>1.3494862197043054E-2</v>
      </c>
      <c r="O308">
        <f t="shared" si="545"/>
        <v>1.0657596371882086E-2</v>
      </c>
      <c r="P308">
        <f t="shared" si="555"/>
        <v>1.0034751590482845E-2</v>
      </c>
      <c r="Q308">
        <f t="shared" si="556"/>
        <v>2.7454485752854901E-2</v>
      </c>
      <c r="R308" s="22">
        <f t="shared" si="557"/>
        <v>69645.69703069955</v>
      </c>
      <c r="S308" s="22">
        <f t="shared" si="558"/>
        <v>1109.7131353799698</v>
      </c>
      <c r="T308" s="22">
        <f t="shared" si="559"/>
        <v>54741.821841972822</v>
      </c>
      <c r="U308" s="22">
        <f t="shared" si="560"/>
        <v>13794.162053346754</v>
      </c>
      <c r="V308" s="10">
        <v>1424274</v>
      </c>
      <c r="W308">
        <f t="shared" si="561"/>
        <v>16825</v>
      </c>
      <c r="X308" s="22">
        <f t="shared" si="562"/>
        <v>655</v>
      </c>
      <c r="Y308" s="35">
        <f t="shared" si="563"/>
        <v>358398.08756919979</v>
      </c>
      <c r="Z308" s="10">
        <v>1143952</v>
      </c>
      <c r="AA308" s="22">
        <f t="shared" si="564"/>
        <v>13090</v>
      </c>
      <c r="AB308" s="28">
        <f t="shared" si="565"/>
        <v>0.80318253369786996</v>
      </c>
      <c r="AC308" s="31">
        <f t="shared" si="566"/>
        <v>866</v>
      </c>
      <c r="AD308">
        <f t="shared" si="567"/>
        <v>280322</v>
      </c>
      <c r="AE308">
        <f t="shared" si="568"/>
        <v>3735</v>
      </c>
      <c r="AF308" s="28">
        <f t="shared" si="569"/>
        <v>0.19681746630213007</v>
      </c>
      <c r="AG308" s="31">
        <f t="shared" si="570"/>
        <v>-211</v>
      </c>
      <c r="AH308" s="35">
        <f t="shared" si="571"/>
        <v>0.22199108469539375</v>
      </c>
      <c r="AI308" s="35">
        <f t="shared" si="572"/>
        <v>70539.003522898842</v>
      </c>
      <c r="AJ308" s="10">
        <v>51646</v>
      </c>
      <c r="AK308" s="22">
        <f t="shared" si="573"/>
        <v>1430</v>
      </c>
      <c r="AL308" s="22">
        <f t="shared" si="574"/>
        <v>2.8476979448781359E-2</v>
      </c>
      <c r="AM308" s="35">
        <f t="shared" si="575"/>
        <v>12995.973829894312</v>
      </c>
      <c r="AN308" s="35">
        <f t="shared" si="576"/>
        <v>0.18660124579075918</v>
      </c>
      <c r="AO308" s="10">
        <v>777</v>
      </c>
      <c r="AP308">
        <f t="shared" si="548"/>
        <v>55</v>
      </c>
      <c r="AQ308">
        <f t="shared" si="577"/>
        <v>7.6177285318559607E-2</v>
      </c>
      <c r="AR308" s="35">
        <f t="shared" si="578"/>
        <v>195.52088575742323</v>
      </c>
      <c r="AS308" s="10">
        <v>2176</v>
      </c>
      <c r="AT308" s="22">
        <f t="shared" si="579"/>
        <v>23</v>
      </c>
      <c r="AU308" s="22">
        <f t="shared" si="580"/>
        <v>1.0682768230376283E-2</v>
      </c>
      <c r="AV308" s="35">
        <f t="shared" si="581"/>
        <v>547.55913437342724</v>
      </c>
      <c r="AW308" s="51">
        <f t="shared" si="582"/>
        <v>7.8620669720925532E-3</v>
      </c>
      <c r="AX308" s="10">
        <v>219</v>
      </c>
      <c r="AY308">
        <f t="shared" si="583"/>
        <v>-1</v>
      </c>
      <c r="AZ308" s="22">
        <f t="shared" si="584"/>
        <v>-4.5454545454545192E-3</v>
      </c>
      <c r="BA308" s="35">
        <f t="shared" si="585"/>
        <v>55.108203321590338</v>
      </c>
      <c r="BB308" s="51">
        <f t="shared" si="586"/>
        <v>7.9126501235674126E-4</v>
      </c>
      <c r="BC308" s="31">
        <f>+Pagina_Inicial[[#This Row],[Aislamiento Domiciliario]]+Pagina_Inicial[[#This Row],[Aislamiento en Hoteles]]+Pagina_Inicial[[#This Row],[Hospitalizados en Sala]]+Pagina_Inicial[[#This Row],[Hospitalizados en UCI]]</f>
        <v>54818</v>
      </c>
      <c r="BD308" s="31">
        <f t="shared" si="587"/>
        <v>1507</v>
      </c>
      <c r="BE308" s="51">
        <f t="shared" si="588"/>
        <v>2.8268087261540842E-2</v>
      </c>
      <c r="BF308" s="35">
        <f t="shared" si="589"/>
        <v>13794.162053346754</v>
      </c>
      <c r="BG308" s="35">
        <f t="shared" si="590"/>
        <v>0.1980619426820632</v>
      </c>
      <c r="BH308" s="45">
        <v>46965</v>
      </c>
      <c r="BI308" s="48">
        <f t="shared" si="591"/>
        <v>756</v>
      </c>
      <c r="BJ308" s="14">
        <v>110340</v>
      </c>
      <c r="BK308" s="48">
        <f t="shared" si="592"/>
        <v>1401</v>
      </c>
      <c r="BL308" s="14">
        <v>81302</v>
      </c>
      <c r="BM308" s="48">
        <f t="shared" si="593"/>
        <v>1104</v>
      </c>
      <c r="BN308" s="14">
        <v>31642</v>
      </c>
      <c r="BO308" s="48">
        <f t="shared" si="594"/>
        <v>397</v>
      </c>
      <c r="BP308" s="14">
        <v>6523</v>
      </c>
      <c r="BQ308" s="48">
        <f t="shared" si="595"/>
        <v>77</v>
      </c>
      <c r="BR308" s="16">
        <v>28</v>
      </c>
      <c r="BS308" s="24">
        <f t="shared" si="596"/>
        <v>0</v>
      </c>
      <c r="BT308" s="16">
        <v>204</v>
      </c>
      <c r="BU308" s="24">
        <f t="shared" si="597"/>
        <v>1</v>
      </c>
      <c r="BV308" s="16">
        <v>883</v>
      </c>
      <c r="BW308" s="24">
        <f t="shared" si="598"/>
        <v>12</v>
      </c>
      <c r="BX308" s="16">
        <v>2146</v>
      </c>
      <c r="BY308" s="24">
        <f t="shared" si="599"/>
        <v>24</v>
      </c>
      <c r="BZ308" s="21">
        <v>1149</v>
      </c>
      <c r="CA308" s="27">
        <f t="shared" si="600"/>
        <v>10</v>
      </c>
    </row>
    <row r="309" spans="1:79">
      <c r="A309" s="3">
        <v>44206</v>
      </c>
      <c r="B309" s="22">
        <v>44206</v>
      </c>
      <c r="C309" s="10">
        <v>279196</v>
      </c>
      <c r="D309">
        <f t="shared" si="549"/>
        <v>2424</v>
      </c>
      <c r="E309" s="10">
        <v>4455</v>
      </c>
      <c r="F309">
        <f t="shared" si="544"/>
        <v>45</v>
      </c>
      <c r="G309" s="10">
        <v>219144</v>
      </c>
      <c r="H309">
        <f t="shared" si="550"/>
        <v>1600</v>
      </c>
      <c r="I309">
        <f t="shared" si="547"/>
        <v>55597</v>
      </c>
      <c r="J309">
        <f t="shared" si="546"/>
        <v>779</v>
      </c>
      <c r="K309">
        <f t="shared" si="551"/>
        <v>1.5956532328543389E-2</v>
      </c>
      <c r="L309">
        <f t="shared" si="552"/>
        <v>0.78491095860972215</v>
      </c>
      <c r="M309">
        <f t="shared" si="553"/>
        <v>0.19913250906173441</v>
      </c>
      <c r="N309" s="22">
        <f t="shared" si="554"/>
        <v>8.6820728090660319E-3</v>
      </c>
      <c r="O309">
        <f t="shared" si="545"/>
        <v>1.0101010101010102E-2</v>
      </c>
      <c r="P309">
        <f t="shared" si="555"/>
        <v>7.3011353265432771E-3</v>
      </c>
      <c r="Q309">
        <f t="shared" si="556"/>
        <v>1.4011547385650304E-2</v>
      </c>
      <c r="R309" s="22">
        <f t="shared" si="557"/>
        <v>70255.661801711118</v>
      </c>
      <c r="S309" s="22">
        <f t="shared" si="558"/>
        <v>1121.0367388022144</v>
      </c>
      <c r="T309" s="22">
        <f t="shared" si="559"/>
        <v>55144.43885254152</v>
      </c>
      <c r="U309" s="22">
        <f t="shared" si="560"/>
        <v>13990.186210367387</v>
      </c>
      <c r="V309" s="10">
        <v>1434663</v>
      </c>
      <c r="W309">
        <f t="shared" si="561"/>
        <v>10389</v>
      </c>
      <c r="X309" s="22">
        <f t="shared" si="562"/>
        <v>-6436</v>
      </c>
      <c r="Y309" s="35">
        <f t="shared" si="563"/>
        <v>361012.33014594862</v>
      </c>
      <c r="Z309" s="10">
        <v>1151917</v>
      </c>
      <c r="AA309" s="22">
        <f t="shared" si="564"/>
        <v>7965</v>
      </c>
      <c r="AB309" s="28">
        <f t="shared" si="565"/>
        <v>0.80291817660314657</v>
      </c>
      <c r="AC309" s="31">
        <f t="shared" si="566"/>
        <v>-5125</v>
      </c>
      <c r="AD309">
        <f t="shared" si="567"/>
        <v>282746</v>
      </c>
      <c r="AE309">
        <f t="shared" si="568"/>
        <v>2424</v>
      </c>
      <c r="AF309" s="28">
        <f t="shared" si="569"/>
        <v>0.19708182339685348</v>
      </c>
      <c r="AG309" s="31">
        <f t="shared" si="570"/>
        <v>-1311</v>
      </c>
      <c r="AH309" s="35">
        <f t="shared" si="571"/>
        <v>0.23332370776783137</v>
      </c>
      <c r="AI309" s="35">
        <f t="shared" si="572"/>
        <v>71148.96829391041</v>
      </c>
      <c r="AJ309" s="10">
        <v>52334</v>
      </c>
      <c r="AK309" s="22">
        <f t="shared" si="573"/>
        <v>688</v>
      </c>
      <c r="AL309" s="22">
        <f t="shared" si="574"/>
        <v>1.3321457615304233E-2</v>
      </c>
      <c r="AM309" s="35">
        <f t="shared" si="575"/>
        <v>13169.099144438851</v>
      </c>
      <c r="AN309" s="35">
        <f t="shared" si="576"/>
        <v>0.18744537887362284</v>
      </c>
      <c r="AO309" s="10">
        <v>781</v>
      </c>
      <c r="AP309">
        <f t="shared" si="548"/>
        <v>4</v>
      </c>
      <c r="AQ309">
        <f t="shared" si="577"/>
        <v>5.1480051480050637E-3</v>
      </c>
      <c r="AR309" s="35">
        <f t="shared" si="578"/>
        <v>196.52742828384498</v>
      </c>
      <c r="AS309" s="10">
        <v>2257</v>
      </c>
      <c r="AT309" s="22">
        <f t="shared" si="579"/>
        <v>81</v>
      </c>
      <c r="AU309" s="22">
        <f t="shared" si="580"/>
        <v>3.7224264705882248E-2</v>
      </c>
      <c r="AV309" s="35">
        <f t="shared" si="581"/>
        <v>567.94162053346747</v>
      </c>
      <c r="AW309" s="51">
        <f t="shared" si="582"/>
        <v>8.0839267038209719E-3</v>
      </c>
      <c r="AX309" s="10">
        <v>225</v>
      </c>
      <c r="AY309">
        <f t="shared" si="583"/>
        <v>6</v>
      </c>
      <c r="AZ309" s="22">
        <f t="shared" si="584"/>
        <v>2.7397260273972712E-2</v>
      </c>
      <c r="BA309" s="35">
        <f t="shared" si="585"/>
        <v>56.618017111222947</v>
      </c>
      <c r="BB309" s="51">
        <f t="shared" si="586"/>
        <v>8.0588547113855504E-4</v>
      </c>
      <c r="BC309" s="31">
        <f>+Pagina_Inicial[[#This Row],[Aislamiento Domiciliario]]+Pagina_Inicial[[#This Row],[Aislamiento en Hoteles]]+Pagina_Inicial[[#This Row],[Hospitalizados en Sala]]+Pagina_Inicial[[#This Row],[Hospitalizados en UCI]]</f>
        <v>55597</v>
      </c>
      <c r="BD309" s="31">
        <f t="shared" si="587"/>
        <v>779</v>
      </c>
      <c r="BE309" s="51">
        <f t="shared" si="588"/>
        <v>1.4210660731876379E-2</v>
      </c>
      <c r="BF309" s="35">
        <f t="shared" si="589"/>
        <v>13990.186210367387</v>
      </c>
      <c r="BG309" s="35">
        <f t="shared" si="590"/>
        <v>0.19913250906173441</v>
      </c>
      <c r="BH309" s="45">
        <v>47506</v>
      </c>
      <c r="BI309" s="48">
        <f t="shared" si="591"/>
        <v>541</v>
      </c>
      <c r="BJ309" s="14">
        <v>111172</v>
      </c>
      <c r="BK309" s="48">
        <f t="shared" si="592"/>
        <v>832</v>
      </c>
      <c r="BL309" s="14">
        <v>81957</v>
      </c>
      <c r="BM309" s="48">
        <f t="shared" si="593"/>
        <v>655</v>
      </c>
      <c r="BN309" s="14">
        <v>31967</v>
      </c>
      <c r="BO309" s="48">
        <f t="shared" si="594"/>
        <v>325</v>
      </c>
      <c r="BP309" s="14">
        <v>6594</v>
      </c>
      <c r="BQ309" s="48">
        <f t="shared" si="595"/>
        <v>71</v>
      </c>
      <c r="BR309" s="16">
        <v>28</v>
      </c>
      <c r="BS309" s="24">
        <f t="shared" si="596"/>
        <v>0</v>
      </c>
      <c r="BT309" s="16">
        <v>206</v>
      </c>
      <c r="BU309" s="24">
        <f t="shared" si="597"/>
        <v>2</v>
      </c>
      <c r="BV309" s="16">
        <v>890</v>
      </c>
      <c r="BW309" s="24">
        <f t="shared" si="598"/>
        <v>7</v>
      </c>
      <c r="BX309" s="16">
        <v>2170</v>
      </c>
      <c r="BY309" s="24">
        <f t="shared" si="599"/>
        <v>24</v>
      </c>
      <c r="BZ309" s="21">
        <v>1161</v>
      </c>
      <c r="CA309" s="27">
        <f t="shared" si="600"/>
        <v>12</v>
      </c>
    </row>
    <row r="310" spans="1:79">
      <c r="A310" s="3">
        <v>44207</v>
      </c>
      <c r="B310" s="22">
        <v>44207</v>
      </c>
      <c r="C310" s="10">
        <v>281353</v>
      </c>
      <c r="D310">
        <f t="shared" si="549"/>
        <v>2157</v>
      </c>
      <c r="E310" s="10">
        <v>4500</v>
      </c>
      <c r="F310">
        <f t="shared" si="544"/>
        <v>45</v>
      </c>
      <c r="G310" s="10">
        <v>220833</v>
      </c>
      <c r="H310">
        <f t="shared" si="550"/>
        <v>1689</v>
      </c>
      <c r="I310">
        <f t="shared" si="547"/>
        <v>56020</v>
      </c>
      <c r="J310">
        <f t="shared" si="546"/>
        <v>423</v>
      </c>
      <c r="K310">
        <f t="shared" si="551"/>
        <v>1.5994142589558311E-2</v>
      </c>
      <c r="L310">
        <f t="shared" si="552"/>
        <v>0.78489655343998466</v>
      </c>
      <c r="M310">
        <f t="shared" si="553"/>
        <v>0.19910930397045704</v>
      </c>
      <c r="N310" s="22">
        <f t="shared" si="554"/>
        <v>7.6665256812616179E-3</v>
      </c>
      <c r="O310">
        <f t="shared" si="545"/>
        <v>0.01</v>
      </c>
      <c r="P310">
        <f t="shared" si="555"/>
        <v>7.6483134314165001E-3</v>
      </c>
      <c r="Q310">
        <f t="shared" si="556"/>
        <v>7.5508746876115675E-3</v>
      </c>
      <c r="R310" s="22">
        <f t="shared" si="557"/>
        <v>70798.439859084043</v>
      </c>
      <c r="S310" s="22">
        <f t="shared" si="558"/>
        <v>1132.3603422244589</v>
      </c>
      <c r="T310" s="22">
        <f t="shared" si="559"/>
        <v>55569.451434323099</v>
      </c>
      <c r="U310" s="22">
        <f t="shared" si="560"/>
        <v>14096.628082536487</v>
      </c>
      <c r="V310" s="10">
        <v>1443775</v>
      </c>
      <c r="W310">
        <f t="shared" si="561"/>
        <v>9112</v>
      </c>
      <c r="X310" s="22">
        <f t="shared" si="562"/>
        <v>-1277</v>
      </c>
      <c r="Y310" s="35">
        <f t="shared" si="563"/>
        <v>363305.23402113735</v>
      </c>
      <c r="Z310" s="10">
        <v>1158872</v>
      </c>
      <c r="AA310" s="22">
        <f t="shared" si="564"/>
        <v>6955</v>
      </c>
      <c r="AB310" s="28">
        <f t="shared" si="565"/>
        <v>0.80266800574881825</v>
      </c>
      <c r="AC310" s="31">
        <f t="shared" si="566"/>
        <v>-1010</v>
      </c>
      <c r="AD310">
        <f t="shared" si="567"/>
        <v>284903</v>
      </c>
      <c r="AE310">
        <f t="shared" si="568"/>
        <v>2157</v>
      </c>
      <c r="AF310" s="28">
        <f t="shared" si="569"/>
        <v>0.19733199425118181</v>
      </c>
      <c r="AG310" s="31">
        <f t="shared" si="570"/>
        <v>-267</v>
      </c>
      <c r="AH310" s="35">
        <f t="shared" si="571"/>
        <v>0.23672080772607551</v>
      </c>
      <c r="AI310" s="35">
        <f t="shared" si="572"/>
        <v>71691.746351283335</v>
      </c>
      <c r="AJ310" s="10">
        <v>52696</v>
      </c>
      <c r="AK310" s="22">
        <f t="shared" si="573"/>
        <v>362</v>
      </c>
      <c r="AL310" s="22">
        <f t="shared" si="574"/>
        <v>6.917109336186833E-3</v>
      </c>
      <c r="AM310" s="35">
        <f t="shared" si="575"/>
        <v>13260.19124308002</v>
      </c>
      <c r="AN310" s="35">
        <f t="shared" si="576"/>
        <v>0.18729496397763665</v>
      </c>
      <c r="AO310" s="10">
        <v>788</v>
      </c>
      <c r="AP310">
        <f t="shared" si="548"/>
        <v>7</v>
      </c>
      <c r="AQ310">
        <f t="shared" si="577"/>
        <v>8.9628681177977843E-3</v>
      </c>
      <c r="AR310" s="35">
        <f t="shared" si="578"/>
        <v>198.28887770508302</v>
      </c>
      <c r="AS310" s="10">
        <v>2312</v>
      </c>
      <c r="AT310" s="22">
        <f t="shared" si="579"/>
        <v>55</v>
      </c>
      <c r="AU310" s="22">
        <f t="shared" si="580"/>
        <v>2.436863092600805E-2</v>
      </c>
      <c r="AV310" s="35">
        <f t="shared" si="581"/>
        <v>581.78158027176642</v>
      </c>
      <c r="AW310" s="51">
        <f t="shared" si="582"/>
        <v>8.2174350371241826E-3</v>
      </c>
      <c r="AX310" s="10">
        <v>224</v>
      </c>
      <c r="AY310">
        <f t="shared" si="583"/>
        <v>-1</v>
      </c>
      <c r="AZ310" s="22">
        <f t="shared" si="584"/>
        <v>-4.4444444444444731E-3</v>
      </c>
      <c r="BA310" s="35">
        <f t="shared" si="585"/>
        <v>56.366381479617509</v>
      </c>
      <c r="BB310" s="51">
        <f t="shared" si="586"/>
        <v>7.9615287556912486E-4</v>
      </c>
      <c r="BC310" s="31">
        <f>+Pagina_Inicial[[#This Row],[Aislamiento Domiciliario]]+Pagina_Inicial[[#This Row],[Aislamiento en Hoteles]]+Pagina_Inicial[[#This Row],[Hospitalizados en Sala]]+Pagina_Inicial[[#This Row],[Hospitalizados en UCI]]</f>
        <v>56020</v>
      </c>
      <c r="BD310" s="31">
        <f t="shared" si="587"/>
        <v>423</v>
      </c>
      <c r="BE310" s="51">
        <f t="shared" si="588"/>
        <v>7.6083241901541143E-3</v>
      </c>
      <c r="BF310" s="35">
        <f t="shared" si="589"/>
        <v>14096.628082536487</v>
      </c>
      <c r="BG310" s="35">
        <f t="shared" si="590"/>
        <v>0.19910930397045704</v>
      </c>
      <c r="BH310" s="45">
        <v>48003</v>
      </c>
      <c r="BI310" s="48">
        <f t="shared" si="591"/>
        <v>497</v>
      </c>
      <c r="BJ310" s="14">
        <v>111947</v>
      </c>
      <c r="BK310" s="48">
        <f t="shared" si="592"/>
        <v>775</v>
      </c>
      <c r="BL310" s="14">
        <v>82528</v>
      </c>
      <c r="BM310" s="48">
        <f t="shared" si="593"/>
        <v>571</v>
      </c>
      <c r="BN310" s="14">
        <v>32221</v>
      </c>
      <c r="BO310" s="48">
        <f t="shared" si="594"/>
        <v>254</v>
      </c>
      <c r="BP310" s="14">
        <v>6654</v>
      </c>
      <c r="BQ310" s="48">
        <f t="shared" si="595"/>
        <v>60</v>
      </c>
      <c r="BR310" s="16">
        <v>28</v>
      </c>
      <c r="BS310" s="24">
        <f t="shared" si="596"/>
        <v>0</v>
      </c>
      <c r="BT310" s="16">
        <v>208</v>
      </c>
      <c r="BU310" s="24">
        <f t="shared" si="597"/>
        <v>2</v>
      </c>
      <c r="BV310" s="16">
        <v>895</v>
      </c>
      <c r="BW310" s="24">
        <f t="shared" si="598"/>
        <v>5</v>
      </c>
      <c r="BX310" s="16">
        <v>2194</v>
      </c>
      <c r="BY310" s="24">
        <f t="shared" si="599"/>
        <v>24</v>
      </c>
      <c r="BZ310" s="21">
        <v>1175</v>
      </c>
      <c r="CA310" s="27">
        <f t="shared" si="600"/>
        <v>14</v>
      </c>
    </row>
    <row r="311" spans="1:79">
      <c r="A311" s="3">
        <v>44208</v>
      </c>
      <c r="B311" s="22">
        <v>44208</v>
      </c>
      <c r="C311" s="10">
        <v>285093</v>
      </c>
      <c r="D311">
        <f t="shared" si="549"/>
        <v>3740</v>
      </c>
      <c r="E311" s="10">
        <v>4561</v>
      </c>
      <c r="F311">
        <f t="shared" si="544"/>
        <v>61</v>
      </c>
      <c r="G311" s="10">
        <v>223635</v>
      </c>
      <c r="H311">
        <f t="shared" si="550"/>
        <v>2802</v>
      </c>
      <c r="I311">
        <f t="shared" si="547"/>
        <v>56897</v>
      </c>
      <c r="J311">
        <f t="shared" si="546"/>
        <v>877</v>
      </c>
      <c r="K311">
        <f t="shared" si="551"/>
        <v>1.5998288277860206E-2</v>
      </c>
      <c r="L311">
        <f t="shared" si="552"/>
        <v>0.78442823920615379</v>
      </c>
      <c r="M311">
        <f t="shared" si="553"/>
        <v>0.19957347251598601</v>
      </c>
      <c r="N311" s="22">
        <f t="shared" si="554"/>
        <v>1.3118526235298657E-2</v>
      </c>
      <c r="O311">
        <f t="shared" si="545"/>
        <v>1.3374260030695024E-2</v>
      </c>
      <c r="P311">
        <f t="shared" si="555"/>
        <v>1.2529344691126166E-2</v>
      </c>
      <c r="Q311">
        <f t="shared" si="556"/>
        <v>1.541381795173735E-2</v>
      </c>
      <c r="R311" s="22">
        <f t="shared" si="557"/>
        <v>71739.557121288366</v>
      </c>
      <c r="S311" s="22">
        <f t="shared" si="558"/>
        <v>1147.7101157523905</v>
      </c>
      <c r="T311" s="22">
        <f t="shared" si="559"/>
        <v>56274.534474081527</v>
      </c>
      <c r="U311" s="22">
        <f t="shared" si="560"/>
        <v>14317.312531454454</v>
      </c>
      <c r="V311" s="10">
        <v>1460912</v>
      </c>
      <c r="W311">
        <f t="shared" si="561"/>
        <v>17137</v>
      </c>
      <c r="X311" s="22">
        <f t="shared" si="562"/>
        <v>8025</v>
      </c>
      <c r="Y311" s="35">
        <f t="shared" si="563"/>
        <v>367617.51383995969</v>
      </c>
      <c r="Z311" s="10">
        <v>1172269</v>
      </c>
      <c r="AA311" s="22">
        <f t="shared" si="564"/>
        <v>13397</v>
      </c>
      <c r="AB311" s="28">
        <f t="shared" si="565"/>
        <v>0.80242273319679758</v>
      </c>
      <c r="AC311" s="31">
        <f t="shared" si="566"/>
        <v>6442</v>
      </c>
      <c r="AD311">
        <f t="shared" si="567"/>
        <v>288643</v>
      </c>
      <c r="AE311">
        <f t="shared" si="568"/>
        <v>3740</v>
      </c>
      <c r="AF311" s="28">
        <f t="shared" si="569"/>
        <v>0.19757726680320239</v>
      </c>
      <c r="AG311" s="31">
        <f t="shared" si="570"/>
        <v>1583</v>
      </c>
      <c r="AH311" s="35">
        <f t="shared" si="571"/>
        <v>0.21824123242107721</v>
      </c>
      <c r="AI311" s="35">
        <f t="shared" si="572"/>
        <v>72632.863613487672</v>
      </c>
      <c r="AJ311" s="10">
        <v>53617</v>
      </c>
      <c r="AK311" s="22">
        <f t="shared" si="573"/>
        <v>921</v>
      </c>
      <c r="AL311" s="22">
        <f t="shared" si="574"/>
        <v>1.7477607408531881E-2</v>
      </c>
      <c r="AM311" s="35">
        <f t="shared" si="575"/>
        <v>13491.947659788626</v>
      </c>
      <c r="AN311" s="35">
        <f t="shared" si="576"/>
        <v>0.18806845485508239</v>
      </c>
      <c r="AO311" s="10">
        <v>716</v>
      </c>
      <c r="AP311">
        <f t="shared" si="548"/>
        <v>-72</v>
      </c>
      <c r="AQ311">
        <f t="shared" si="577"/>
        <v>-9.137055837563457E-2</v>
      </c>
      <c r="AR311" s="35">
        <f t="shared" si="578"/>
        <v>180.17111222949168</v>
      </c>
      <c r="AS311" s="10">
        <v>2341</v>
      </c>
      <c r="AT311" s="22">
        <f t="shared" si="579"/>
        <v>29</v>
      </c>
      <c r="AU311" s="22">
        <f t="shared" si="580"/>
        <v>1.2543252595155652E-2</v>
      </c>
      <c r="AV311" s="35">
        <f t="shared" si="581"/>
        <v>589.07901358832407</v>
      </c>
      <c r="AW311" s="51">
        <f t="shared" si="582"/>
        <v>8.2113555927364051E-3</v>
      </c>
      <c r="AX311" s="10">
        <v>223</v>
      </c>
      <c r="AY311">
        <f t="shared" si="583"/>
        <v>-1</v>
      </c>
      <c r="AZ311" s="22">
        <f t="shared" si="584"/>
        <v>-4.4642857142856984E-3</v>
      </c>
      <c r="BA311" s="35">
        <f t="shared" si="585"/>
        <v>56.114745848012078</v>
      </c>
      <c r="BB311" s="51">
        <f t="shared" si="586"/>
        <v>7.8220089584802156E-4</v>
      </c>
      <c r="BC311" s="31">
        <f>+Pagina_Inicial[[#This Row],[Aislamiento Domiciliario]]+Pagina_Inicial[[#This Row],[Aislamiento en Hoteles]]+Pagina_Inicial[[#This Row],[Hospitalizados en Sala]]+Pagina_Inicial[[#This Row],[Hospitalizados en UCI]]</f>
        <v>56897</v>
      </c>
      <c r="BD311" s="31">
        <f t="shared" si="587"/>
        <v>877</v>
      </c>
      <c r="BE311" s="51">
        <f t="shared" si="588"/>
        <v>1.5655123170296381E-2</v>
      </c>
      <c r="BF311" s="35">
        <f t="shared" si="589"/>
        <v>14317.312531454454</v>
      </c>
      <c r="BG311" s="35">
        <f t="shared" si="590"/>
        <v>0.19957347251598601</v>
      </c>
      <c r="BH311" s="45">
        <v>48754</v>
      </c>
      <c r="BI311" s="48">
        <f t="shared" si="591"/>
        <v>751</v>
      </c>
      <c r="BJ311" s="14">
        <v>113297</v>
      </c>
      <c r="BK311" s="48">
        <f t="shared" si="592"/>
        <v>1350</v>
      </c>
      <c r="BL311" s="14">
        <v>83602</v>
      </c>
      <c r="BM311" s="48">
        <f t="shared" si="593"/>
        <v>1074</v>
      </c>
      <c r="BN311" s="14">
        <v>32701</v>
      </c>
      <c r="BO311" s="48">
        <f t="shared" si="594"/>
        <v>480</v>
      </c>
      <c r="BP311" s="14">
        <v>6739</v>
      </c>
      <c r="BQ311" s="48">
        <f t="shared" si="595"/>
        <v>85</v>
      </c>
      <c r="BR311" s="16">
        <v>28</v>
      </c>
      <c r="BS311" s="24">
        <f t="shared" si="596"/>
        <v>0</v>
      </c>
      <c r="BT311" s="16">
        <v>209</v>
      </c>
      <c r="BU311" s="24">
        <f t="shared" si="597"/>
        <v>1</v>
      </c>
      <c r="BV311" s="16">
        <v>909</v>
      </c>
      <c r="BW311" s="24">
        <f t="shared" si="598"/>
        <v>14</v>
      </c>
      <c r="BX311" s="16">
        <v>2225</v>
      </c>
      <c r="BY311" s="24">
        <f t="shared" si="599"/>
        <v>31</v>
      </c>
      <c r="BZ311" s="21">
        <v>1190</v>
      </c>
      <c r="CA311" s="27">
        <f t="shared" si="600"/>
        <v>15</v>
      </c>
    </row>
    <row r="312" spans="1:79">
      <c r="A312" s="3">
        <v>44209</v>
      </c>
      <c r="B312" s="22">
        <v>44209</v>
      </c>
      <c r="C312" s="10">
        <v>288408</v>
      </c>
      <c r="D312">
        <f t="shared" si="549"/>
        <v>3315</v>
      </c>
      <c r="E312" s="10">
        <v>4594</v>
      </c>
      <c r="F312">
        <f t="shared" si="544"/>
        <v>33</v>
      </c>
      <c r="G312" s="10">
        <v>227141</v>
      </c>
      <c r="H312">
        <f t="shared" si="550"/>
        <v>3506</v>
      </c>
      <c r="I312">
        <f t="shared" si="547"/>
        <v>56673</v>
      </c>
      <c r="J312">
        <f t="shared" si="546"/>
        <v>-224</v>
      </c>
      <c r="K312">
        <f t="shared" si="551"/>
        <v>1.5928823056225901E-2</v>
      </c>
      <c r="L312">
        <f t="shared" si="552"/>
        <v>0.78756830601092898</v>
      </c>
      <c r="M312">
        <f t="shared" si="553"/>
        <v>0.19650287093284513</v>
      </c>
      <c r="N312" s="22">
        <f t="shared" si="554"/>
        <v>1.1494133311142548E-2</v>
      </c>
      <c r="O312">
        <f t="shared" si="545"/>
        <v>7.1832825424466692E-3</v>
      </c>
      <c r="P312">
        <f t="shared" si="555"/>
        <v>1.5435346326730973E-2</v>
      </c>
      <c r="Q312">
        <f t="shared" si="556"/>
        <v>-3.9524994265346816E-3</v>
      </c>
      <c r="R312" s="22">
        <f t="shared" si="557"/>
        <v>72573.729240060391</v>
      </c>
      <c r="S312" s="22">
        <f t="shared" si="558"/>
        <v>1156.0140915953698</v>
      </c>
      <c r="T312" s="22">
        <f t="shared" si="559"/>
        <v>57156.768998490181</v>
      </c>
      <c r="U312" s="22">
        <f t="shared" si="560"/>
        <v>14260.946149974836</v>
      </c>
      <c r="V312" s="10">
        <v>1477179</v>
      </c>
      <c r="W312">
        <f t="shared" si="561"/>
        <v>16267</v>
      </c>
      <c r="X312" s="22">
        <f t="shared" si="562"/>
        <v>-870</v>
      </c>
      <c r="Y312" s="35">
        <f t="shared" si="563"/>
        <v>371710.87065928534</v>
      </c>
      <c r="Z312" s="10">
        <v>1185221</v>
      </c>
      <c r="AA312" s="22">
        <f t="shared" si="564"/>
        <v>12952</v>
      </c>
      <c r="AB312" s="28">
        <f t="shared" si="565"/>
        <v>0.80235435245153097</v>
      </c>
      <c r="AC312" s="31">
        <f t="shared" si="566"/>
        <v>-445</v>
      </c>
      <c r="AD312">
        <f t="shared" si="567"/>
        <v>291958</v>
      </c>
      <c r="AE312">
        <f t="shared" si="568"/>
        <v>3315</v>
      </c>
      <c r="AF312" s="28">
        <f t="shared" si="569"/>
        <v>0.19764564754846908</v>
      </c>
      <c r="AG312" s="31">
        <f t="shared" si="570"/>
        <v>-425</v>
      </c>
      <c r="AH312" s="35">
        <f t="shared" si="571"/>
        <v>0.20378680764738427</v>
      </c>
      <c r="AI312" s="35">
        <f t="shared" si="572"/>
        <v>73467.035732259683</v>
      </c>
      <c r="AJ312" s="10">
        <v>53329</v>
      </c>
      <c r="AK312" s="22">
        <f t="shared" si="573"/>
        <v>-288</v>
      </c>
      <c r="AL312" s="22">
        <f t="shared" si="574"/>
        <v>-5.3714307029486541E-3</v>
      </c>
      <c r="AM312" s="35">
        <f t="shared" si="575"/>
        <v>13419.47659788626</v>
      </c>
      <c r="AN312" s="35">
        <f t="shared" si="576"/>
        <v>0.18490818562591885</v>
      </c>
      <c r="AO312" s="10">
        <v>691</v>
      </c>
      <c r="AP312">
        <f t="shared" si="548"/>
        <v>-25</v>
      </c>
      <c r="AQ312">
        <f t="shared" si="577"/>
        <v>-3.4916201117318413E-2</v>
      </c>
      <c r="AR312" s="35">
        <f t="shared" si="578"/>
        <v>173.88022143935581</v>
      </c>
      <c r="AS312" s="10">
        <v>2424</v>
      </c>
      <c r="AT312" s="22">
        <f t="shared" si="579"/>
        <v>83</v>
      </c>
      <c r="AU312" s="22">
        <f t="shared" si="580"/>
        <v>3.5454933788979126E-2</v>
      </c>
      <c r="AV312" s="35">
        <f t="shared" si="581"/>
        <v>609.96477101157518</v>
      </c>
      <c r="AW312" s="51">
        <f t="shared" si="582"/>
        <v>8.4047599234417913E-3</v>
      </c>
      <c r="AX312" s="10">
        <v>229</v>
      </c>
      <c r="AY312">
        <f t="shared" si="583"/>
        <v>6</v>
      </c>
      <c r="AZ312" s="22">
        <f t="shared" si="584"/>
        <v>2.6905829596412634E-2</v>
      </c>
      <c r="BA312" s="35">
        <f t="shared" si="585"/>
        <v>57.624559637644687</v>
      </c>
      <c r="BB312" s="51">
        <f t="shared" si="586"/>
        <v>7.9401403567168729E-4</v>
      </c>
      <c r="BC312" s="31">
        <f>+Pagina_Inicial[[#This Row],[Aislamiento Domiciliario]]+Pagina_Inicial[[#This Row],[Aislamiento en Hoteles]]+Pagina_Inicial[[#This Row],[Hospitalizados en Sala]]+Pagina_Inicial[[#This Row],[Hospitalizados en UCI]]</f>
        <v>56673</v>
      </c>
      <c r="BD312" s="31">
        <f t="shared" si="587"/>
        <v>-224</v>
      </c>
      <c r="BE312" s="51">
        <f t="shared" si="588"/>
        <v>-3.9369386786649585E-3</v>
      </c>
      <c r="BF312" s="35">
        <f t="shared" si="589"/>
        <v>14260.946149974836</v>
      </c>
      <c r="BG312" s="35">
        <f t="shared" si="590"/>
        <v>0.19650287093284513</v>
      </c>
      <c r="BH312" s="45">
        <v>49341</v>
      </c>
      <c r="BI312" s="48">
        <f t="shared" si="591"/>
        <v>587</v>
      </c>
      <c r="BJ312" s="14">
        <v>114556</v>
      </c>
      <c r="BK312" s="48">
        <f t="shared" si="592"/>
        <v>1259</v>
      </c>
      <c r="BL312" s="14">
        <v>84565</v>
      </c>
      <c r="BM312" s="48">
        <f t="shared" si="593"/>
        <v>963</v>
      </c>
      <c r="BN312" s="14">
        <v>33134</v>
      </c>
      <c r="BO312" s="48">
        <f t="shared" si="594"/>
        <v>433</v>
      </c>
      <c r="BP312" s="14">
        <v>6812</v>
      </c>
      <c r="BQ312" s="48">
        <f t="shared" si="595"/>
        <v>73</v>
      </c>
      <c r="BR312" s="16">
        <v>29</v>
      </c>
      <c r="BS312" s="24">
        <f t="shared" si="596"/>
        <v>1</v>
      </c>
      <c r="BT312" s="16">
        <v>210</v>
      </c>
      <c r="BU312" s="24">
        <f t="shared" si="597"/>
        <v>1</v>
      </c>
      <c r="BV312" s="16">
        <v>915</v>
      </c>
      <c r="BW312" s="24">
        <f t="shared" si="598"/>
        <v>6</v>
      </c>
      <c r="BX312" s="16">
        <v>2244</v>
      </c>
      <c r="BY312" s="24">
        <f t="shared" si="599"/>
        <v>19</v>
      </c>
      <c r="BZ312" s="21">
        <v>1196</v>
      </c>
      <c r="CA312" s="27">
        <f t="shared" si="600"/>
        <v>6</v>
      </c>
    </row>
    <row r="313" spans="1:79">
      <c r="A313" s="3">
        <v>44210</v>
      </c>
      <c r="B313" s="22">
        <v>44210</v>
      </c>
      <c r="C313" s="10">
        <v>291285</v>
      </c>
      <c r="D313">
        <f t="shared" si="549"/>
        <v>2877</v>
      </c>
      <c r="E313" s="10">
        <v>4651</v>
      </c>
      <c r="F313">
        <f t="shared" si="544"/>
        <v>57</v>
      </c>
      <c r="G313" s="10">
        <v>230702</v>
      </c>
      <c r="H313">
        <f t="shared" si="550"/>
        <v>3561</v>
      </c>
      <c r="I313">
        <f t="shared" si="547"/>
        <v>55932</v>
      </c>
      <c r="J313">
        <f t="shared" si="546"/>
        <v>-741</v>
      </c>
      <c r="K313">
        <f t="shared" si="551"/>
        <v>1.596717990971042E-2</v>
      </c>
      <c r="L313">
        <f t="shared" si="552"/>
        <v>0.79201469351322584</v>
      </c>
      <c r="M313">
        <f t="shared" si="553"/>
        <v>0.19201812657706371</v>
      </c>
      <c r="N313" s="22">
        <f t="shared" si="554"/>
        <v>9.8769246614140785E-3</v>
      </c>
      <c r="O313">
        <f t="shared" si="545"/>
        <v>1.22554289400129E-2</v>
      </c>
      <c r="P313">
        <f t="shared" si="555"/>
        <v>1.5435496874756179E-2</v>
      </c>
      <c r="Q313">
        <f t="shared" si="556"/>
        <v>-1.3248229993563614E-2</v>
      </c>
      <c r="R313" s="22">
        <f t="shared" si="557"/>
        <v>73297.684952189229</v>
      </c>
      <c r="S313" s="22">
        <f t="shared" si="558"/>
        <v>1170.3573225968796</v>
      </c>
      <c r="T313" s="22">
        <f t="shared" si="559"/>
        <v>58052.843482637138</v>
      </c>
      <c r="U313" s="22">
        <f t="shared" si="560"/>
        <v>14074.484146955208</v>
      </c>
      <c r="V313" s="10">
        <v>1490448</v>
      </c>
      <c r="W313">
        <f t="shared" si="561"/>
        <v>13269</v>
      </c>
      <c r="X313" s="22">
        <f t="shared" si="562"/>
        <v>-2998</v>
      </c>
      <c r="Y313" s="35">
        <f t="shared" si="563"/>
        <v>375049.82385505788</v>
      </c>
      <c r="Z313" s="10">
        <v>1195613</v>
      </c>
      <c r="AA313" s="22">
        <f t="shared" si="564"/>
        <v>10392</v>
      </c>
      <c r="AB313" s="28">
        <f t="shared" si="565"/>
        <v>0.80218363874486065</v>
      </c>
      <c r="AC313" s="31">
        <f t="shared" si="566"/>
        <v>-2560</v>
      </c>
      <c r="AD313">
        <f t="shared" si="567"/>
        <v>294835</v>
      </c>
      <c r="AE313">
        <f t="shared" si="568"/>
        <v>2877</v>
      </c>
      <c r="AF313" s="28">
        <f t="shared" si="569"/>
        <v>0.19781636125513941</v>
      </c>
      <c r="AG313" s="31">
        <f t="shared" si="570"/>
        <v>-438</v>
      </c>
      <c r="AH313" s="35">
        <f t="shared" si="571"/>
        <v>0.21682116210716709</v>
      </c>
      <c r="AI313" s="35">
        <f t="shared" si="572"/>
        <v>74190.991444388521</v>
      </c>
      <c r="AJ313" s="10">
        <v>52561</v>
      </c>
      <c r="AK313" s="22">
        <f t="shared" si="573"/>
        <v>-768</v>
      </c>
      <c r="AL313" s="22">
        <f t="shared" si="574"/>
        <v>-1.4401170095070248E-2</v>
      </c>
      <c r="AM313" s="35">
        <f t="shared" si="575"/>
        <v>13226.220432813287</v>
      </c>
      <c r="AN313" s="35">
        <f t="shared" si="576"/>
        <v>0.18044526837976552</v>
      </c>
      <c r="AO313" s="10">
        <v>694</v>
      </c>
      <c r="AP313">
        <f t="shared" si="548"/>
        <v>3</v>
      </c>
      <c r="AQ313">
        <f t="shared" si="577"/>
        <v>4.341534008682979E-3</v>
      </c>
      <c r="AR313" s="35">
        <f t="shared" si="578"/>
        <v>174.63512833417212</v>
      </c>
      <c r="AS313" s="10">
        <v>2440</v>
      </c>
      <c r="AT313" s="22">
        <f t="shared" si="579"/>
        <v>16</v>
      </c>
      <c r="AU313" s="22">
        <f t="shared" si="580"/>
        <v>6.6006600660066805E-3</v>
      </c>
      <c r="AV313" s="35">
        <f t="shared" si="581"/>
        <v>613.9909411172622</v>
      </c>
      <c r="AW313" s="51">
        <f t="shared" si="582"/>
        <v>8.3766757642858361E-3</v>
      </c>
      <c r="AX313" s="10">
        <v>237</v>
      </c>
      <c r="AY313">
        <f t="shared" si="583"/>
        <v>8</v>
      </c>
      <c r="AZ313" s="22">
        <f t="shared" si="584"/>
        <v>3.4934497816593968E-2</v>
      </c>
      <c r="BA313" s="35">
        <f t="shared" si="585"/>
        <v>59.637644690488173</v>
      </c>
      <c r="BB313" s="51">
        <f t="shared" si="586"/>
        <v>8.1363612956382924E-4</v>
      </c>
      <c r="BC313" s="31">
        <f>+Pagina_Inicial[[#This Row],[Aislamiento Domiciliario]]+Pagina_Inicial[[#This Row],[Aislamiento en Hoteles]]+Pagina_Inicial[[#This Row],[Hospitalizados en Sala]]+Pagina_Inicial[[#This Row],[Hospitalizados en UCI]]</f>
        <v>55932</v>
      </c>
      <c r="BD313" s="31">
        <f t="shared" si="587"/>
        <v>-741</v>
      </c>
      <c r="BE313" s="51">
        <f t="shared" si="588"/>
        <v>-1.3075009263670556E-2</v>
      </c>
      <c r="BF313" s="35">
        <f t="shared" si="589"/>
        <v>14074.484146955208</v>
      </c>
      <c r="BG313" s="35">
        <f t="shared" si="590"/>
        <v>0.19201812657706371</v>
      </c>
      <c r="BH313" s="45">
        <v>49906</v>
      </c>
      <c r="BI313" s="48">
        <f t="shared" si="591"/>
        <v>565</v>
      </c>
      <c r="BJ313" s="14">
        <v>115610</v>
      </c>
      <c r="BK313" s="48">
        <f t="shared" si="592"/>
        <v>1054</v>
      </c>
      <c r="BL313" s="14">
        <v>85389</v>
      </c>
      <c r="BM313" s="48">
        <f t="shared" si="593"/>
        <v>824</v>
      </c>
      <c r="BN313" s="14">
        <v>33497</v>
      </c>
      <c r="BO313" s="48">
        <f t="shared" si="594"/>
        <v>363</v>
      </c>
      <c r="BP313" s="14">
        <v>6883</v>
      </c>
      <c r="BQ313" s="48">
        <f t="shared" si="595"/>
        <v>71</v>
      </c>
      <c r="BR313" s="16">
        <v>29</v>
      </c>
      <c r="BS313" s="24">
        <f t="shared" si="596"/>
        <v>0</v>
      </c>
      <c r="BT313" s="16">
        <v>211</v>
      </c>
      <c r="BU313" s="24">
        <f t="shared" si="597"/>
        <v>1</v>
      </c>
      <c r="BV313" s="16">
        <v>929</v>
      </c>
      <c r="BW313" s="24">
        <f t="shared" si="598"/>
        <v>14</v>
      </c>
      <c r="BX313" s="16">
        <v>2270</v>
      </c>
      <c r="BY313" s="24">
        <f t="shared" si="599"/>
        <v>26</v>
      </c>
      <c r="BZ313" s="21">
        <v>1212</v>
      </c>
      <c r="CA313" s="27">
        <f t="shared" si="600"/>
        <v>16</v>
      </c>
    </row>
    <row r="314" spans="1:79">
      <c r="A314" s="3">
        <v>44211</v>
      </c>
      <c r="B314" s="22">
        <v>44211</v>
      </c>
      <c r="C314" s="10">
        <v>293592</v>
      </c>
      <c r="D314">
        <f t="shared" si="549"/>
        <v>2307</v>
      </c>
      <c r="E314" s="10">
        <v>4689</v>
      </c>
      <c r="F314">
        <f t="shared" si="544"/>
        <v>38</v>
      </c>
      <c r="G314" s="10">
        <v>234295</v>
      </c>
      <c r="H314">
        <f t="shared" si="550"/>
        <v>3593</v>
      </c>
      <c r="I314">
        <f t="shared" si="547"/>
        <v>54608</v>
      </c>
      <c r="J314">
        <f t="shared" si="546"/>
        <v>-1324</v>
      </c>
      <c r="K314">
        <f t="shared" si="551"/>
        <v>1.5971143627891767E-2</v>
      </c>
      <c r="L314">
        <f t="shared" si="552"/>
        <v>0.79802923785389246</v>
      </c>
      <c r="M314">
        <f t="shared" si="553"/>
        <v>0.18599961851821575</v>
      </c>
      <c r="N314" s="22">
        <f t="shared" si="554"/>
        <v>7.8578435379710616E-3</v>
      </c>
      <c r="O314">
        <f t="shared" si="545"/>
        <v>8.1040733631904463E-3</v>
      </c>
      <c r="P314">
        <f t="shared" si="555"/>
        <v>1.5335367805544292E-2</v>
      </c>
      <c r="Q314">
        <f t="shared" si="556"/>
        <v>-2.4245531790213888E-2</v>
      </c>
      <c r="R314" s="22">
        <f t="shared" si="557"/>
        <v>73878.208354302958</v>
      </c>
      <c r="S314" s="22">
        <f t="shared" si="558"/>
        <v>1179.9194765978862</v>
      </c>
      <c r="T314" s="22">
        <f t="shared" si="559"/>
        <v>58956.97030699547</v>
      </c>
      <c r="U314" s="22">
        <f t="shared" si="560"/>
        <v>13741.318570709613</v>
      </c>
      <c r="V314" s="10">
        <v>1503559</v>
      </c>
      <c r="W314">
        <f t="shared" si="561"/>
        <v>13111</v>
      </c>
      <c r="X314" s="22">
        <f t="shared" si="562"/>
        <v>-158</v>
      </c>
      <c r="Y314" s="35">
        <f t="shared" si="563"/>
        <v>378349.01862103672</v>
      </c>
      <c r="Z314" s="10">
        <v>1206417</v>
      </c>
      <c r="AA314" s="22">
        <f t="shared" si="564"/>
        <v>10804</v>
      </c>
      <c r="AB314" s="28">
        <f t="shared" si="565"/>
        <v>0.80237423340221437</v>
      </c>
      <c r="AC314" s="31">
        <f t="shared" si="566"/>
        <v>412</v>
      </c>
      <c r="AD314">
        <f t="shared" si="567"/>
        <v>297142</v>
      </c>
      <c r="AE314">
        <f t="shared" si="568"/>
        <v>2307</v>
      </c>
      <c r="AF314" s="28">
        <f t="shared" si="569"/>
        <v>0.19762576659778566</v>
      </c>
      <c r="AG314" s="31">
        <f t="shared" si="570"/>
        <v>-570</v>
      </c>
      <c r="AH314" s="35">
        <f t="shared" si="571"/>
        <v>0.17595911829761268</v>
      </c>
      <c r="AI314" s="35">
        <f t="shared" si="572"/>
        <v>74771.514846502265</v>
      </c>
      <c r="AJ314" s="10">
        <v>51223</v>
      </c>
      <c r="AK314" s="22">
        <f t="shared" si="573"/>
        <v>-1338</v>
      </c>
      <c r="AL314" s="22">
        <f t="shared" si="574"/>
        <v>-2.5456136679286923E-2</v>
      </c>
      <c r="AM314" s="35">
        <f t="shared" si="575"/>
        <v>12889.531957725214</v>
      </c>
      <c r="AN314" s="35">
        <f t="shared" si="576"/>
        <v>0.17447001280688848</v>
      </c>
      <c r="AO314" s="10">
        <v>712</v>
      </c>
      <c r="AP314">
        <f t="shared" si="548"/>
        <v>18</v>
      </c>
      <c r="AQ314">
        <f t="shared" si="577"/>
        <v>2.5936599423631135E-2</v>
      </c>
      <c r="AR314" s="35">
        <f t="shared" si="578"/>
        <v>179.16456970306996</v>
      </c>
      <c r="AS314" s="10">
        <v>2440</v>
      </c>
      <c r="AT314" s="22">
        <f t="shared" si="579"/>
        <v>0</v>
      </c>
      <c r="AU314" s="22">
        <f t="shared" si="580"/>
        <v>0</v>
      </c>
      <c r="AV314" s="35">
        <f t="shared" si="581"/>
        <v>613.9909411172622</v>
      </c>
      <c r="AW314" s="51">
        <f t="shared" si="582"/>
        <v>8.310853156761765E-3</v>
      </c>
      <c r="AX314" s="10">
        <v>233</v>
      </c>
      <c r="AY314">
        <f t="shared" si="583"/>
        <v>-4</v>
      </c>
      <c r="AZ314" s="22">
        <f t="shared" si="584"/>
        <v>-1.6877637130801704E-2</v>
      </c>
      <c r="BA314" s="35">
        <f t="shared" si="585"/>
        <v>58.631102164066426</v>
      </c>
      <c r="BB314" s="51">
        <f t="shared" si="586"/>
        <v>7.93618354723562E-4</v>
      </c>
      <c r="BC314" s="31">
        <f>+Pagina_Inicial[[#This Row],[Aislamiento Domiciliario]]+Pagina_Inicial[[#This Row],[Aislamiento en Hoteles]]+Pagina_Inicial[[#This Row],[Hospitalizados en Sala]]+Pagina_Inicial[[#This Row],[Hospitalizados en UCI]]</f>
        <v>54608</v>
      </c>
      <c r="BD314" s="31">
        <f t="shared" si="587"/>
        <v>-1324</v>
      </c>
      <c r="BE314" s="51">
        <f t="shared" si="588"/>
        <v>-2.3671601230065065E-2</v>
      </c>
      <c r="BF314" s="35">
        <f t="shared" si="589"/>
        <v>13741.318570709613</v>
      </c>
      <c r="BG314" s="35">
        <f t="shared" si="590"/>
        <v>0.18599961851821575</v>
      </c>
      <c r="BH314" s="45">
        <v>50297</v>
      </c>
      <c r="BI314" s="48">
        <f t="shared" si="591"/>
        <v>391</v>
      </c>
      <c r="BJ314" s="14">
        <v>116492</v>
      </c>
      <c r="BK314" s="48">
        <f t="shared" si="592"/>
        <v>882</v>
      </c>
      <c r="BL314" s="14">
        <v>86072</v>
      </c>
      <c r="BM314" s="48">
        <f t="shared" si="593"/>
        <v>683</v>
      </c>
      <c r="BN314" s="14">
        <v>33795</v>
      </c>
      <c r="BO314" s="48">
        <f t="shared" si="594"/>
        <v>298</v>
      </c>
      <c r="BP314" s="14">
        <v>6936</v>
      </c>
      <c r="BQ314" s="48">
        <f t="shared" si="595"/>
        <v>53</v>
      </c>
      <c r="BR314" s="16">
        <v>29</v>
      </c>
      <c r="BS314" s="24">
        <f t="shared" si="596"/>
        <v>0</v>
      </c>
      <c r="BT314" s="16">
        <v>215</v>
      </c>
      <c r="BU314" s="24">
        <f t="shared" si="597"/>
        <v>4</v>
      </c>
      <c r="BV314" s="16">
        <v>936</v>
      </c>
      <c r="BW314" s="24">
        <f t="shared" si="598"/>
        <v>7</v>
      </c>
      <c r="BX314" s="16">
        <v>2288</v>
      </c>
      <c r="BY314" s="24">
        <f t="shared" si="599"/>
        <v>18</v>
      </c>
      <c r="BZ314" s="21">
        <v>1221</v>
      </c>
      <c r="CA314" s="27">
        <f t="shared" si="600"/>
        <v>9</v>
      </c>
    </row>
    <row r="315" spans="1:79">
      <c r="A315" s="3">
        <v>44212</v>
      </c>
      <c r="B315" s="22">
        <v>44212</v>
      </c>
      <c r="C315" s="10">
        <v>296269</v>
      </c>
      <c r="D315">
        <f t="shared" si="549"/>
        <v>2677</v>
      </c>
      <c r="E315" s="10">
        <v>4738</v>
      </c>
      <c r="F315">
        <f t="shared" si="544"/>
        <v>49</v>
      </c>
      <c r="G315" s="10">
        <v>236954</v>
      </c>
      <c r="H315">
        <f t="shared" si="550"/>
        <v>2659</v>
      </c>
      <c r="I315">
        <f t="shared" si="547"/>
        <v>54577</v>
      </c>
      <c r="J315">
        <f t="shared" si="546"/>
        <v>-31</v>
      </c>
      <c r="K315">
        <f t="shared" si="551"/>
        <v>1.5992223283569997E-2</v>
      </c>
      <c r="L315">
        <f t="shared" si="552"/>
        <v>0.79979343096982813</v>
      </c>
      <c r="M315">
        <f t="shared" si="553"/>
        <v>0.18421434574660189</v>
      </c>
      <c r="N315" s="22">
        <f t="shared" si="554"/>
        <v>9.035707414545565E-3</v>
      </c>
      <c r="O315">
        <f t="shared" si="545"/>
        <v>1.0341916420430562E-2</v>
      </c>
      <c r="P315">
        <f t="shared" si="555"/>
        <v>1.1221587312305341E-2</v>
      </c>
      <c r="Q315">
        <f t="shared" si="556"/>
        <v>-5.6800483720248452E-4</v>
      </c>
      <c r="R315" s="22">
        <f t="shared" si="557"/>
        <v>74551.836940110719</v>
      </c>
      <c r="S315" s="22">
        <f t="shared" si="558"/>
        <v>1192.2496225465525</v>
      </c>
      <c r="T315" s="22">
        <f t="shared" si="559"/>
        <v>59626.069451434319</v>
      </c>
      <c r="U315" s="22">
        <f t="shared" si="560"/>
        <v>13733.517866129843</v>
      </c>
      <c r="V315" s="10">
        <v>1519689</v>
      </c>
      <c r="W315">
        <f t="shared" si="561"/>
        <v>16130</v>
      </c>
      <c r="X315" s="22">
        <f t="shared" si="562"/>
        <v>3019</v>
      </c>
      <c r="Y315" s="35">
        <f t="shared" si="563"/>
        <v>382407.90135883237</v>
      </c>
      <c r="Z315" s="10">
        <v>1219870</v>
      </c>
      <c r="AA315" s="22">
        <f t="shared" si="564"/>
        <v>13453</v>
      </c>
      <c r="AB315" s="28">
        <f t="shared" si="565"/>
        <v>0.80271029138198668</v>
      </c>
      <c r="AC315" s="31">
        <f t="shared" si="566"/>
        <v>2649</v>
      </c>
      <c r="AD315">
        <f t="shared" si="567"/>
        <v>299819</v>
      </c>
      <c r="AE315">
        <f t="shared" si="568"/>
        <v>2677</v>
      </c>
      <c r="AF315" s="28">
        <f t="shared" si="569"/>
        <v>0.19728970861801329</v>
      </c>
      <c r="AG315" s="31">
        <f t="shared" si="570"/>
        <v>370</v>
      </c>
      <c r="AH315" s="35">
        <f t="shared" si="571"/>
        <v>0.16596404215747054</v>
      </c>
      <c r="AI315" s="35">
        <f t="shared" si="572"/>
        <v>75445.143432310011</v>
      </c>
      <c r="AJ315" s="10">
        <v>51155</v>
      </c>
      <c r="AK315" s="22">
        <f t="shared" si="573"/>
        <v>-68</v>
      </c>
      <c r="AL315" s="22">
        <f t="shared" si="574"/>
        <v>-1.3275286492395733E-3</v>
      </c>
      <c r="AM315" s="35">
        <f t="shared" si="575"/>
        <v>12872.420734776044</v>
      </c>
      <c r="AN315" s="35">
        <f t="shared" si="576"/>
        <v>0.17266403167391797</v>
      </c>
      <c r="AO315" s="10">
        <v>741</v>
      </c>
      <c r="AP315">
        <f t="shared" si="548"/>
        <v>29</v>
      </c>
      <c r="AQ315">
        <f t="shared" si="577"/>
        <v>4.0730337078651591E-2</v>
      </c>
      <c r="AR315" s="35">
        <f t="shared" si="578"/>
        <v>186.46200301962756</v>
      </c>
      <c r="AS315" s="10">
        <v>2448</v>
      </c>
      <c r="AT315" s="22">
        <f t="shared" si="579"/>
        <v>8</v>
      </c>
      <c r="AU315" s="22">
        <f t="shared" si="580"/>
        <v>3.2786885245901232E-3</v>
      </c>
      <c r="AV315" s="35">
        <f t="shared" si="581"/>
        <v>616.0040261701057</v>
      </c>
      <c r="AW315" s="51">
        <f t="shared" si="582"/>
        <v>8.2627612068761833E-3</v>
      </c>
      <c r="AX315" s="10">
        <v>233</v>
      </c>
      <c r="AY315">
        <f t="shared" si="583"/>
        <v>0</v>
      </c>
      <c r="AZ315" s="22">
        <f t="shared" si="584"/>
        <v>0</v>
      </c>
      <c r="BA315" s="35">
        <f t="shared" si="585"/>
        <v>58.631102164066426</v>
      </c>
      <c r="BB315" s="51">
        <f t="shared" si="586"/>
        <v>7.8644745147146678E-4</v>
      </c>
      <c r="BC315" s="31">
        <f>+Pagina_Inicial[[#This Row],[Aislamiento Domiciliario]]+Pagina_Inicial[[#This Row],[Aislamiento en Hoteles]]+Pagina_Inicial[[#This Row],[Hospitalizados en Sala]]+Pagina_Inicial[[#This Row],[Hospitalizados en UCI]]</f>
        <v>54577</v>
      </c>
      <c r="BD315" s="31">
        <f t="shared" si="587"/>
        <v>-31</v>
      </c>
      <c r="BE315" s="51">
        <f t="shared" si="588"/>
        <v>-5.676823908584705E-4</v>
      </c>
      <c r="BF315" s="35">
        <f t="shared" si="589"/>
        <v>13733.517866129843</v>
      </c>
      <c r="BG315" s="35">
        <f t="shared" si="590"/>
        <v>0.18421434574660189</v>
      </c>
      <c r="BH315" s="45">
        <v>50829</v>
      </c>
      <c r="BI315" s="48">
        <f t="shared" si="591"/>
        <v>532</v>
      </c>
      <c r="BJ315" s="14">
        <v>117464</v>
      </c>
      <c r="BK315" s="48">
        <f t="shared" si="592"/>
        <v>972</v>
      </c>
      <c r="BL315" s="14">
        <v>86835</v>
      </c>
      <c r="BM315" s="48">
        <f t="shared" si="593"/>
        <v>763</v>
      </c>
      <c r="BN315" s="14">
        <v>34104</v>
      </c>
      <c r="BO315" s="48">
        <f t="shared" si="594"/>
        <v>309</v>
      </c>
      <c r="BP315" s="14">
        <v>7037</v>
      </c>
      <c r="BQ315" s="48">
        <f t="shared" si="595"/>
        <v>101</v>
      </c>
      <c r="BR315" s="16">
        <v>29</v>
      </c>
      <c r="BS315" s="24">
        <f t="shared" si="596"/>
        <v>0</v>
      </c>
      <c r="BT315" s="16">
        <v>219</v>
      </c>
      <c r="BU315" s="24">
        <f t="shared" si="597"/>
        <v>4</v>
      </c>
      <c r="BV315" s="16">
        <v>940</v>
      </c>
      <c r="BW315" s="24">
        <f t="shared" si="598"/>
        <v>4</v>
      </c>
      <c r="BX315" s="16">
        <v>2311</v>
      </c>
      <c r="BY315" s="24">
        <f t="shared" si="599"/>
        <v>23</v>
      </c>
      <c r="BZ315" s="21">
        <v>1239</v>
      </c>
      <c r="CA315" s="27">
        <f t="shared" si="600"/>
        <v>18</v>
      </c>
    </row>
    <row r="316" spans="1:79">
      <c r="A316" s="3">
        <v>44213</v>
      </c>
      <c r="B316" s="22">
        <v>44213</v>
      </c>
      <c r="C316" s="10">
        <v>298019</v>
      </c>
      <c r="D316">
        <f t="shared" si="549"/>
        <v>1750</v>
      </c>
      <c r="E316" s="10">
        <v>4787</v>
      </c>
      <c r="F316">
        <f t="shared" si="544"/>
        <v>49</v>
      </c>
      <c r="G316" s="10">
        <v>238999</v>
      </c>
      <c r="H316">
        <f t="shared" si="550"/>
        <v>2045</v>
      </c>
      <c r="I316">
        <f t="shared" si="547"/>
        <v>54233</v>
      </c>
      <c r="J316">
        <f t="shared" si="546"/>
        <v>-344</v>
      </c>
      <c r="K316">
        <f t="shared" si="551"/>
        <v>1.6062734255198493E-2</v>
      </c>
      <c r="L316">
        <f t="shared" si="552"/>
        <v>0.80195893550411212</v>
      </c>
      <c r="M316">
        <f t="shared" si="553"/>
        <v>0.18197833024068935</v>
      </c>
      <c r="N316" s="22">
        <f t="shared" si="554"/>
        <v>5.8721088252762406E-3</v>
      </c>
      <c r="O316">
        <f t="shared" si="545"/>
        <v>1.0236055984959264E-2</v>
      </c>
      <c r="P316">
        <f t="shared" si="555"/>
        <v>8.5565211569922882E-3</v>
      </c>
      <c r="Q316">
        <f t="shared" si="556"/>
        <v>-6.3430014935555844E-3</v>
      </c>
      <c r="R316" s="22">
        <f t="shared" si="557"/>
        <v>74992.199295420229</v>
      </c>
      <c r="S316" s="22">
        <f t="shared" si="558"/>
        <v>1204.5797684952188</v>
      </c>
      <c r="T316" s="22">
        <f t="shared" si="559"/>
        <v>60140.664318067436</v>
      </c>
      <c r="U316" s="22">
        <f t="shared" si="560"/>
        <v>13646.955208857573</v>
      </c>
      <c r="V316" s="10">
        <v>1529352</v>
      </c>
      <c r="W316">
        <f t="shared" si="561"/>
        <v>9663</v>
      </c>
      <c r="X316" s="22">
        <f t="shared" si="562"/>
        <v>-6467</v>
      </c>
      <c r="Y316" s="35">
        <f t="shared" si="563"/>
        <v>384839.45646703569</v>
      </c>
      <c r="Z316" s="10">
        <v>1227783</v>
      </c>
      <c r="AA316" s="22">
        <f t="shared" si="564"/>
        <v>7913</v>
      </c>
      <c r="AB316" s="28">
        <f t="shared" si="565"/>
        <v>0.80281256375249122</v>
      </c>
      <c r="AC316" s="31">
        <f t="shared" si="566"/>
        <v>-5540</v>
      </c>
      <c r="AD316">
        <f t="shared" si="567"/>
        <v>301569</v>
      </c>
      <c r="AE316">
        <f t="shared" si="568"/>
        <v>1750</v>
      </c>
      <c r="AF316" s="28">
        <f t="shared" si="569"/>
        <v>0.19718743624750876</v>
      </c>
      <c r="AG316" s="31">
        <f t="shared" si="570"/>
        <v>-927</v>
      </c>
      <c r="AH316" s="35">
        <f t="shared" si="571"/>
        <v>0.18110317706716342</v>
      </c>
      <c r="AI316" s="35">
        <f t="shared" si="572"/>
        <v>75885.505787619521</v>
      </c>
      <c r="AJ316" s="10">
        <v>50796</v>
      </c>
      <c r="AK316" s="22">
        <f t="shared" si="573"/>
        <v>-359</v>
      </c>
      <c r="AL316" s="22">
        <f t="shared" si="574"/>
        <v>-7.0178868145831519E-3</v>
      </c>
      <c r="AM316" s="35">
        <f t="shared" si="575"/>
        <v>12782.083543029692</v>
      </c>
      <c r="AN316" s="35">
        <f t="shared" si="576"/>
        <v>0.17044550850784682</v>
      </c>
      <c r="AO316" s="10">
        <v>760</v>
      </c>
      <c r="AP316">
        <f t="shared" si="548"/>
        <v>19</v>
      </c>
      <c r="AQ316">
        <f t="shared" si="577"/>
        <v>2.564102564102555E-2</v>
      </c>
      <c r="AR316" s="35">
        <f t="shared" si="578"/>
        <v>191.24308002013083</v>
      </c>
      <c r="AS316" s="10">
        <v>2444</v>
      </c>
      <c r="AT316" s="22">
        <f t="shared" si="579"/>
        <v>-4</v>
      </c>
      <c r="AU316" s="22">
        <f t="shared" si="580"/>
        <v>-1.6339869281045694E-3</v>
      </c>
      <c r="AV316" s="35">
        <f t="shared" si="581"/>
        <v>614.99748364368395</v>
      </c>
      <c r="AW316" s="51">
        <f t="shared" si="582"/>
        <v>8.2008194108429324E-3</v>
      </c>
      <c r="AX316" s="10">
        <v>233</v>
      </c>
      <c r="AY316">
        <f t="shared" si="583"/>
        <v>0</v>
      </c>
      <c r="AZ316" s="22">
        <f t="shared" si="584"/>
        <v>0</v>
      </c>
      <c r="BA316" s="35">
        <f t="shared" si="585"/>
        <v>58.631102164066426</v>
      </c>
      <c r="BB316" s="51">
        <f t="shared" si="586"/>
        <v>7.8182934645106515E-4</v>
      </c>
      <c r="BC316" s="31">
        <f>+Pagina_Inicial[[#This Row],[Aislamiento Domiciliario]]+Pagina_Inicial[[#This Row],[Aislamiento en Hoteles]]+Pagina_Inicial[[#This Row],[Hospitalizados en Sala]]+Pagina_Inicial[[#This Row],[Hospitalizados en UCI]]</f>
        <v>54233</v>
      </c>
      <c r="BD316" s="31">
        <f t="shared" si="587"/>
        <v>-344</v>
      </c>
      <c r="BE316" s="51">
        <f t="shared" si="588"/>
        <v>-6.3030214192791867E-3</v>
      </c>
      <c r="BF316" s="35">
        <f t="shared" si="589"/>
        <v>13646.955208857573</v>
      </c>
      <c r="BG316" s="35">
        <f t="shared" si="590"/>
        <v>0.18197833024068935</v>
      </c>
      <c r="BH316" s="45">
        <v>51266</v>
      </c>
      <c r="BI316" s="48">
        <f t="shared" si="591"/>
        <v>437</v>
      </c>
      <c r="BJ316" s="14">
        <v>118078</v>
      </c>
      <c r="BK316" s="48">
        <f t="shared" si="592"/>
        <v>614</v>
      </c>
      <c r="BL316" s="14">
        <v>87243</v>
      </c>
      <c r="BM316" s="48">
        <f t="shared" si="593"/>
        <v>408</v>
      </c>
      <c r="BN316" s="14">
        <v>34345</v>
      </c>
      <c r="BO316" s="48">
        <f t="shared" si="594"/>
        <v>241</v>
      </c>
      <c r="BP316" s="14">
        <v>7087</v>
      </c>
      <c r="BQ316" s="48">
        <f t="shared" si="595"/>
        <v>50</v>
      </c>
      <c r="BR316" s="16">
        <v>29</v>
      </c>
      <c r="BS316" s="24">
        <f t="shared" si="596"/>
        <v>0</v>
      </c>
      <c r="BT316" s="16">
        <v>222</v>
      </c>
      <c r="BU316" s="24">
        <f t="shared" si="597"/>
        <v>3</v>
      </c>
      <c r="BV316" s="16">
        <v>946</v>
      </c>
      <c r="BW316" s="24">
        <f t="shared" si="598"/>
        <v>6</v>
      </c>
      <c r="BX316" s="16">
        <v>2343</v>
      </c>
      <c r="BY316" s="24">
        <f t="shared" si="599"/>
        <v>32</v>
      </c>
      <c r="BZ316" s="21">
        <v>1247</v>
      </c>
      <c r="CA316" s="27">
        <f t="shared" si="600"/>
        <v>8</v>
      </c>
    </row>
    <row r="317" spans="1:79">
      <c r="A317" s="3">
        <v>44214</v>
      </c>
      <c r="B317" s="22">
        <v>44214</v>
      </c>
      <c r="C317" s="10">
        <v>299361</v>
      </c>
      <c r="D317">
        <f t="shared" si="549"/>
        <v>1342</v>
      </c>
      <c r="E317" s="10">
        <v>4828</v>
      </c>
      <c r="F317">
        <f t="shared" si="544"/>
        <v>41</v>
      </c>
      <c r="G317" s="10">
        <v>241128</v>
      </c>
      <c r="H317">
        <f t="shared" si="550"/>
        <v>2129</v>
      </c>
      <c r="I317">
        <f t="shared" si="547"/>
        <v>53405</v>
      </c>
      <c r="J317">
        <f t="shared" si="546"/>
        <v>-828</v>
      </c>
      <c r="K317">
        <f t="shared" si="551"/>
        <v>1.6127685303028785E-2</v>
      </c>
      <c r="L317">
        <f t="shared" si="552"/>
        <v>0.80547566316253616</v>
      </c>
      <c r="M317">
        <f t="shared" si="553"/>
        <v>0.17839665153443501</v>
      </c>
      <c r="N317" s="22">
        <f t="shared" si="554"/>
        <v>4.4828818717200973E-3</v>
      </c>
      <c r="O317">
        <f t="shared" si="545"/>
        <v>8.4921292460646228E-3</v>
      </c>
      <c r="P317">
        <f t="shared" si="555"/>
        <v>8.8293354566869042E-3</v>
      </c>
      <c r="Q317">
        <f t="shared" si="556"/>
        <v>-1.5504166276565865E-2</v>
      </c>
      <c r="R317" s="22">
        <f t="shared" si="557"/>
        <v>75329.894313034718</v>
      </c>
      <c r="S317" s="22">
        <f t="shared" si="558"/>
        <v>1214.8968293910418</v>
      </c>
      <c r="T317" s="22">
        <f t="shared" si="559"/>
        <v>60676.396577755404</v>
      </c>
      <c r="U317" s="22">
        <f t="shared" si="560"/>
        <v>13438.600905888274</v>
      </c>
      <c r="V317" s="10">
        <v>1537055</v>
      </c>
      <c r="W317">
        <f t="shared" si="561"/>
        <v>7703</v>
      </c>
      <c r="X317" s="22">
        <f t="shared" si="562"/>
        <v>-1960</v>
      </c>
      <c r="Y317" s="35">
        <f t="shared" si="563"/>
        <v>386777.80573729239</v>
      </c>
      <c r="Z317" s="10">
        <v>1234144</v>
      </c>
      <c r="AA317" s="22">
        <f t="shared" si="564"/>
        <v>6361</v>
      </c>
      <c r="AB317" s="28">
        <f t="shared" si="565"/>
        <v>0.80292767662835751</v>
      </c>
      <c r="AC317" s="31">
        <f t="shared" si="566"/>
        <v>-1552</v>
      </c>
      <c r="AD317">
        <f t="shared" si="567"/>
        <v>302911</v>
      </c>
      <c r="AE317">
        <f t="shared" si="568"/>
        <v>1342</v>
      </c>
      <c r="AF317" s="28">
        <f t="shared" si="569"/>
        <v>0.19707232337164252</v>
      </c>
      <c r="AG317" s="31">
        <f t="shared" si="570"/>
        <v>-408</v>
      </c>
      <c r="AH317" s="35">
        <f t="shared" si="571"/>
        <v>0.17421783720628325</v>
      </c>
      <c r="AI317" s="35">
        <f t="shared" si="572"/>
        <v>76223.200805234024</v>
      </c>
      <c r="AJ317" s="10">
        <v>50015</v>
      </c>
      <c r="AK317" s="22">
        <f t="shared" si="573"/>
        <v>-781</v>
      </c>
      <c r="AL317" s="22">
        <f t="shared" si="574"/>
        <v>-1.5375226395779151E-2</v>
      </c>
      <c r="AM317" s="35">
        <f t="shared" si="575"/>
        <v>12585.556114745847</v>
      </c>
      <c r="AN317" s="35">
        <f t="shared" si="576"/>
        <v>0.16707253115803328</v>
      </c>
      <c r="AO317" s="10">
        <v>764</v>
      </c>
      <c r="AP317">
        <f t="shared" si="548"/>
        <v>4</v>
      </c>
      <c r="AQ317">
        <f t="shared" si="577"/>
        <v>5.2631578947368585E-3</v>
      </c>
      <c r="AR317" s="35">
        <f t="shared" si="578"/>
        <v>192.24962254655259</v>
      </c>
      <c r="AS317" s="10">
        <v>2387</v>
      </c>
      <c r="AT317" s="22">
        <f t="shared" si="579"/>
        <v>-57</v>
      </c>
      <c r="AU317" s="22">
        <f t="shared" si="580"/>
        <v>-2.332242225859249E-2</v>
      </c>
      <c r="AV317" s="35">
        <f t="shared" si="581"/>
        <v>600.65425264217413</v>
      </c>
      <c r="AW317" s="51">
        <f t="shared" si="582"/>
        <v>7.973650542321813E-3</v>
      </c>
      <c r="AX317" s="10">
        <v>239</v>
      </c>
      <c r="AY317">
        <f t="shared" si="583"/>
        <v>6</v>
      </c>
      <c r="AZ317" s="22">
        <f t="shared" si="584"/>
        <v>2.5751072961373467E-2</v>
      </c>
      <c r="BA317" s="35">
        <f t="shared" si="585"/>
        <v>60.140915953699043</v>
      </c>
      <c r="BB317" s="51">
        <f t="shared" si="586"/>
        <v>7.9836718877876543E-4</v>
      </c>
      <c r="BC317" s="31">
        <f>+Pagina_Inicial[[#This Row],[Aislamiento Domiciliario]]+Pagina_Inicial[[#This Row],[Aislamiento en Hoteles]]+Pagina_Inicial[[#This Row],[Hospitalizados en Sala]]+Pagina_Inicial[[#This Row],[Hospitalizados en UCI]]</f>
        <v>53405</v>
      </c>
      <c r="BD317" s="31">
        <f t="shared" si="587"/>
        <v>-828</v>
      </c>
      <c r="BE317" s="51">
        <f t="shared" si="588"/>
        <v>-1.5267457083325664E-2</v>
      </c>
      <c r="BF317" s="35">
        <f t="shared" si="589"/>
        <v>13438.600905888274</v>
      </c>
      <c r="BG317" s="35">
        <f t="shared" si="590"/>
        <v>0.17839665153443501</v>
      </c>
      <c r="BH317" s="45">
        <v>51566</v>
      </c>
      <c r="BI317" s="48">
        <f t="shared" si="591"/>
        <v>300</v>
      </c>
      <c r="BJ317" s="14">
        <v>118533</v>
      </c>
      <c r="BK317" s="48">
        <f t="shared" si="592"/>
        <v>455</v>
      </c>
      <c r="BL317" s="14">
        <v>87624</v>
      </c>
      <c r="BM317" s="48">
        <f t="shared" si="593"/>
        <v>381</v>
      </c>
      <c r="BN317" s="14">
        <v>34516</v>
      </c>
      <c r="BO317" s="48">
        <f t="shared" si="594"/>
        <v>171</v>
      </c>
      <c r="BP317" s="14">
        <v>7122</v>
      </c>
      <c r="BQ317" s="48">
        <f t="shared" si="595"/>
        <v>35</v>
      </c>
      <c r="BR317" s="16">
        <v>29</v>
      </c>
      <c r="BS317" s="24">
        <f t="shared" si="596"/>
        <v>0</v>
      </c>
      <c r="BT317" s="16">
        <v>225</v>
      </c>
      <c r="BU317" s="24">
        <f t="shared" si="597"/>
        <v>3</v>
      </c>
      <c r="BV317" s="16">
        <v>953</v>
      </c>
      <c r="BW317" s="24">
        <f t="shared" si="598"/>
        <v>7</v>
      </c>
      <c r="BX317" s="16">
        <v>2360</v>
      </c>
      <c r="BY317" s="24">
        <f t="shared" si="599"/>
        <v>17</v>
      </c>
      <c r="BZ317" s="21">
        <v>1261</v>
      </c>
      <c r="CA317" s="27">
        <f t="shared" si="600"/>
        <v>14</v>
      </c>
    </row>
    <row r="318" spans="1:79">
      <c r="A318" s="3">
        <v>44215</v>
      </c>
      <c r="B318" s="22">
        <v>44215</v>
      </c>
      <c r="C318" s="10">
        <v>301534</v>
      </c>
      <c r="D318">
        <f t="shared" si="549"/>
        <v>2173</v>
      </c>
      <c r="E318" s="10">
        <v>4864</v>
      </c>
      <c r="F318">
        <f t="shared" si="544"/>
        <v>36</v>
      </c>
      <c r="G318" s="10">
        <v>243157</v>
      </c>
      <c r="H318">
        <f t="shared" si="550"/>
        <v>2029</v>
      </c>
      <c r="I318">
        <f t="shared" si="547"/>
        <v>53513</v>
      </c>
      <c r="J318">
        <f t="shared" si="546"/>
        <v>108</v>
      </c>
      <c r="K318">
        <f t="shared" si="551"/>
        <v>1.6130850915651303E-2</v>
      </c>
      <c r="L318">
        <f t="shared" si="552"/>
        <v>0.80639994163178941</v>
      </c>
      <c r="M318">
        <f t="shared" si="553"/>
        <v>0.17746920745255926</v>
      </c>
      <c r="N318" s="22">
        <f t="shared" si="554"/>
        <v>7.2064841775720152E-3</v>
      </c>
      <c r="O318">
        <f t="shared" si="545"/>
        <v>7.4013157894736838E-3</v>
      </c>
      <c r="P318">
        <f t="shared" si="555"/>
        <v>8.3444029988854942E-3</v>
      </c>
      <c r="Q318">
        <f t="shared" si="556"/>
        <v>2.0182011847588435E-3</v>
      </c>
      <c r="R318" s="22">
        <f t="shared" si="557"/>
        <v>75876.698540513331</v>
      </c>
      <c r="S318" s="22">
        <f t="shared" si="558"/>
        <v>1223.9557121288374</v>
      </c>
      <c r="T318" s="22">
        <f t="shared" si="559"/>
        <v>61186.965274282833</v>
      </c>
      <c r="U318" s="22">
        <f t="shared" si="560"/>
        <v>13465.77755410166</v>
      </c>
      <c r="V318" s="10">
        <v>1550101</v>
      </c>
      <c r="W318">
        <f t="shared" si="561"/>
        <v>13046</v>
      </c>
      <c r="X318" s="22">
        <f t="shared" si="562"/>
        <v>5343</v>
      </c>
      <c r="Y318" s="35">
        <f t="shared" si="563"/>
        <v>390060.64418721688</v>
      </c>
      <c r="Z318" s="10">
        <v>1245017</v>
      </c>
      <c r="AA318" s="22">
        <f t="shared" si="564"/>
        <v>10873</v>
      </c>
      <c r="AB318" s="28">
        <f t="shared" si="565"/>
        <v>0.80318443765922354</v>
      </c>
      <c r="AC318" s="31">
        <f t="shared" si="566"/>
        <v>4512</v>
      </c>
      <c r="AD318">
        <f t="shared" si="567"/>
        <v>305084</v>
      </c>
      <c r="AE318">
        <f t="shared" si="568"/>
        <v>2173</v>
      </c>
      <c r="AF318" s="28">
        <f t="shared" si="569"/>
        <v>0.19681556234077652</v>
      </c>
      <c r="AG318" s="31">
        <f t="shared" si="570"/>
        <v>831</v>
      </c>
      <c r="AH318" s="35">
        <f t="shared" si="571"/>
        <v>0.16656446420358731</v>
      </c>
      <c r="AI318" s="35">
        <f t="shared" si="572"/>
        <v>76770.005032712623</v>
      </c>
      <c r="AJ318" s="10">
        <v>50211</v>
      </c>
      <c r="AK318" s="22">
        <f t="shared" si="573"/>
        <v>196</v>
      </c>
      <c r="AL318" s="22">
        <f t="shared" si="574"/>
        <v>3.9188243526941946E-3</v>
      </c>
      <c r="AM318" s="35">
        <f t="shared" si="575"/>
        <v>12634.876698540513</v>
      </c>
      <c r="AN318" s="35">
        <f t="shared" si="576"/>
        <v>0.16651853522322524</v>
      </c>
      <c r="AO318" s="10">
        <v>705</v>
      </c>
      <c r="AP318">
        <f t="shared" si="548"/>
        <v>-59</v>
      </c>
      <c r="AQ318">
        <f t="shared" si="577"/>
        <v>-7.722513089005234E-2</v>
      </c>
      <c r="AR318" s="35">
        <f t="shared" si="578"/>
        <v>177.40312028183189</v>
      </c>
      <c r="AS318" s="10">
        <v>2356</v>
      </c>
      <c r="AT318" s="22">
        <f t="shared" si="579"/>
        <v>-31</v>
      </c>
      <c r="AU318" s="22">
        <f t="shared" si="580"/>
        <v>-1.2987012987012991E-2</v>
      </c>
      <c r="AV318" s="35">
        <f t="shared" si="581"/>
        <v>592.85354806240559</v>
      </c>
      <c r="AW318" s="51">
        <f t="shared" si="582"/>
        <v>7.8133809122685992E-3</v>
      </c>
      <c r="AX318" s="10">
        <v>241</v>
      </c>
      <c r="AY318">
        <f t="shared" si="583"/>
        <v>2</v>
      </c>
      <c r="AZ318" s="22">
        <f t="shared" si="584"/>
        <v>8.3682008368199945E-3</v>
      </c>
      <c r="BA318" s="35">
        <f t="shared" si="585"/>
        <v>60.644187216909913</v>
      </c>
      <c r="BB318" s="51">
        <f t="shared" si="586"/>
        <v>7.9924651946380843E-4</v>
      </c>
      <c r="BC318" s="31">
        <f>+Pagina_Inicial[[#This Row],[Aislamiento Domiciliario]]+Pagina_Inicial[[#This Row],[Aislamiento en Hoteles]]+Pagina_Inicial[[#This Row],[Hospitalizados en Sala]]+Pagina_Inicial[[#This Row],[Hospitalizados en UCI]]</f>
        <v>53513</v>
      </c>
      <c r="BD318" s="31">
        <f t="shared" si="587"/>
        <v>108</v>
      </c>
      <c r="BE318" s="51">
        <f t="shared" si="588"/>
        <v>2.0222825578128933E-3</v>
      </c>
      <c r="BF318" s="35">
        <f t="shared" si="589"/>
        <v>13465.77755410166</v>
      </c>
      <c r="BG318" s="35">
        <f t="shared" si="590"/>
        <v>0.17746920745255926</v>
      </c>
      <c r="BH318" s="45">
        <v>51933</v>
      </c>
      <c r="BI318" s="48">
        <f t="shared" si="591"/>
        <v>367</v>
      </c>
      <c r="BJ318" s="14">
        <v>119330</v>
      </c>
      <c r="BK318" s="48">
        <f t="shared" si="592"/>
        <v>797</v>
      </c>
      <c r="BL318" s="14">
        <v>88320</v>
      </c>
      <c r="BM318" s="48">
        <f t="shared" si="593"/>
        <v>696</v>
      </c>
      <c r="BN318" s="14">
        <v>34774</v>
      </c>
      <c r="BO318" s="48">
        <f t="shared" si="594"/>
        <v>258</v>
      </c>
      <c r="BP318" s="14">
        <v>7177</v>
      </c>
      <c r="BQ318" s="48">
        <f t="shared" si="595"/>
        <v>55</v>
      </c>
      <c r="BR318" s="16">
        <v>29</v>
      </c>
      <c r="BS318" s="24">
        <f t="shared" si="596"/>
        <v>0</v>
      </c>
      <c r="BT318" s="16">
        <v>225</v>
      </c>
      <c r="BU318" s="24">
        <f t="shared" si="597"/>
        <v>0</v>
      </c>
      <c r="BV318" s="16">
        <v>959</v>
      </c>
      <c r="BW318" s="24">
        <f t="shared" si="598"/>
        <v>6</v>
      </c>
      <c r="BX318" s="16">
        <v>2377</v>
      </c>
      <c r="BY318" s="24">
        <f t="shared" si="599"/>
        <v>17</v>
      </c>
      <c r="BZ318" s="21">
        <v>1274</v>
      </c>
      <c r="CA318" s="27">
        <f t="shared" si="600"/>
        <v>13</v>
      </c>
    </row>
    <row r="319" spans="1:79">
      <c r="A319" s="3">
        <v>44216</v>
      </c>
      <c r="B319" s="22">
        <v>44216</v>
      </c>
      <c r="C319" s="10">
        <v>303777</v>
      </c>
      <c r="D319">
        <f t="shared" si="549"/>
        <v>2243</v>
      </c>
      <c r="E319" s="10">
        <v>4912</v>
      </c>
      <c r="F319">
        <f t="shared" si="544"/>
        <v>48</v>
      </c>
      <c r="G319" s="10">
        <v>246452</v>
      </c>
      <c r="H319">
        <f t="shared" si="550"/>
        <v>3295</v>
      </c>
      <c r="I319">
        <f t="shared" si="547"/>
        <v>52413</v>
      </c>
      <c r="J319">
        <f t="shared" si="546"/>
        <v>-1100</v>
      </c>
      <c r="K319">
        <f t="shared" si="551"/>
        <v>1.6169756103984172E-2</v>
      </c>
      <c r="L319">
        <f t="shared" si="552"/>
        <v>0.81129249416512772</v>
      </c>
      <c r="M319">
        <f t="shared" si="553"/>
        <v>0.17253774973088812</v>
      </c>
      <c r="N319" s="22">
        <f t="shared" si="554"/>
        <v>7.3837058105123169E-3</v>
      </c>
      <c r="O319">
        <f t="shared" si="545"/>
        <v>9.7719869706840382E-3</v>
      </c>
      <c r="P319">
        <f t="shared" si="555"/>
        <v>1.3369743398308799E-2</v>
      </c>
      <c r="Q319">
        <f t="shared" si="556"/>
        <v>-2.0987159674126649E-2</v>
      </c>
      <c r="R319" s="22">
        <f t="shared" si="557"/>
        <v>76441.117262204323</v>
      </c>
      <c r="S319" s="22">
        <f t="shared" si="558"/>
        <v>1236.0342224458982</v>
      </c>
      <c r="T319" s="22">
        <f t="shared" si="559"/>
        <v>62016.104680422744</v>
      </c>
      <c r="U319" s="22">
        <f t="shared" si="560"/>
        <v>13188.978359335681</v>
      </c>
      <c r="V319" s="10">
        <v>1563685</v>
      </c>
      <c r="W319">
        <f t="shared" si="561"/>
        <v>13584</v>
      </c>
      <c r="X319" s="22">
        <f t="shared" si="562"/>
        <v>538</v>
      </c>
      <c r="Y319" s="35">
        <f t="shared" si="563"/>
        <v>393478.8626069451</v>
      </c>
      <c r="Z319" s="10">
        <v>1256358</v>
      </c>
      <c r="AA319" s="22">
        <f t="shared" si="564"/>
        <v>11341</v>
      </c>
      <c r="AB319" s="28">
        <f t="shared" si="565"/>
        <v>0.80345977610580133</v>
      </c>
      <c r="AC319" s="31">
        <f t="shared" si="566"/>
        <v>468</v>
      </c>
      <c r="AD319">
        <f t="shared" si="567"/>
        <v>307327</v>
      </c>
      <c r="AE319">
        <f t="shared" si="568"/>
        <v>2243</v>
      </c>
      <c r="AF319" s="28">
        <f t="shared" si="569"/>
        <v>0.19654022389419865</v>
      </c>
      <c r="AG319" s="31">
        <f t="shared" si="570"/>
        <v>70</v>
      </c>
      <c r="AH319" s="35">
        <f t="shared" si="571"/>
        <v>0.16512073027090696</v>
      </c>
      <c r="AI319" s="35">
        <f t="shared" si="572"/>
        <v>77334.423754403615</v>
      </c>
      <c r="AJ319" s="10">
        <v>49133</v>
      </c>
      <c r="AK319" s="22">
        <f t="shared" si="573"/>
        <v>-1078</v>
      </c>
      <c r="AL319" s="22">
        <f t="shared" si="574"/>
        <v>-2.1469399135647604E-2</v>
      </c>
      <c r="AM319" s="35">
        <f t="shared" si="575"/>
        <v>12363.613487669854</v>
      </c>
      <c r="AN319" s="35">
        <f t="shared" si="576"/>
        <v>0.16174035558979119</v>
      </c>
      <c r="AO319" s="10">
        <v>666</v>
      </c>
      <c r="AP319">
        <f t="shared" si="548"/>
        <v>-39</v>
      </c>
      <c r="AQ319">
        <f t="shared" si="577"/>
        <v>-5.5319148936170182E-2</v>
      </c>
      <c r="AR319" s="35">
        <f t="shared" si="578"/>
        <v>167.58933064921993</v>
      </c>
      <c r="AS319" s="10">
        <v>2373</v>
      </c>
      <c r="AT319" s="22">
        <f t="shared" si="579"/>
        <v>17</v>
      </c>
      <c r="AU319" s="22">
        <f t="shared" si="580"/>
        <v>7.2156196943973239E-3</v>
      </c>
      <c r="AV319" s="35">
        <f t="shared" si="581"/>
        <v>597.13135379969799</v>
      </c>
      <c r="AW319" s="51">
        <f t="shared" si="582"/>
        <v>7.8116513100070116E-3</v>
      </c>
      <c r="AX319" s="10">
        <v>241</v>
      </c>
      <c r="AY319">
        <f t="shared" si="583"/>
        <v>0</v>
      </c>
      <c r="AZ319" s="22">
        <f t="shared" si="584"/>
        <v>0</v>
      </c>
      <c r="BA319" s="35">
        <f t="shared" si="585"/>
        <v>60.644187216909913</v>
      </c>
      <c r="BB319" s="51">
        <f t="shared" si="586"/>
        <v>7.9334511829401173E-4</v>
      </c>
      <c r="BC319" s="31">
        <f>+Pagina_Inicial[[#This Row],[Aislamiento Domiciliario]]+Pagina_Inicial[[#This Row],[Aislamiento en Hoteles]]+Pagina_Inicial[[#This Row],[Hospitalizados en Sala]]+Pagina_Inicial[[#This Row],[Hospitalizados en UCI]]</f>
        <v>52413</v>
      </c>
      <c r="BD319" s="31">
        <f t="shared" si="587"/>
        <v>-1100</v>
      </c>
      <c r="BE319" s="51">
        <f t="shared" si="588"/>
        <v>-2.0555752807728922E-2</v>
      </c>
      <c r="BF319" s="35">
        <f t="shared" si="589"/>
        <v>13188.978359335681</v>
      </c>
      <c r="BG319" s="35">
        <f t="shared" si="590"/>
        <v>0.17253774973088812</v>
      </c>
      <c r="BH319" s="45">
        <v>52376</v>
      </c>
      <c r="BI319" s="48">
        <f t="shared" si="591"/>
        <v>443</v>
      </c>
      <c r="BJ319" s="14">
        <v>120131</v>
      </c>
      <c r="BK319" s="48">
        <f t="shared" si="592"/>
        <v>801</v>
      </c>
      <c r="BL319" s="14">
        <v>88959</v>
      </c>
      <c r="BM319" s="48">
        <f t="shared" si="593"/>
        <v>639</v>
      </c>
      <c r="BN319" s="14">
        <v>35081</v>
      </c>
      <c r="BO319" s="48">
        <f t="shared" si="594"/>
        <v>307</v>
      </c>
      <c r="BP319" s="14">
        <v>7230</v>
      </c>
      <c r="BQ319" s="48">
        <f t="shared" si="595"/>
        <v>53</v>
      </c>
      <c r="BR319" s="16">
        <v>29</v>
      </c>
      <c r="BS319" s="24">
        <f t="shared" si="596"/>
        <v>0</v>
      </c>
      <c r="BT319" s="16">
        <v>226</v>
      </c>
      <c r="BU319" s="24">
        <f t="shared" si="597"/>
        <v>1</v>
      </c>
      <c r="BV319" s="16">
        <v>971</v>
      </c>
      <c r="BW319" s="24">
        <f t="shared" si="598"/>
        <v>12</v>
      </c>
      <c r="BX319" s="16">
        <v>2395</v>
      </c>
      <c r="BY319" s="24">
        <f t="shared" si="599"/>
        <v>18</v>
      </c>
      <c r="BZ319" s="21">
        <v>1291</v>
      </c>
      <c r="CA319" s="27">
        <f t="shared" si="600"/>
        <v>17</v>
      </c>
    </row>
    <row r="320" spans="1:79">
      <c r="A320" s="3">
        <v>44217</v>
      </c>
      <c r="B320" s="22">
        <v>44217</v>
      </c>
      <c r="C320" s="10">
        <v>305752</v>
      </c>
      <c r="D320">
        <f t="shared" si="549"/>
        <v>1975</v>
      </c>
      <c r="E320" s="10">
        <v>4944</v>
      </c>
      <c r="F320">
        <f t="shared" si="544"/>
        <v>32</v>
      </c>
      <c r="G320" s="10">
        <v>250215</v>
      </c>
      <c r="H320">
        <f t="shared" si="550"/>
        <v>3763</v>
      </c>
      <c r="I320">
        <f t="shared" si="547"/>
        <v>50593</v>
      </c>
      <c r="J320">
        <f t="shared" si="546"/>
        <v>-1820</v>
      </c>
      <c r="K320">
        <f t="shared" si="551"/>
        <v>1.6169967817054345E-2</v>
      </c>
      <c r="L320">
        <f t="shared" si="552"/>
        <v>0.81835932389649124</v>
      </c>
      <c r="M320">
        <f t="shared" si="553"/>
        <v>0.16547070828645438</v>
      </c>
      <c r="N320" s="22">
        <f t="shared" si="554"/>
        <v>6.4594835029697269E-3</v>
      </c>
      <c r="O320">
        <f t="shared" si="545"/>
        <v>6.4724919093851136E-3</v>
      </c>
      <c r="P320">
        <f t="shared" si="555"/>
        <v>1.5039066402893512E-2</v>
      </c>
      <c r="Q320">
        <f t="shared" si="556"/>
        <v>-3.5973355997865317E-2</v>
      </c>
      <c r="R320" s="22">
        <f t="shared" si="557"/>
        <v>76938.097634625054</v>
      </c>
      <c r="S320" s="22">
        <f t="shared" si="558"/>
        <v>1244.0865626572722</v>
      </c>
      <c r="T320" s="22">
        <f t="shared" si="559"/>
        <v>62963.009562153995</v>
      </c>
      <c r="U320" s="22">
        <f t="shared" si="560"/>
        <v>12731.001509813788</v>
      </c>
      <c r="V320" s="10">
        <v>1576882</v>
      </c>
      <c r="W320">
        <f t="shared" si="561"/>
        <v>13197</v>
      </c>
      <c r="X320" s="22">
        <f t="shared" si="562"/>
        <v>-387</v>
      </c>
      <c r="Y320" s="35">
        <f t="shared" si="563"/>
        <v>396799.69803724205</v>
      </c>
      <c r="Z320" s="10">
        <v>1267580</v>
      </c>
      <c r="AA320" s="22">
        <f t="shared" si="564"/>
        <v>11222</v>
      </c>
      <c r="AB320" s="28">
        <f t="shared" si="565"/>
        <v>0.80385215888062644</v>
      </c>
      <c r="AC320" s="31">
        <f t="shared" si="566"/>
        <v>-119</v>
      </c>
      <c r="AD320">
        <f t="shared" si="567"/>
        <v>309302</v>
      </c>
      <c r="AE320">
        <f t="shared" si="568"/>
        <v>1975</v>
      </c>
      <c r="AF320" s="28">
        <f t="shared" si="569"/>
        <v>0.19614784111937356</v>
      </c>
      <c r="AG320" s="31">
        <f t="shared" si="570"/>
        <v>-268</v>
      </c>
      <c r="AH320" s="35">
        <f t="shared" si="571"/>
        <v>0.14965522467227399</v>
      </c>
      <c r="AI320" s="35">
        <f t="shared" si="572"/>
        <v>77831.40412682436</v>
      </c>
      <c r="AJ320" s="10">
        <v>47339</v>
      </c>
      <c r="AK320" s="22">
        <f t="shared" si="573"/>
        <v>-1794</v>
      </c>
      <c r="AL320" s="22">
        <f t="shared" si="574"/>
        <v>-3.6513137809618845E-2</v>
      </c>
      <c r="AM320" s="35">
        <f t="shared" si="575"/>
        <v>11912.179164569703</v>
      </c>
      <c r="AN320" s="35">
        <f t="shared" si="576"/>
        <v>0.15482809597320704</v>
      </c>
      <c r="AO320" s="10">
        <v>621</v>
      </c>
      <c r="AP320">
        <f t="shared" si="548"/>
        <v>-45</v>
      </c>
      <c r="AQ320">
        <f t="shared" si="577"/>
        <v>-6.7567567567567544E-2</v>
      </c>
      <c r="AR320" s="35">
        <f t="shared" si="578"/>
        <v>156.26572722697534</v>
      </c>
      <c r="AS320" s="10">
        <v>2390</v>
      </c>
      <c r="AT320" s="22">
        <f t="shared" si="579"/>
        <v>17</v>
      </c>
      <c r="AU320" s="22">
        <f t="shared" si="580"/>
        <v>7.1639275179098405E-3</v>
      </c>
      <c r="AV320" s="35">
        <f t="shared" si="581"/>
        <v>601.40915953699039</v>
      </c>
      <c r="AW320" s="51">
        <f t="shared" si="582"/>
        <v>7.8167926947329859E-3</v>
      </c>
      <c r="AX320" s="10">
        <v>243</v>
      </c>
      <c r="AY320">
        <f t="shared" si="583"/>
        <v>2</v>
      </c>
      <c r="AZ320" s="22">
        <f t="shared" si="584"/>
        <v>8.2987551867219622E-3</v>
      </c>
      <c r="BA320" s="35">
        <f t="shared" si="585"/>
        <v>61.147458480120783</v>
      </c>
      <c r="BB320" s="51">
        <f t="shared" si="586"/>
        <v>7.9476176770716135E-4</v>
      </c>
      <c r="BC320" s="31">
        <f>+Pagina_Inicial[[#This Row],[Aislamiento Domiciliario]]+Pagina_Inicial[[#This Row],[Aislamiento en Hoteles]]+Pagina_Inicial[[#This Row],[Hospitalizados en Sala]]+Pagina_Inicial[[#This Row],[Hospitalizados en UCI]]</f>
        <v>50593</v>
      </c>
      <c r="BD320" s="31">
        <f t="shared" si="587"/>
        <v>-1820</v>
      </c>
      <c r="BE320" s="51">
        <f t="shared" si="588"/>
        <v>-3.4724209642645887E-2</v>
      </c>
      <c r="BF320" s="35">
        <f t="shared" si="589"/>
        <v>12731.001509813788</v>
      </c>
      <c r="BG320" s="35">
        <f t="shared" si="590"/>
        <v>0.16547070828645438</v>
      </c>
      <c r="BH320" s="45">
        <v>52640</v>
      </c>
      <c r="BI320" s="48">
        <f t="shared" si="591"/>
        <v>264</v>
      </c>
      <c r="BJ320" s="14">
        <v>120953</v>
      </c>
      <c r="BK320" s="48">
        <f t="shared" si="592"/>
        <v>822</v>
      </c>
      <c r="BL320" s="14">
        <v>89590</v>
      </c>
      <c r="BM320" s="48">
        <f t="shared" si="593"/>
        <v>631</v>
      </c>
      <c r="BN320" s="14">
        <v>35302</v>
      </c>
      <c r="BO320" s="48">
        <f t="shared" si="594"/>
        <v>221</v>
      </c>
      <c r="BP320" s="14">
        <v>7267</v>
      </c>
      <c r="BQ320" s="48">
        <f t="shared" si="595"/>
        <v>37</v>
      </c>
      <c r="BR320" s="16">
        <v>29</v>
      </c>
      <c r="BS320" s="24">
        <f t="shared" si="596"/>
        <v>0</v>
      </c>
      <c r="BT320" s="16">
        <v>227</v>
      </c>
      <c r="BU320" s="24">
        <f t="shared" si="597"/>
        <v>1</v>
      </c>
      <c r="BV320" s="16">
        <v>975</v>
      </c>
      <c r="BW320" s="24">
        <f t="shared" si="598"/>
        <v>4</v>
      </c>
      <c r="BX320" s="16">
        <v>2411</v>
      </c>
      <c r="BY320" s="24">
        <f t="shared" si="599"/>
        <v>16</v>
      </c>
      <c r="BZ320" s="21">
        <v>1302</v>
      </c>
      <c r="CA320" s="27">
        <f t="shared" si="600"/>
        <v>11</v>
      </c>
    </row>
    <row r="321" spans="1:79">
      <c r="A321" s="3">
        <v>44218</v>
      </c>
      <c r="B321" s="22">
        <v>44218</v>
      </c>
      <c r="C321" s="10">
        <v>307793</v>
      </c>
      <c r="D321">
        <f t="shared" si="549"/>
        <v>2041</v>
      </c>
      <c r="E321" s="10">
        <v>4980</v>
      </c>
      <c r="F321">
        <f t="shared" ref="F321:F344" si="601">E321-E320</f>
        <v>36</v>
      </c>
      <c r="G321" s="10">
        <v>253503</v>
      </c>
      <c r="H321">
        <f t="shared" si="550"/>
        <v>3288</v>
      </c>
      <c r="I321">
        <f t="shared" si="547"/>
        <v>49310</v>
      </c>
      <c r="J321">
        <f t="shared" si="546"/>
        <v>-1283</v>
      </c>
      <c r="K321">
        <f t="shared" si="551"/>
        <v>1.6179705191476091E-2</v>
      </c>
      <c r="L321">
        <f t="shared" si="552"/>
        <v>0.82361522191862713</v>
      </c>
      <c r="M321">
        <f t="shared" si="553"/>
        <v>0.16020507288989677</v>
      </c>
      <c r="N321" s="22">
        <f t="shared" si="554"/>
        <v>6.6310799790768472E-3</v>
      </c>
      <c r="O321">
        <f t="shared" si="545"/>
        <v>7.2289156626506026E-3</v>
      </c>
      <c r="P321">
        <f t="shared" si="555"/>
        <v>1.2970260706973881E-2</v>
      </c>
      <c r="Q321">
        <f t="shared" si="556"/>
        <v>-2.6019063070371121E-2</v>
      </c>
      <c r="R321" s="22">
        <f t="shared" si="557"/>
        <v>77451.685958731759</v>
      </c>
      <c r="S321" s="22">
        <f t="shared" si="558"/>
        <v>1253.1454453950678</v>
      </c>
      <c r="T321" s="22">
        <f t="shared" si="559"/>
        <v>63790.387518872667</v>
      </c>
      <c r="U321" s="22">
        <f t="shared" si="560"/>
        <v>12408.152994464015</v>
      </c>
      <c r="V321" s="10">
        <v>1590184</v>
      </c>
      <c r="W321">
        <f t="shared" si="561"/>
        <v>13302</v>
      </c>
      <c r="X321" s="22">
        <f t="shared" si="562"/>
        <v>105</v>
      </c>
      <c r="Y321" s="35">
        <f t="shared" si="563"/>
        <v>400146.95520885754</v>
      </c>
      <c r="Z321" s="10">
        <v>1278841</v>
      </c>
      <c r="AA321" s="22">
        <f t="shared" si="564"/>
        <v>11261</v>
      </c>
      <c r="AB321" s="28">
        <f t="shared" si="565"/>
        <v>0.80420944997560029</v>
      </c>
      <c r="AC321" s="31">
        <f t="shared" si="566"/>
        <v>39</v>
      </c>
      <c r="AD321">
        <f t="shared" si="567"/>
        <v>311343</v>
      </c>
      <c r="AE321">
        <f t="shared" si="568"/>
        <v>2041</v>
      </c>
      <c r="AF321" s="28">
        <f t="shared" si="569"/>
        <v>0.19579055002439968</v>
      </c>
      <c r="AG321" s="31">
        <f t="shared" si="570"/>
        <v>66</v>
      </c>
      <c r="AH321" s="35">
        <f t="shared" si="571"/>
        <v>0.1534355735979552</v>
      </c>
      <c r="AI321" s="35">
        <f t="shared" si="572"/>
        <v>78344.992450931051</v>
      </c>
      <c r="AJ321" s="10">
        <v>45974</v>
      </c>
      <c r="AK321" s="22">
        <f t="shared" si="573"/>
        <v>-1365</v>
      </c>
      <c r="AL321" s="22">
        <f t="shared" si="574"/>
        <v>-2.8834576142292789E-2</v>
      </c>
      <c r="AM321" s="35">
        <f t="shared" si="575"/>
        <v>11568.696527428283</v>
      </c>
      <c r="AN321" s="35">
        <f t="shared" si="576"/>
        <v>0.14936661977367907</v>
      </c>
      <c r="AO321" s="10">
        <v>577</v>
      </c>
      <c r="AP321">
        <f t="shared" si="548"/>
        <v>-44</v>
      </c>
      <c r="AQ321">
        <f t="shared" si="577"/>
        <v>-7.0853462157809965E-2</v>
      </c>
      <c r="AR321" s="35">
        <f t="shared" si="578"/>
        <v>145.19375943633617</v>
      </c>
      <c r="AS321" s="10">
        <v>2500</v>
      </c>
      <c r="AT321" s="22">
        <f t="shared" si="579"/>
        <v>110</v>
      </c>
      <c r="AU321" s="22">
        <f t="shared" si="580"/>
        <v>4.6025104602510414E-2</v>
      </c>
      <c r="AV321" s="35">
        <f t="shared" si="581"/>
        <v>629.08907901358828</v>
      </c>
      <c r="AW321" s="51">
        <f t="shared" si="582"/>
        <v>8.1223419635924141E-3</v>
      </c>
      <c r="AX321" s="10">
        <v>259</v>
      </c>
      <c r="AY321">
        <f t="shared" si="583"/>
        <v>16</v>
      </c>
      <c r="AZ321" s="22">
        <f t="shared" si="584"/>
        <v>6.5843621399176877E-2</v>
      </c>
      <c r="BA321" s="35">
        <f t="shared" si="585"/>
        <v>65.173628585807748</v>
      </c>
      <c r="BB321" s="51">
        <f t="shared" si="586"/>
        <v>8.4147462742817413E-4</v>
      </c>
      <c r="BC321" s="31">
        <f>+Pagina_Inicial[[#This Row],[Aislamiento Domiciliario]]+Pagina_Inicial[[#This Row],[Aislamiento en Hoteles]]+Pagina_Inicial[[#This Row],[Hospitalizados en Sala]]+Pagina_Inicial[[#This Row],[Hospitalizados en UCI]]</f>
        <v>49310</v>
      </c>
      <c r="BD321" s="31">
        <f t="shared" si="587"/>
        <v>-1283</v>
      </c>
      <c r="BE321" s="51">
        <f t="shared" si="588"/>
        <v>-2.5359239420473134E-2</v>
      </c>
      <c r="BF321" s="35">
        <f t="shared" si="589"/>
        <v>12408.152994464015</v>
      </c>
      <c r="BG321" s="35">
        <f t="shared" si="590"/>
        <v>0.16020507288989677</v>
      </c>
      <c r="BH321" s="45">
        <v>53158</v>
      </c>
      <c r="BI321" s="48">
        <f t="shared" si="591"/>
        <v>518</v>
      </c>
      <c r="BJ321" s="14">
        <v>121620</v>
      </c>
      <c r="BK321" s="48">
        <f t="shared" si="592"/>
        <v>667</v>
      </c>
      <c r="BL321" s="14">
        <v>90085</v>
      </c>
      <c r="BM321" s="48">
        <f t="shared" si="593"/>
        <v>495</v>
      </c>
      <c r="BN321" s="14">
        <v>35608</v>
      </c>
      <c r="BO321" s="48">
        <f t="shared" si="594"/>
        <v>306</v>
      </c>
      <c r="BP321" s="14">
        <v>7322</v>
      </c>
      <c r="BQ321" s="48">
        <f t="shared" si="595"/>
        <v>55</v>
      </c>
      <c r="BR321" s="16">
        <v>29</v>
      </c>
      <c r="BS321" s="24">
        <f t="shared" si="596"/>
        <v>0</v>
      </c>
      <c r="BT321" s="16">
        <v>229</v>
      </c>
      <c r="BU321" s="24">
        <f t="shared" si="597"/>
        <v>2</v>
      </c>
      <c r="BV321" s="16">
        <v>982</v>
      </c>
      <c r="BW321" s="24">
        <f t="shared" si="598"/>
        <v>7</v>
      </c>
      <c r="BX321" s="16">
        <v>2427</v>
      </c>
      <c r="BY321" s="24">
        <f t="shared" si="599"/>
        <v>16</v>
      </c>
      <c r="BZ321" s="21">
        <v>1313</v>
      </c>
      <c r="CA321" s="27">
        <f t="shared" si="600"/>
        <v>11</v>
      </c>
    </row>
    <row r="322" spans="1:79">
      <c r="A322" s="3">
        <v>44219</v>
      </c>
      <c r="B322" s="22">
        <v>44219</v>
      </c>
      <c r="C322" s="10">
        <v>309851</v>
      </c>
      <c r="D322">
        <f t="shared" si="549"/>
        <v>2058</v>
      </c>
      <c r="E322" s="10">
        <v>5034</v>
      </c>
      <c r="F322">
        <f t="shared" si="601"/>
        <v>54</v>
      </c>
      <c r="G322" s="10">
        <v>256587</v>
      </c>
      <c r="H322">
        <f t="shared" si="550"/>
        <v>3084</v>
      </c>
      <c r="I322">
        <f t="shared" si="547"/>
        <v>48230</v>
      </c>
      <c r="J322">
        <f t="shared" si="546"/>
        <v>-1080</v>
      </c>
      <c r="K322">
        <f t="shared" si="551"/>
        <v>1.6246518487918388E-2</v>
      </c>
      <c r="L322">
        <f t="shared" si="552"/>
        <v>0.82809802130701526</v>
      </c>
      <c r="M322">
        <f t="shared" si="553"/>
        <v>0.15565546020506629</v>
      </c>
      <c r="N322" s="22">
        <f t="shared" si="554"/>
        <v>6.6419020755137149E-3</v>
      </c>
      <c r="O322">
        <f t="shared" ref="O322:O345" si="602">+IFERROR(F322/E322,"")</f>
        <v>1.0727056019070322E-2</v>
      </c>
      <c r="P322">
        <f t="shared" si="555"/>
        <v>1.2019315086111143E-2</v>
      </c>
      <c r="Q322">
        <f t="shared" si="556"/>
        <v>-2.2392701637984656E-2</v>
      </c>
      <c r="R322" s="22">
        <f t="shared" si="557"/>
        <v>77969.552088575743</v>
      </c>
      <c r="S322" s="22">
        <f t="shared" si="558"/>
        <v>1266.7337695017613</v>
      </c>
      <c r="T322" s="22">
        <f t="shared" si="559"/>
        <v>64566.431806743829</v>
      </c>
      <c r="U322" s="22">
        <f t="shared" si="560"/>
        <v>12136.386512330146</v>
      </c>
      <c r="V322" s="10">
        <v>1603361</v>
      </c>
      <c r="W322">
        <f t="shared" si="561"/>
        <v>13177</v>
      </c>
      <c r="X322" s="22">
        <f t="shared" si="562"/>
        <v>-125</v>
      </c>
      <c r="Y322" s="35">
        <f t="shared" si="563"/>
        <v>403462.75792652235</v>
      </c>
      <c r="Z322" s="10">
        <v>1289960</v>
      </c>
      <c r="AA322" s="22">
        <f t="shared" si="564"/>
        <v>11119</v>
      </c>
      <c r="AB322" s="28">
        <f t="shared" si="565"/>
        <v>0.80453497372082772</v>
      </c>
      <c r="AC322" s="31">
        <f t="shared" si="566"/>
        <v>-142</v>
      </c>
      <c r="AD322">
        <f t="shared" si="567"/>
        <v>313401</v>
      </c>
      <c r="AE322">
        <f t="shared" si="568"/>
        <v>2058</v>
      </c>
      <c r="AF322" s="28">
        <f t="shared" si="569"/>
        <v>0.19546502627917231</v>
      </c>
      <c r="AG322" s="31">
        <f t="shared" si="570"/>
        <v>17</v>
      </c>
      <c r="AH322" s="35">
        <f t="shared" si="571"/>
        <v>0.1561812248615011</v>
      </c>
      <c r="AI322" s="35">
        <f t="shared" si="572"/>
        <v>78862.858580775035</v>
      </c>
      <c r="AJ322" s="10">
        <v>44918</v>
      </c>
      <c r="AK322" s="22">
        <f t="shared" si="573"/>
        <v>-1056</v>
      </c>
      <c r="AL322" s="22">
        <f t="shared" si="574"/>
        <v>-2.2969504502544869E-2</v>
      </c>
      <c r="AM322" s="35">
        <f t="shared" si="575"/>
        <v>11302.969300452944</v>
      </c>
      <c r="AN322" s="35">
        <f t="shared" si="576"/>
        <v>0.14496645161706756</v>
      </c>
      <c r="AO322" s="10">
        <v>559</v>
      </c>
      <c r="AP322">
        <f t="shared" si="548"/>
        <v>-18</v>
      </c>
      <c r="AQ322">
        <f t="shared" si="577"/>
        <v>-3.119584055459268E-2</v>
      </c>
      <c r="AR322" s="35">
        <f t="shared" si="578"/>
        <v>140.66431806743833</v>
      </c>
      <c r="AS322" s="10">
        <v>2492</v>
      </c>
      <c r="AT322" s="22">
        <f t="shared" si="579"/>
        <v>-8</v>
      </c>
      <c r="AU322" s="22">
        <f t="shared" si="580"/>
        <v>-3.1999999999999806E-3</v>
      </c>
      <c r="AV322" s="35">
        <f t="shared" si="581"/>
        <v>627.07599396074477</v>
      </c>
      <c r="AW322" s="51">
        <f t="shared" si="582"/>
        <v>8.0425753023227291E-3</v>
      </c>
      <c r="AX322" s="10">
        <v>251</v>
      </c>
      <c r="AY322">
        <f t="shared" si="583"/>
        <v>-8</v>
      </c>
      <c r="AZ322" s="22">
        <f t="shared" si="584"/>
        <v>-3.0888030888030937E-2</v>
      </c>
      <c r="BA322" s="35">
        <f t="shared" si="585"/>
        <v>63.160543532964262</v>
      </c>
      <c r="BB322" s="51">
        <f t="shared" si="586"/>
        <v>8.1006677403009839E-4</v>
      </c>
      <c r="BC322" s="31">
        <f>+Pagina_Inicial[[#This Row],[Aislamiento Domiciliario]]+Pagina_Inicial[[#This Row],[Aislamiento en Hoteles]]+Pagina_Inicial[[#This Row],[Hospitalizados en Sala]]+Pagina_Inicial[[#This Row],[Hospitalizados en UCI]]</f>
        <v>48220</v>
      </c>
      <c r="BD322" s="31">
        <f t="shared" si="587"/>
        <v>-1090</v>
      </c>
      <c r="BE322" s="51">
        <f t="shared" si="588"/>
        <v>-2.2105049685662181E-2</v>
      </c>
      <c r="BF322" s="35">
        <f t="shared" si="589"/>
        <v>12133.870156014091</v>
      </c>
      <c r="BG322" s="35">
        <f t="shared" si="590"/>
        <v>0.15562318662841171</v>
      </c>
      <c r="BH322" s="45">
        <v>53616</v>
      </c>
      <c r="BI322" s="48">
        <f t="shared" si="591"/>
        <v>458</v>
      </c>
      <c r="BJ322" s="14">
        <v>122300</v>
      </c>
      <c r="BK322" s="48">
        <f t="shared" si="592"/>
        <v>680</v>
      </c>
      <c r="BL322" s="14">
        <v>90696</v>
      </c>
      <c r="BM322" s="48">
        <f t="shared" si="593"/>
        <v>611</v>
      </c>
      <c r="BN322" s="14">
        <v>35879</v>
      </c>
      <c r="BO322" s="48">
        <f t="shared" si="594"/>
        <v>271</v>
      </c>
      <c r="BP322" s="14">
        <v>7360</v>
      </c>
      <c r="BQ322" s="48">
        <f t="shared" si="595"/>
        <v>38</v>
      </c>
      <c r="BR322" s="16">
        <v>29</v>
      </c>
      <c r="BS322" s="24">
        <f t="shared" si="596"/>
        <v>0</v>
      </c>
      <c r="BT322" s="16">
        <v>231</v>
      </c>
      <c r="BU322" s="24">
        <f t="shared" si="597"/>
        <v>2</v>
      </c>
      <c r="BV322" s="16">
        <v>987</v>
      </c>
      <c r="BW322" s="24">
        <f t="shared" si="598"/>
        <v>5</v>
      </c>
      <c r="BX322" s="16">
        <v>2456</v>
      </c>
      <c r="BY322" s="24">
        <f t="shared" si="599"/>
        <v>29</v>
      </c>
      <c r="BZ322" s="21">
        <v>1331</v>
      </c>
      <c r="CA322" s="27">
        <f t="shared" si="600"/>
        <v>18</v>
      </c>
    </row>
    <row r="323" spans="1:79">
      <c r="A323" s="3">
        <v>44220</v>
      </c>
      <c r="B323" s="22">
        <v>44220</v>
      </c>
      <c r="C323" s="10">
        <v>311244</v>
      </c>
      <c r="D323">
        <f t="shared" si="549"/>
        <v>1393</v>
      </c>
      <c r="E323" s="10">
        <v>5063</v>
      </c>
      <c r="F323">
        <f t="shared" si="601"/>
        <v>29</v>
      </c>
      <c r="G323" s="10">
        <v>259095</v>
      </c>
      <c r="H323">
        <f t="shared" si="550"/>
        <v>2508</v>
      </c>
      <c r="I323">
        <f t="shared" si="547"/>
        <v>47086</v>
      </c>
      <c r="J323">
        <f t="shared" si="546"/>
        <v>-1144</v>
      </c>
      <c r="K323">
        <f t="shared" si="551"/>
        <v>1.6266980247008778E-2</v>
      </c>
      <c r="L323">
        <f t="shared" si="552"/>
        <v>0.8324497821644754</v>
      </c>
      <c r="M323">
        <f t="shared" si="553"/>
        <v>0.15128323758851575</v>
      </c>
      <c r="N323" s="22">
        <f t="shared" si="554"/>
        <v>4.4755882844327924E-3</v>
      </c>
      <c r="O323">
        <f t="shared" si="602"/>
        <v>5.7278293501876361E-3</v>
      </c>
      <c r="P323">
        <f t="shared" si="555"/>
        <v>9.6798471603079944E-3</v>
      </c>
      <c r="Q323">
        <f t="shared" si="556"/>
        <v>-2.4295969077857537E-2</v>
      </c>
      <c r="R323" s="22">
        <f t="shared" si="557"/>
        <v>78320.08052340211</v>
      </c>
      <c r="S323" s="22">
        <f t="shared" si="558"/>
        <v>1274.0312028183191</v>
      </c>
      <c r="T323" s="22">
        <f t="shared" si="559"/>
        <v>65197.533970810262</v>
      </c>
      <c r="U323" s="22">
        <f t="shared" si="560"/>
        <v>11848.515349773528</v>
      </c>
      <c r="V323" s="10">
        <v>1612640</v>
      </c>
      <c r="W323">
        <f t="shared" si="561"/>
        <v>9279</v>
      </c>
      <c r="X323" s="22">
        <f t="shared" si="562"/>
        <v>-3898</v>
      </c>
      <c r="Y323" s="35">
        <f t="shared" si="563"/>
        <v>405797.68495218921</v>
      </c>
      <c r="Z323" s="10">
        <v>1297846</v>
      </c>
      <c r="AA323" s="22">
        <f t="shared" si="564"/>
        <v>7886</v>
      </c>
      <c r="AB323" s="28">
        <f t="shared" si="565"/>
        <v>0.8047958626847902</v>
      </c>
      <c r="AC323" s="31">
        <f t="shared" si="566"/>
        <v>-3233</v>
      </c>
      <c r="AD323">
        <f t="shared" si="567"/>
        <v>314794</v>
      </c>
      <c r="AE323">
        <f t="shared" si="568"/>
        <v>1393</v>
      </c>
      <c r="AF323" s="28">
        <f t="shared" si="569"/>
        <v>0.19520413731520983</v>
      </c>
      <c r="AG323" s="31">
        <f t="shared" si="570"/>
        <v>-665</v>
      </c>
      <c r="AH323" s="35">
        <f t="shared" si="571"/>
        <v>0.15012393576894062</v>
      </c>
      <c r="AI323" s="35">
        <f t="shared" si="572"/>
        <v>79213.387015601402</v>
      </c>
      <c r="AJ323" s="10">
        <v>43922</v>
      </c>
      <c r="AK323" s="22">
        <f t="shared" si="573"/>
        <v>-996</v>
      </c>
      <c r="AL323" s="22">
        <f t="shared" si="574"/>
        <v>-2.2173738812948041E-2</v>
      </c>
      <c r="AM323" s="35">
        <f t="shared" si="575"/>
        <v>11052.34021137393</v>
      </c>
      <c r="AN323" s="35">
        <f t="shared" si="576"/>
        <v>0.14111757977663827</v>
      </c>
      <c r="AO323" s="10">
        <v>578</v>
      </c>
      <c r="AP323">
        <f t="shared" si="548"/>
        <v>19</v>
      </c>
      <c r="AQ323">
        <f t="shared" si="577"/>
        <v>3.3989266547405972E-2</v>
      </c>
      <c r="AR323" s="35">
        <f t="shared" si="578"/>
        <v>145.4453950679416</v>
      </c>
      <c r="AS323" s="10">
        <v>2370</v>
      </c>
      <c r="AT323" s="22">
        <f t="shared" si="579"/>
        <v>-122</v>
      </c>
      <c r="AU323" s="22">
        <f t="shared" si="580"/>
        <v>-4.8956661316211902E-2</v>
      </c>
      <c r="AV323" s="35">
        <f t="shared" si="581"/>
        <v>596.37644690488173</v>
      </c>
      <c r="AW323" s="51">
        <f t="shared" si="582"/>
        <v>7.6146046188842196E-3</v>
      </c>
      <c r="AX323" s="10">
        <v>216</v>
      </c>
      <c r="AY323">
        <f t="shared" si="583"/>
        <v>-35</v>
      </c>
      <c r="AZ323" s="22">
        <f t="shared" si="584"/>
        <v>-0.1394422310756972</v>
      </c>
      <c r="BA323" s="35">
        <f t="shared" si="585"/>
        <v>54.35329642677403</v>
      </c>
      <c r="BB323" s="51">
        <f t="shared" si="586"/>
        <v>6.9398928172109339E-4</v>
      </c>
      <c r="BC323" s="31">
        <f>+Pagina_Inicial[[#This Row],[Aislamiento Domiciliario]]+Pagina_Inicial[[#This Row],[Aislamiento en Hoteles]]+Pagina_Inicial[[#This Row],[Hospitalizados en Sala]]+Pagina_Inicial[[#This Row],[Hospitalizados en UCI]]</f>
        <v>47086</v>
      </c>
      <c r="BD323" s="31">
        <f t="shared" si="587"/>
        <v>-1134</v>
      </c>
      <c r="BE323" s="51">
        <f t="shared" si="588"/>
        <v>-2.3517212774782248E-2</v>
      </c>
      <c r="BF323" s="35">
        <f t="shared" si="589"/>
        <v>11848.515349773528</v>
      </c>
      <c r="BG323" s="35">
        <f t="shared" si="590"/>
        <v>0.15128323758851575</v>
      </c>
      <c r="BH323" s="45">
        <v>53949</v>
      </c>
      <c r="BI323" s="48">
        <f t="shared" si="591"/>
        <v>333</v>
      </c>
      <c r="BJ323" s="14">
        <v>122779</v>
      </c>
      <c r="BK323" s="48">
        <f t="shared" si="592"/>
        <v>479</v>
      </c>
      <c r="BL323" s="14">
        <v>91062</v>
      </c>
      <c r="BM323" s="48">
        <f t="shared" si="593"/>
        <v>366</v>
      </c>
      <c r="BN323" s="14">
        <v>36056</v>
      </c>
      <c r="BO323" s="48">
        <f t="shared" si="594"/>
        <v>177</v>
      </c>
      <c r="BP323" s="14">
        <v>7398</v>
      </c>
      <c r="BQ323" s="48">
        <f t="shared" si="595"/>
        <v>38</v>
      </c>
      <c r="BR323" s="16">
        <v>29</v>
      </c>
      <c r="BS323" s="24">
        <f t="shared" si="596"/>
        <v>0</v>
      </c>
      <c r="BT323" s="16">
        <v>234</v>
      </c>
      <c r="BU323" s="24">
        <f t="shared" si="597"/>
        <v>3</v>
      </c>
      <c r="BV323" s="16">
        <v>994</v>
      </c>
      <c r="BW323" s="24">
        <f t="shared" si="598"/>
        <v>7</v>
      </c>
      <c r="BX323" s="16">
        <v>2469</v>
      </c>
      <c r="BY323" s="24">
        <f t="shared" si="599"/>
        <v>13</v>
      </c>
      <c r="BZ323" s="21">
        <v>1337</v>
      </c>
      <c r="CA323" s="27">
        <f t="shared" si="600"/>
        <v>6</v>
      </c>
    </row>
    <row r="324" spans="1:79">
      <c r="A324" s="3">
        <v>44221</v>
      </c>
      <c r="B324" s="22">
        <v>44221</v>
      </c>
      <c r="C324" s="10">
        <v>312158</v>
      </c>
      <c r="D324">
        <f t="shared" si="549"/>
        <v>914</v>
      </c>
      <c r="E324" s="10">
        <v>5098</v>
      </c>
      <c r="F324">
        <f t="shared" si="601"/>
        <v>35</v>
      </c>
      <c r="G324" s="10">
        <v>261291</v>
      </c>
      <c r="H324">
        <f t="shared" si="550"/>
        <v>2196</v>
      </c>
      <c r="I324">
        <f t="shared" si="547"/>
        <v>45769</v>
      </c>
      <c r="J324">
        <f t="shared" si="546"/>
        <v>-1317</v>
      </c>
      <c r="K324">
        <f t="shared" si="551"/>
        <v>1.6331473164230934E-2</v>
      </c>
      <c r="L324">
        <f t="shared" si="552"/>
        <v>0.83704726452629763</v>
      </c>
      <c r="M324">
        <f t="shared" si="553"/>
        <v>0.14662126230947148</v>
      </c>
      <c r="N324" s="22">
        <f t="shared" si="554"/>
        <v>2.9280044080241415E-3</v>
      </c>
      <c r="O324">
        <f t="shared" si="602"/>
        <v>6.8654374264417416E-3</v>
      </c>
      <c r="P324">
        <f t="shared" si="555"/>
        <v>8.404422655200524E-3</v>
      </c>
      <c r="Q324">
        <f t="shared" si="556"/>
        <v>-2.8774934999672267E-2</v>
      </c>
      <c r="R324" s="22">
        <f t="shared" si="557"/>
        <v>78550.075490689473</v>
      </c>
      <c r="S324" s="22">
        <f t="shared" si="558"/>
        <v>1282.8384499245092</v>
      </c>
      <c r="T324" s="22">
        <f t="shared" si="559"/>
        <v>65750.125817815802</v>
      </c>
      <c r="U324" s="22">
        <f t="shared" si="560"/>
        <v>11517.111222949168</v>
      </c>
      <c r="V324" s="10">
        <v>1619025</v>
      </c>
      <c r="W324">
        <f t="shared" si="561"/>
        <v>6385</v>
      </c>
      <c r="X324" s="22">
        <f t="shared" si="562"/>
        <v>-2894</v>
      </c>
      <c r="Y324" s="35">
        <f t="shared" si="563"/>
        <v>407404.37845998991</v>
      </c>
      <c r="Z324" s="10">
        <v>1303317</v>
      </c>
      <c r="AA324" s="22">
        <f t="shared" si="564"/>
        <v>5471</v>
      </c>
      <c r="AB324" s="28">
        <f t="shared" si="565"/>
        <v>0.80500115810441475</v>
      </c>
      <c r="AC324" s="31">
        <f t="shared" si="566"/>
        <v>-2415</v>
      </c>
      <c r="AD324">
        <f t="shared" si="567"/>
        <v>315708</v>
      </c>
      <c r="AE324">
        <f t="shared" si="568"/>
        <v>914</v>
      </c>
      <c r="AF324" s="28">
        <f t="shared" si="569"/>
        <v>0.19499884189558531</v>
      </c>
      <c r="AG324" s="31">
        <f t="shared" si="570"/>
        <v>-479</v>
      </c>
      <c r="AH324" s="35">
        <f t="shared" si="571"/>
        <v>0.14314800313234141</v>
      </c>
      <c r="AI324" s="35">
        <f t="shared" si="572"/>
        <v>79443.381982888779</v>
      </c>
      <c r="AJ324" s="10">
        <v>42497</v>
      </c>
      <c r="AK324" s="22">
        <f t="shared" si="573"/>
        <v>-1425</v>
      </c>
      <c r="AL324" s="22">
        <f t="shared" si="574"/>
        <v>-3.2443877783343233E-2</v>
      </c>
      <c r="AM324" s="35">
        <f t="shared" si="575"/>
        <v>10693.759436336184</v>
      </c>
      <c r="AN324" s="35">
        <f t="shared" si="576"/>
        <v>0.1361393909494551</v>
      </c>
      <c r="AO324" s="10">
        <v>562</v>
      </c>
      <c r="AP324">
        <f t="shared" si="548"/>
        <v>-16</v>
      </c>
      <c r="AQ324">
        <f t="shared" si="577"/>
        <v>-2.7681660899653959E-2</v>
      </c>
      <c r="AR324" s="35">
        <f t="shared" si="578"/>
        <v>141.41922496225465</v>
      </c>
      <c r="AS324" s="10">
        <v>2473</v>
      </c>
      <c r="AT324" s="22">
        <f t="shared" si="579"/>
        <v>103</v>
      </c>
      <c r="AU324" s="22">
        <f t="shared" si="580"/>
        <v>4.3459915611814282E-2</v>
      </c>
      <c r="AV324" s="35">
        <f t="shared" si="581"/>
        <v>622.29491696024149</v>
      </c>
      <c r="AW324" s="51">
        <f t="shared" si="582"/>
        <v>7.9222701324329348E-3</v>
      </c>
      <c r="AX324" s="10">
        <v>237</v>
      </c>
      <c r="AY324">
        <f t="shared" si="583"/>
        <v>21</v>
      </c>
      <c r="AZ324" s="22">
        <f t="shared" si="584"/>
        <v>9.7222222222222321E-2</v>
      </c>
      <c r="BA324" s="35">
        <f t="shared" si="585"/>
        <v>59.637644690488173</v>
      </c>
      <c r="BB324" s="51">
        <f t="shared" si="586"/>
        <v>7.5923090229947652E-4</v>
      </c>
      <c r="BC324" s="31">
        <f>+Pagina_Inicial[[#This Row],[Aislamiento Domiciliario]]+Pagina_Inicial[[#This Row],[Aislamiento en Hoteles]]+Pagina_Inicial[[#This Row],[Hospitalizados en Sala]]+Pagina_Inicial[[#This Row],[Hospitalizados en UCI]]</f>
        <v>45769</v>
      </c>
      <c r="BD324" s="31">
        <f t="shared" si="587"/>
        <v>-1317</v>
      </c>
      <c r="BE324" s="51">
        <f t="shared" si="588"/>
        <v>-2.7970097268827265E-2</v>
      </c>
      <c r="BF324" s="35">
        <f t="shared" si="589"/>
        <v>11517.111222949168</v>
      </c>
      <c r="BG324" s="35">
        <f t="shared" si="590"/>
        <v>0.14662126230947148</v>
      </c>
      <c r="BH324" s="45">
        <v>54191</v>
      </c>
      <c r="BI324" s="48">
        <f t="shared" si="591"/>
        <v>242</v>
      </c>
      <c r="BJ324" s="14">
        <v>123111</v>
      </c>
      <c r="BK324" s="48">
        <f t="shared" si="592"/>
        <v>332</v>
      </c>
      <c r="BL324" s="14">
        <v>91228</v>
      </c>
      <c r="BM324" s="48">
        <f t="shared" si="593"/>
        <v>166</v>
      </c>
      <c r="BN324" s="14">
        <v>36193</v>
      </c>
      <c r="BO324" s="48">
        <f t="shared" si="594"/>
        <v>137</v>
      </c>
      <c r="BP324" s="14">
        <v>7435</v>
      </c>
      <c r="BQ324" s="48">
        <f t="shared" si="595"/>
        <v>37</v>
      </c>
      <c r="BR324" s="16">
        <v>29</v>
      </c>
      <c r="BS324" s="24">
        <f t="shared" si="596"/>
        <v>0</v>
      </c>
      <c r="BT324" s="16">
        <v>235</v>
      </c>
      <c r="BU324" s="24">
        <f t="shared" si="597"/>
        <v>1</v>
      </c>
      <c r="BV324" s="16">
        <v>1000</v>
      </c>
      <c r="BW324" s="24">
        <f t="shared" si="598"/>
        <v>6</v>
      </c>
      <c r="BX324" s="16">
        <v>2483</v>
      </c>
      <c r="BY324" s="24">
        <f t="shared" si="599"/>
        <v>14</v>
      </c>
      <c r="BZ324" s="21">
        <v>1351</v>
      </c>
      <c r="CA324" s="27">
        <f t="shared" si="600"/>
        <v>14</v>
      </c>
    </row>
    <row r="325" spans="1:79">
      <c r="A325" s="3">
        <v>44222</v>
      </c>
      <c r="B325" s="22">
        <v>44222</v>
      </c>
      <c r="C325" s="10">
        <v>313834</v>
      </c>
      <c r="D325">
        <f t="shared" si="549"/>
        <v>1676</v>
      </c>
      <c r="E325" s="10">
        <v>5137</v>
      </c>
      <c r="F325">
        <f t="shared" si="601"/>
        <v>39</v>
      </c>
      <c r="G325" s="10">
        <v>263495</v>
      </c>
      <c r="H325">
        <f t="shared" si="550"/>
        <v>2204</v>
      </c>
      <c r="I325">
        <f t="shared" si="547"/>
        <v>45202</v>
      </c>
      <c r="J325">
        <f t="shared" si="546"/>
        <v>-567</v>
      </c>
      <c r="K325">
        <f t="shared" si="551"/>
        <v>1.636852603605728E-2</v>
      </c>
      <c r="L325">
        <f t="shared" si="552"/>
        <v>0.83959991587909533</v>
      </c>
      <c r="M325">
        <f t="shared" si="553"/>
        <v>0.14403155808484741</v>
      </c>
      <c r="N325" s="22">
        <f t="shared" si="554"/>
        <v>5.3404028881510607E-3</v>
      </c>
      <c r="O325">
        <f t="shared" si="602"/>
        <v>7.5919797547206545E-3</v>
      </c>
      <c r="P325">
        <f t="shared" si="555"/>
        <v>8.3644850945938255E-3</v>
      </c>
      <c r="Q325">
        <f t="shared" si="556"/>
        <v>-1.2543692756957657E-2</v>
      </c>
      <c r="R325" s="22">
        <f t="shared" si="557"/>
        <v>78971.816809260185</v>
      </c>
      <c r="S325" s="22">
        <f t="shared" si="558"/>
        <v>1292.6522395571212</v>
      </c>
      <c r="T325" s="22">
        <f t="shared" si="559"/>
        <v>66304.730749874172</v>
      </c>
      <c r="U325" s="22">
        <f t="shared" si="560"/>
        <v>11374.433819828888</v>
      </c>
      <c r="V325" s="10">
        <v>1629815</v>
      </c>
      <c r="W325">
        <f t="shared" si="561"/>
        <v>10790</v>
      </c>
      <c r="X325" s="22">
        <f t="shared" si="562"/>
        <v>4405</v>
      </c>
      <c r="Y325" s="35">
        <f t="shared" si="563"/>
        <v>410119.52692501259</v>
      </c>
      <c r="Z325" s="10">
        <v>1312431</v>
      </c>
      <c r="AA325" s="22">
        <f t="shared" si="564"/>
        <v>9114</v>
      </c>
      <c r="AB325" s="28">
        <f t="shared" si="565"/>
        <v>0.80526378760779593</v>
      </c>
      <c r="AC325" s="31">
        <f t="shared" si="566"/>
        <v>3643</v>
      </c>
      <c r="AD325">
        <f t="shared" si="567"/>
        <v>317384</v>
      </c>
      <c r="AE325">
        <f t="shared" si="568"/>
        <v>1676</v>
      </c>
      <c r="AF325" s="28">
        <f t="shared" si="569"/>
        <v>0.19473621239220401</v>
      </c>
      <c r="AG325" s="31">
        <f t="shared" si="570"/>
        <v>762</v>
      </c>
      <c r="AH325" s="35">
        <f t="shared" si="571"/>
        <v>0.15532900834105653</v>
      </c>
      <c r="AI325" s="35">
        <f t="shared" si="572"/>
        <v>79865.123301459476</v>
      </c>
      <c r="AJ325" s="10">
        <v>42000</v>
      </c>
      <c r="AK325" s="22">
        <f t="shared" si="573"/>
        <v>-497</v>
      </c>
      <c r="AL325" s="22">
        <f t="shared" si="574"/>
        <v>-1.1694943172459227E-2</v>
      </c>
      <c r="AM325" s="35">
        <f t="shared" si="575"/>
        <v>10568.696527428283</v>
      </c>
      <c r="AN325" s="35">
        <f t="shared" si="576"/>
        <v>0.13382871199423899</v>
      </c>
      <c r="AO325" s="10">
        <v>504</v>
      </c>
      <c r="AP325">
        <f t="shared" si="548"/>
        <v>-58</v>
      </c>
      <c r="AQ325">
        <f t="shared" si="577"/>
        <v>-0.10320284697508897</v>
      </c>
      <c r="AR325" s="35">
        <f t="shared" si="578"/>
        <v>126.8243583291394</v>
      </c>
      <c r="AS325" s="10">
        <v>2452</v>
      </c>
      <c r="AT325" s="22">
        <f t="shared" si="579"/>
        <v>-21</v>
      </c>
      <c r="AU325" s="22">
        <f t="shared" si="580"/>
        <v>-8.4917104731095927E-3</v>
      </c>
      <c r="AV325" s="35">
        <f t="shared" si="581"/>
        <v>617.01056869652734</v>
      </c>
      <c r="AW325" s="51">
        <f t="shared" si="582"/>
        <v>7.8130476621398569E-3</v>
      </c>
      <c r="AX325" s="10">
        <v>246</v>
      </c>
      <c r="AY325">
        <f t="shared" si="583"/>
        <v>9</v>
      </c>
      <c r="AZ325" s="22">
        <f t="shared" si="584"/>
        <v>3.7974683544303778E-2</v>
      </c>
      <c r="BA325" s="35">
        <f t="shared" si="585"/>
        <v>61.902365374937091</v>
      </c>
      <c r="BB325" s="51">
        <f t="shared" si="586"/>
        <v>7.8385388453768555E-4</v>
      </c>
      <c r="BC325" s="31">
        <f>+Pagina_Inicial[[#This Row],[Aislamiento Domiciliario]]+Pagina_Inicial[[#This Row],[Aislamiento en Hoteles]]+Pagina_Inicial[[#This Row],[Hospitalizados en Sala]]+Pagina_Inicial[[#This Row],[Hospitalizados en UCI]]</f>
        <v>45202</v>
      </c>
      <c r="BD325" s="31">
        <f t="shared" si="587"/>
        <v>-567</v>
      </c>
      <c r="BE325" s="51">
        <f t="shared" si="588"/>
        <v>-1.2388297756123157E-2</v>
      </c>
      <c r="BF325" s="35">
        <f t="shared" si="589"/>
        <v>11374.433819828888</v>
      </c>
      <c r="BG325" s="35">
        <f t="shared" si="590"/>
        <v>0.14403155808484741</v>
      </c>
      <c r="BH325" s="45">
        <v>54486</v>
      </c>
      <c r="BI325" s="48">
        <f t="shared" si="591"/>
        <v>295</v>
      </c>
      <c r="BJ325" s="14">
        <v>123718</v>
      </c>
      <c r="BK325" s="48">
        <f t="shared" si="592"/>
        <v>607</v>
      </c>
      <c r="BL325" s="14">
        <v>91754</v>
      </c>
      <c r="BM325" s="48">
        <f t="shared" si="593"/>
        <v>526</v>
      </c>
      <c r="BN325" s="14">
        <v>36406</v>
      </c>
      <c r="BO325" s="48">
        <f t="shared" si="594"/>
        <v>213</v>
      </c>
      <c r="BP325" s="14">
        <v>7470</v>
      </c>
      <c r="BQ325" s="48">
        <f t="shared" si="595"/>
        <v>35</v>
      </c>
      <c r="BR325" s="16">
        <v>29</v>
      </c>
      <c r="BS325" s="24">
        <f t="shared" si="596"/>
        <v>0</v>
      </c>
      <c r="BT325" s="16">
        <v>237</v>
      </c>
      <c r="BU325" s="24">
        <f t="shared" si="597"/>
        <v>2</v>
      </c>
      <c r="BV325" s="16">
        <v>1003</v>
      </c>
      <c r="BW325" s="24">
        <f t="shared" si="598"/>
        <v>3</v>
      </c>
      <c r="BX325" s="16">
        <v>2502</v>
      </c>
      <c r="BY325" s="24">
        <f t="shared" si="599"/>
        <v>19</v>
      </c>
      <c r="BZ325" s="21">
        <v>1366</v>
      </c>
      <c r="CA325" s="27">
        <f t="shared" si="600"/>
        <v>15</v>
      </c>
    </row>
    <row r="326" spans="1:79">
      <c r="A326" s="3">
        <v>44223</v>
      </c>
      <c r="B326" s="22">
        <v>44223</v>
      </c>
      <c r="C326" s="10">
        <v>315400</v>
      </c>
      <c r="D326">
        <f t="shared" si="549"/>
        <v>1566</v>
      </c>
      <c r="E326" s="10">
        <v>5176</v>
      </c>
      <c r="F326">
        <f t="shared" si="601"/>
        <v>39</v>
      </c>
      <c r="G326" s="10">
        <v>266534</v>
      </c>
      <c r="H326">
        <f t="shared" si="550"/>
        <v>3039</v>
      </c>
      <c r="I326">
        <f t="shared" si="547"/>
        <v>43690</v>
      </c>
      <c r="J326">
        <f t="shared" si="546"/>
        <v>-1512</v>
      </c>
      <c r="K326">
        <f t="shared" si="551"/>
        <v>1.6410906785034877E-2</v>
      </c>
      <c r="L326">
        <f t="shared" si="552"/>
        <v>0.8450665821179455</v>
      </c>
      <c r="M326">
        <f t="shared" si="553"/>
        <v>0.13852251109701966</v>
      </c>
      <c r="N326" s="22">
        <f t="shared" si="554"/>
        <v>4.9651236525047561E-3</v>
      </c>
      <c r="O326">
        <f t="shared" si="602"/>
        <v>7.5347758887171559E-3</v>
      </c>
      <c r="P326">
        <f t="shared" si="555"/>
        <v>1.140192245642207E-2</v>
      </c>
      <c r="Q326">
        <f t="shared" si="556"/>
        <v>-3.4607461661707486E-2</v>
      </c>
      <c r="R326" s="22">
        <f t="shared" si="557"/>
        <v>79365.878208354305</v>
      </c>
      <c r="S326" s="22">
        <f t="shared" si="558"/>
        <v>1302.4660291897333</v>
      </c>
      <c r="T326" s="22">
        <f t="shared" si="559"/>
        <v>67069.451434323099</v>
      </c>
      <c r="U326" s="22">
        <f t="shared" si="560"/>
        <v>10993.960744841468</v>
      </c>
      <c r="V326" s="10">
        <v>1641092</v>
      </c>
      <c r="W326">
        <f t="shared" si="561"/>
        <v>11277</v>
      </c>
      <c r="X326" s="22">
        <f t="shared" si="562"/>
        <v>487</v>
      </c>
      <c r="Y326" s="35">
        <f t="shared" si="563"/>
        <v>412957.22194262705</v>
      </c>
      <c r="Z326" s="10">
        <v>1322142</v>
      </c>
      <c r="AA326" s="22">
        <f t="shared" si="564"/>
        <v>9711</v>
      </c>
      <c r="AB326" s="28">
        <f t="shared" si="565"/>
        <v>0.80564770287101517</v>
      </c>
      <c r="AC326" s="31">
        <f t="shared" si="566"/>
        <v>597</v>
      </c>
      <c r="AD326">
        <f t="shared" si="567"/>
        <v>318950</v>
      </c>
      <c r="AE326">
        <f t="shared" si="568"/>
        <v>1566</v>
      </c>
      <c r="AF326" s="28">
        <f t="shared" si="569"/>
        <v>0.19435229712898486</v>
      </c>
      <c r="AG326" s="31">
        <f t="shared" si="570"/>
        <v>-110</v>
      </c>
      <c r="AH326" s="35">
        <f t="shared" si="571"/>
        <v>0.13886671987230648</v>
      </c>
      <c r="AI326" s="35">
        <f t="shared" si="572"/>
        <v>80259.184700553596</v>
      </c>
      <c r="AJ326" s="10">
        <v>40502</v>
      </c>
      <c r="AK326" s="22">
        <f t="shared" si="573"/>
        <v>-1498</v>
      </c>
      <c r="AL326" s="22">
        <f t="shared" si="574"/>
        <v>-3.5666666666666624E-2</v>
      </c>
      <c r="AM326" s="35">
        <f t="shared" si="575"/>
        <v>10191.746351283342</v>
      </c>
      <c r="AN326" s="35">
        <f t="shared" si="576"/>
        <v>0.1284147114774889</v>
      </c>
      <c r="AO326" s="10">
        <v>493</v>
      </c>
      <c r="AP326">
        <f t="shared" si="548"/>
        <v>-11</v>
      </c>
      <c r="AQ326">
        <f t="shared" si="577"/>
        <v>-2.1825396825396859E-2</v>
      </c>
      <c r="AR326" s="35">
        <f t="shared" si="578"/>
        <v>124.05636638147961</v>
      </c>
      <c r="AS326" s="10">
        <v>2455</v>
      </c>
      <c r="AT326" s="22">
        <f t="shared" si="579"/>
        <v>3</v>
      </c>
      <c r="AU326" s="22">
        <f t="shared" si="580"/>
        <v>1.2234910277324484E-3</v>
      </c>
      <c r="AV326" s="35">
        <f t="shared" si="581"/>
        <v>617.76547559134372</v>
      </c>
      <c r="AW326" s="51">
        <f t="shared" si="582"/>
        <v>7.7837666455294868E-3</v>
      </c>
      <c r="AX326" s="10">
        <v>240</v>
      </c>
      <c r="AY326">
        <f t="shared" si="583"/>
        <v>-6</v>
      </c>
      <c r="AZ326" s="22">
        <f t="shared" si="584"/>
        <v>-2.4390243902439046E-2</v>
      </c>
      <c r="BA326" s="35">
        <f t="shared" si="585"/>
        <v>60.392551585304474</v>
      </c>
      <c r="BB326" s="51">
        <f t="shared" si="586"/>
        <v>7.6093849080532657E-4</v>
      </c>
      <c r="BC326" s="31">
        <f>+Pagina_Inicial[[#This Row],[Aislamiento Domiciliario]]+Pagina_Inicial[[#This Row],[Aislamiento en Hoteles]]+Pagina_Inicial[[#This Row],[Hospitalizados en Sala]]+Pagina_Inicial[[#This Row],[Hospitalizados en UCI]]</f>
        <v>43690</v>
      </c>
      <c r="BD326" s="31">
        <f t="shared" si="587"/>
        <v>-1512</v>
      </c>
      <c r="BE326" s="51">
        <f t="shared" si="588"/>
        <v>-3.3449847351887052E-2</v>
      </c>
      <c r="BF326" s="35">
        <f t="shared" si="589"/>
        <v>10993.960744841468</v>
      </c>
      <c r="BG326" s="35">
        <f t="shared" si="590"/>
        <v>0.13852251109701966</v>
      </c>
      <c r="BH326" s="45">
        <v>55072</v>
      </c>
      <c r="BI326" s="48">
        <f t="shared" si="591"/>
        <v>586</v>
      </c>
      <c r="BJ326" s="14">
        <v>124014</v>
      </c>
      <c r="BK326" s="48">
        <f t="shared" si="592"/>
        <v>296</v>
      </c>
      <c r="BL326" s="14">
        <v>92191</v>
      </c>
      <c r="BM326" s="48">
        <f t="shared" si="593"/>
        <v>437</v>
      </c>
      <c r="BN326" s="14">
        <v>36606</v>
      </c>
      <c r="BO326" s="48">
        <f t="shared" si="594"/>
        <v>200</v>
      </c>
      <c r="BP326" s="14">
        <v>7517</v>
      </c>
      <c r="BQ326" s="48">
        <f t="shared" si="595"/>
        <v>47</v>
      </c>
      <c r="BR326" s="16">
        <v>29</v>
      </c>
      <c r="BS326" s="24">
        <f t="shared" si="596"/>
        <v>0</v>
      </c>
      <c r="BT326" s="16">
        <v>240</v>
      </c>
      <c r="BU326" s="24">
        <f t="shared" si="597"/>
        <v>3</v>
      </c>
      <c r="BV326" s="16">
        <v>1012</v>
      </c>
      <c r="BW326" s="24">
        <f t="shared" si="598"/>
        <v>9</v>
      </c>
      <c r="BX326" s="16">
        <v>2521</v>
      </c>
      <c r="BY326" s="24">
        <f t="shared" si="599"/>
        <v>19</v>
      </c>
      <c r="BZ326" s="21">
        <v>1374</v>
      </c>
      <c r="CA326" s="27">
        <f t="shared" si="600"/>
        <v>8</v>
      </c>
    </row>
    <row r="327" spans="1:79">
      <c r="A327" s="3">
        <v>44224</v>
      </c>
      <c r="B327" s="22">
        <v>44224</v>
      </c>
      <c r="C327" s="10">
        <v>316808</v>
      </c>
      <c r="D327">
        <f t="shared" si="549"/>
        <v>1408</v>
      </c>
      <c r="E327" s="10">
        <v>5196</v>
      </c>
      <c r="F327">
        <f t="shared" si="601"/>
        <v>20</v>
      </c>
      <c r="G327" s="10">
        <v>269637</v>
      </c>
      <c r="H327">
        <f t="shared" si="550"/>
        <v>3103</v>
      </c>
      <c r="I327">
        <f t="shared" si="547"/>
        <v>41975</v>
      </c>
      <c r="J327">
        <f t="shared" si="546"/>
        <v>-1715</v>
      </c>
      <c r="K327">
        <f t="shared" si="551"/>
        <v>1.6401100982298428E-2</v>
      </c>
      <c r="L327">
        <f t="shared" si="552"/>
        <v>0.85110540137875301</v>
      </c>
      <c r="M327">
        <f t="shared" si="553"/>
        <v>0.13249349763894852</v>
      </c>
      <c r="N327" s="22">
        <f t="shared" si="554"/>
        <v>4.4443322138329839E-3</v>
      </c>
      <c r="O327">
        <f t="shared" si="602"/>
        <v>3.8491147036181679E-3</v>
      </c>
      <c r="P327">
        <f t="shared" si="555"/>
        <v>1.1508064546037821E-2</v>
      </c>
      <c r="Q327">
        <f t="shared" si="556"/>
        <v>-4.0857653365098272E-2</v>
      </c>
      <c r="R327" s="22">
        <f t="shared" si="557"/>
        <v>79720.181177654755</v>
      </c>
      <c r="S327" s="22">
        <f t="shared" si="558"/>
        <v>1307.4987418218418</v>
      </c>
      <c r="T327" s="22">
        <f t="shared" si="559"/>
        <v>67850.276799194762</v>
      </c>
      <c r="U327" s="22">
        <f t="shared" si="560"/>
        <v>10562.405636638148</v>
      </c>
      <c r="V327" s="10">
        <v>1652122</v>
      </c>
      <c r="W327">
        <f t="shared" si="561"/>
        <v>11030</v>
      </c>
      <c r="X327" s="22">
        <f t="shared" si="562"/>
        <v>-247</v>
      </c>
      <c r="Y327" s="35">
        <f t="shared" si="563"/>
        <v>415732.762959235</v>
      </c>
      <c r="Z327" s="10">
        <v>1331764</v>
      </c>
      <c r="AA327" s="22">
        <f t="shared" si="564"/>
        <v>9622</v>
      </c>
      <c r="AB327" s="28">
        <f t="shared" si="565"/>
        <v>0.80609301250149812</v>
      </c>
      <c r="AC327" s="31">
        <f t="shared" si="566"/>
        <v>-89</v>
      </c>
      <c r="AD327">
        <f t="shared" si="567"/>
        <v>320358</v>
      </c>
      <c r="AE327">
        <f t="shared" si="568"/>
        <v>1408</v>
      </c>
      <c r="AF327" s="28">
        <f t="shared" si="569"/>
        <v>0.19390698749850194</v>
      </c>
      <c r="AG327" s="31">
        <f t="shared" si="570"/>
        <v>-158</v>
      </c>
      <c r="AH327" s="35">
        <f t="shared" si="571"/>
        <v>0.12765185856754308</v>
      </c>
      <c r="AI327" s="35">
        <f t="shared" si="572"/>
        <v>80613.487669854047</v>
      </c>
      <c r="AJ327" s="10">
        <v>38825</v>
      </c>
      <c r="AK327" s="22">
        <f t="shared" si="573"/>
        <v>-1677</v>
      </c>
      <c r="AL327" s="22">
        <f t="shared" si="574"/>
        <v>-4.1405362698138326E-2</v>
      </c>
      <c r="AM327" s="35">
        <f t="shared" si="575"/>
        <v>9769.7533970810255</v>
      </c>
      <c r="AN327" s="35">
        <f t="shared" si="576"/>
        <v>0.12255056690487615</v>
      </c>
      <c r="AO327" s="10">
        <v>483</v>
      </c>
      <c r="AP327">
        <f t="shared" si="548"/>
        <v>-10</v>
      </c>
      <c r="AQ327">
        <f t="shared" si="577"/>
        <v>-2.0283975659229236E-2</v>
      </c>
      <c r="AR327" s="35">
        <f t="shared" si="578"/>
        <v>121.54001006542526</v>
      </c>
      <c r="AS327" s="10">
        <v>2424</v>
      </c>
      <c r="AT327" s="22">
        <f t="shared" si="579"/>
        <v>-31</v>
      </c>
      <c r="AU327" s="22">
        <f t="shared" si="580"/>
        <v>-1.2627291242362504E-2</v>
      </c>
      <c r="AV327" s="35">
        <f t="shared" si="581"/>
        <v>609.96477101157518</v>
      </c>
      <c r="AW327" s="51">
        <f t="shared" si="582"/>
        <v>7.6513219363147393E-3</v>
      </c>
      <c r="AX327" s="10">
        <v>243</v>
      </c>
      <c r="AY327">
        <f t="shared" si="583"/>
        <v>3</v>
      </c>
      <c r="AZ327" s="22">
        <f t="shared" si="584"/>
        <v>1.2499999999999956E-2</v>
      </c>
      <c r="BA327" s="35">
        <f t="shared" si="585"/>
        <v>61.147458480120783</v>
      </c>
      <c r="BB327" s="51">
        <f t="shared" si="586"/>
        <v>7.6702608519986872E-4</v>
      </c>
      <c r="BC327" s="31">
        <f>+Pagina_Inicial[[#This Row],[Aislamiento Domiciliario]]+Pagina_Inicial[[#This Row],[Aislamiento en Hoteles]]+Pagina_Inicial[[#This Row],[Hospitalizados en Sala]]+Pagina_Inicial[[#This Row],[Hospitalizados en UCI]]</f>
        <v>41975</v>
      </c>
      <c r="BD327" s="31">
        <f t="shared" si="587"/>
        <v>-1715</v>
      </c>
      <c r="BE327" s="51">
        <f t="shared" si="588"/>
        <v>-3.9253833829251517E-2</v>
      </c>
      <c r="BF327" s="35">
        <f t="shared" si="589"/>
        <v>10562.405636638148</v>
      </c>
      <c r="BG327" s="35">
        <f t="shared" si="590"/>
        <v>0.13249349763894852</v>
      </c>
      <c r="BH327" s="45">
        <v>55398</v>
      </c>
      <c r="BI327" s="48">
        <f t="shared" si="591"/>
        <v>326</v>
      </c>
      <c r="BJ327" s="14">
        <v>124515</v>
      </c>
      <c r="BK327" s="48">
        <f t="shared" si="592"/>
        <v>501</v>
      </c>
      <c r="BL327" s="14">
        <v>92569</v>
      </c>
      <c r="BM327" s="48">
        <f t="shared" si="593"/>
        <v>378</v>
      </c>
      <c r="BN327" s="14">
        <v>36768</v>
      </c>
      <c r="BO327" s="48">
        <f t="shared" si="594"/>
        <v>162</v>
      </c>
      <c r="BP327" s="14">
        <v>7558</v>
      </c>
      <c r="BQ327" s="48">
        <f t="shared" si="595"/>
        <v>41</v>
      </c>
      <c r="BR327" s="16">
        <v>29</v>
      </c>
      <c r="BS327" s="24">
        <f t="shared" si="596"/>
        <v>0</v>
      </c>
      <c r="BT327" s="16">
        <v>241</v>
      </c>
      <c r="BU327" s="24">
        <f t="shared" si="597"/>
        <v>1</v>
      </c>
      <c r="BV327" s="16">
        <v>1015</v>
      </c>
      <c r="BW327" s="24">
        <f t="shared" si="598"/>
        <v>3</v>
      </c>
      <c r="BX327" s="16">
        <v>2530</v>
      </c>
      <c r="BY327" s="24">
        <f t="shared" si="599"/>
        <v>9</v>
      </c>
      <c r="BZ327" s="21">
        <v>1381</v>
      </c>
      <c r="CA327" s="27">
        <f t="shared" si="600"/>
        <v>7</v>
      </c>
    </row>
    <row r="328" spans="1:79">
      <c r="A328" s="3">
        <v>44225</v>
      </c>
      <c r="B328" s="22">
        <v>44225</v>
      </c>
      <c r="C328" s="10">
        <v>318253</v>
      </c>
      <c r="D328">
        <f t="shared" si="549"/>
        <v>1445</v>
      </c>
      <c r="E328" s="10">
        <v>5221</v>
      </c>
      <c r="F328">
        <f t="shared" si="601"/>
        <v>25</v>
      </c>
      <c r="G328" s="10">
        <v>272180</v>
      </c>
      <c r="H328">
        <f t="shared" si="550"/>
        <v>2543</v>
      </c>
      <c r="I328">
        <f t="shared" si="547"/>
        <v>40852</v>
      </c>
      <c r="J328">
        <f t="shared" si="546"/>
        <v>-1123</v>
      </c>
      <c r="K328">
        <f t="shared" si="551"/>
        <v>1.6405187068150182E-2</v>
      </c>
      <c r="L328">
        <f t="shared" si="552"/>
        <v>0.85523152963208515</v>
      </c>
      <c r="M328">
        <f t="shared" si="553"/>
        <v>0.12836328329976465</v>
      </c>
      <c r="N328" s="22">
        <f t="shared" si="554"/>
        <v>4.540412816218543E-3</v>
      </c>
      <c r="O328">
        <f t="shared" si="602"/>
        <v>4.7883547213177554E-3</v>
      </c>
      <c r="P328">
        <f t="shared" si="555"/>
        <v>9.3430817841134543E-3</v>
      </c>
      <c r="Q328">
        <f t="shared" si="556"/>
        <v>-2.7489474199549592E-2</v>
      </c>
      <c r="R328" s="22">
        <f t="shared" si="557"/>
        <v>80083.794665324604</v>
      </c>
      <c r="S328" s="22">
        <f t="shared" si="558"/>
        <v>1313.7896326119778</v>
      </c>
      <c r="T328" s="22">
        <f t="shared" si="559"/>
        <v>68490.186210367377</v>
      </c>
      <c r="U328" s="22">
        <f t="shared" si="560"/>
        <v>10279.818822345243</v>
      </c>
      <c r="V328" s="10">
        <v>1664107</v>
      </c>
      <c r="W328">
        <f t="shared" si="561"/>
        <v>11985</v>
      </c>
      <c r="X328" s="22">
        <f t="shared" si="562"/>
        <v>955</v>
      </c>
      <c r="Y328" s="35">
        <f t="shared" si="563"/>
        <v>418748.61600402615</v>
      </c>
      <c r="Z328" s="10">
        <v>1342304</v>
      </c>
      <c r="AA328" s="22">
        <f t="shared" si="564"/>
        <v>10540</v>
      </c>
      <c r="AB328" s="28">
        <f t="shared" si="565"/>
        <v>0.80662120885255573</v>
      </c>
      <c r="AC328" s="31">
        <f t="shared" si="566"/>
        <v>918</v>
      </c>
      <c r="AD328">
        <f t="shared" si="567"/>
        <v>321803</v>
      </c>
      <c r="AE328">
        <f t="shared" si="568"/>
        <v>1445</v>
      </c>
      <c r="AF328" s="28">
        <f t="shared" si="569"/>
        <v>0.19337879114744425</v>
      </c>
      <c r="AG328" s="31">
        <f t="shared" si="570"/>
        <v>37</v>
      </c>
      <c r="AH328" s="35">
        <f t="shared" si="571"/>
        <v>0.12056737588652482</v>
      </c>
      <c r="AI328" s="35">
        <f t="shared" si="572"/>
        <v>80977.101157523895</v>
      </c>
      <c r="AJ328" s="10">
        <v>37733</v>
      </c>
      <c r="AK328" s="22">
        <f t="shared" si="573"/>
        <v>-1092</v>
      </c>
      <c r="AL328" s="22">
        <f t="shared" si="574"/>
        <v>-2.8126207340630982E-2</v>
      </c>
      <c r="AM328" s="35">
        <f t="shared" si="575"/>
        <v>9494.9672873678901</v>
      </c>
      <c r="AN328" s="35">
        <f t="shared" si="576"/>
        <v>0.11856290435596836</v>
      </c>
      <c r="AO328" s="10">
        <v>486</v>
      </c>
      <c r="AP328">
        <f t="shared" ref="AP328:AP341" si="603">AO328-AO327</f>
        <v>3</v>
      </c>
      <c r="AQ328">
        <f t="shared" ref="AQ328:AQ341" si="604">IFERROR(AO328/AO327,0)-1</f>
        <v>6.2111801242235032E-3</v>
      </c>
      <c r="AR328" s="35">
        <f t="shared" si="578"/>
        <v>122.29491696024157</v>
      </c>
      <c r="AS328" s="10">
        <v>2391</v>
      </c>
      <c r="AT328" s="22">
        <f t="shared" si="579"/>
        <v>-33</v>
      </c>
      <c r="AU328" s="22">
        <f t="shared" si="580"/>
        <v>-1.3613861386138626E-2</v>
      </c>
      <c r="AV328" s="35">
        <f t="shared" si="581"/>
        <v>601.66079516859588</v>
      </c>
      <c r="AW328" s="51">
        <f t="shared" si="582"/>
        <v>7.5128906875976034E-3</v>
      </c>
      <c r="AX328" s="10">
        <v>242</v>
      </c>
      <c r="AY328">
        <f t="shared" si="583"/>
        <v>-1</v>
      </c>
      <c r="AZ328" s="22">
        <f t="shared" si="584"/>
        <v>-4.1152263374485409E-3</v>
      </c>
      <c r="BA328" s="35">
        <f t="shared" si="585"/>
        <v>60.895822848515344</v>
      </c>
      <c r="BB328" s="51">
        <f t="shared" si="586"/>
        <v>7.6040131593417819E-4</v>
      </c>
      <c r="BC328" s="31">
        <f>+Pagina_Inicial[[#This Row],[Aislamiento Domiciliario]]+Pagina_Inicial[[#This Row],[Aislamiento en Hoteles]]+Pagina_Inicial[[#This Row],[Hospitalizados en Sala]]+Pagina_Inicial[[#This Row],[Hospitalizados en UCI]]</f>
        <v>40852</v>
      </c>
      <c r="BD328" s="31">
        <f t="shared" si="587"/>
        <v>-1123</v>
      </c>
      <c r="BE328" s="51">
        <f t="shared" si="588"/>
        <v>-2.6754020250148947E-2</v>
      </c>
      <c r="BF328" s="35">
        <f t="shared" si="589"/>
        <v>10279.818822345243</v>
      </c>
      <c r="BG328" s="35">
        <f t="shared" si="590"/>
        <v>0.12836328329976465</v>
      </c>
      <c r="BH328" s="45">
        <v>55738</v>
      </c>
      <c r="BI328" s="48">
        <f t="shared" si="591"/>
        <v>340</v>
      </c>
      <c r="BJ328" s="14">
        <v>125043</v>
      </c>
      <c r="BK328" s="48">
        <f t="shared" si="592"/>
        <v>528</v>
      </c>
      <c r="BL328" s="14">
        <v>92918</v>
      </c>
      <c r="BM328" s="48">
        <f t="shared" si="593"/>
        <v>349</v>
      </c>
      <c r="BN328" s="14">
        <v>36956</v>
      </c>
      <c r="BO328" s="48">
        <f t="shared" si="594"/>
        <v>188</v>
      </c>
      <c r="BP328" s="14">
        <v>7598</v>
      </c>
      <c r="BQ328" s="48">
        <f t="shared" si="595"/>
        <v>40</v>
      </c>
      <c r="BR328" s="16">
        <v>29</v>
      </c>
      <c r="BS328" s="24">
        <f t="shared" si="596"/>
        <v>0</v>
      </c>
      <c r="BT328" s="16">
        <v>242</v>
      </c>
      <c r="BU328" s="24">
        <f t="shared" si="597"/>
        <v>1</v>
      </c>
      <c r="BV328" s="16">
        <v>1019</v>
      </c>
      <c r="BW328" s="24">
        <f t="shared" si="598"/>
        <v>4</v>
      </c>
      <c r="BX328" s="16">
        <v>2541</v>
      </c>
      <c r="BY328" s="24">
        <f t="shared" si="599"/>
        <v>11</v>
      </c>
      <c r="BZ328" s="21">
        <v>1390</v>
      </c>
      <c r="CA328" s="27">
        <f t="shared" si="600"/>
        <v>9</v>
      </c>
    </row>
    <row r="329" spans="1:79">
      <c r="A329" s="3">
        <v>44226</v>
      </c>
      <c r="B329" s="22">
        <v>44226</v>
      </c>
      <c r="C329" s="10">
        <v>319453</v>
      </c>
      <c r="D329">
        <f t="shared" si="549"/>
        <v>1200</v>
      </c>
      <c r="E329" s="10">
        <v>5244</v>
      </c>
      <c r="F329">
        <f t="shared" si="601"/>
        <v>23</v>
      </c>
      <c r="G329" s="10">
        <v>274806</v>
      </c>
      <c r="H329">
        <f t="shared" si="550"/>
        <v>2626</v>
      </c>
      <c r="I329">
        <f t="shared" si="547"/>
        <v>39403</v>
      </c>
      <c r="J329">
        <f t="shared" si="546"/>
        <v>-1449</v>
      </c>
      <c r="K329">
        <f t="shared" si="551"/>
        <v>1.6415560348470668E-2</v>
      </c>
      <c r="L329">
        <f t="shared" si="552"/>
        <v>0.86023922141911324</v>
      </c>
      <c r="M329">
        <f t="shared" si="553"/>
        <v>0.12334521823241604</v>
      </c>
      <c r="N329" s="22">
        <f t="shared" si="554"/>
        <v>3.7564211323731504E-3</v>
      </c>
      <c r="O329">
        <f t="shared" si="602"/>
        <v>4.3859649122807015E-3</v>
      </c>
      <c r="P329">
        <f t="shared" si="555"/>
        <v>9.5558321142915365E-3</v>
      </c>
      <c r="Q329">
        <f t="shared" si="556"/>
        <v>-3.6773849706875111E-2</v>
      </c>
      <c r="R329" s="22">
        <f t="shared" si="557"/>
        <v>80385.757423251125</v>
      </c>
      <c r="S329" s="22">
        <f t="shared" si="558"/>
        <v>1319.5772521389028</v>
      </c>
      <c r="T329" s="22">
        <f t="shared" si="559"/>
        <v>69150.981378963261</v>
      </c>
      <c r="U329" s="22">
        <f t="shared" si="560"/>
        <v>9915.1987921489672</v>
      </c>
      <c r="V329" s="10">
        <v>1674023</v>
      </c>
      <c r="W329">
        <f t="shared" si="561"/>
        <v>9916</v>
      </c>
      <c r="X329" s="22">
        <f t="shared" si="562"/>
        <v>-2069</v>
      </c>
      <c r="Y329" s="35">
        <f t="shared" si="563"/>
        <v>421243.83492702566</v>
      </c>
      <c r="Z329" s="10">
        <v>1351020</v>
      </c>
      <c r="AA329" s="22">
        <f t="shared" si="564"/>
        <v>8716</v>
      </c>
      <c r="AB329" s="28">
        <f t="shared" si="565"/>
        <v>0.80704984340119579</v>
      </c>
      <c r="AC329" s="31">
        <f t="shared" si="566"/>
        <v>-1824</v>
      </c>
      <c r="AD329">
        <f t="shared" si="567"/>
        <v>323003</v>
      </c>
      <c r="AE329">
        <f t="shared" si="568"/>
        <v>1200</v>
      </c>
      <c r="AF329" s="28">
        <f t="shared" si="569"/>
        <v>0.19295015659880418</v>
      </c>
      <c r="AG329" s="31">
        <f t="shared" si="570"/>
        <v>-245</v>
      </c>
      <c r="AH329" s="35">
        <f t="shared" si="571"/>
        <v>0.12101653892698669</v>
      </c>
      <c r="AI329" s="35">
        <f t="shared" si="572"/>
        <v>81279.063915450417</v>
      </c>
      <c r="AJ329" s="10">
        <v>36441</v>
      </c>
      <c r="AK329" s="22">
        <f t="shared" si="573"/>
        <v>-1292</v>
      </c>
      <c r="AL329" s="22">
        <f t="shared" si="574"/>
        <v>-3.4240585164179937E-2</v>
      </c>
      <c r="AM329" s="35">
        <f t="shared" si="575"/>
        <v>9169.8540513336684</v>
      </c>
      <c r="AN329" s="35">
        <f t="shared" si="576"/>
        <v>0.11407311873734165</v>
      </c>
      <c r="AO329" s="10">
        <v>477</v>
      </c>
      <c r="AP329">
        <f t="shared" si="603"/>
        <v>-9</v>
      </c>
      <c r="AQ329">
        <f t="shared" si="604"/>
        <v>-1.851851851851849E-2</v>
      </c>
      <c r="AR329" s="35">
        <f t="shared" si="578"/>
        <v>120.03019627579265</v>
      </c>
      <c r="AS329" s="10">
        <v>2230</v>
      </c>
      <c r="AT329" s="22">
        <f t="shared" si="579"/>
        <v>-161</v>
      </c>
      <c r="AU329" s="22">
        <f t="shared" si="580"/>
        <v>-6.7335842743621921E-2</v>
      </c>
      <c r="AV329" s="35">
        <f t="shared" si="581"/>
        <v>561.1474584801208</v>
      </c>
      <c r="AW329" s="51">
        <f t="shared" si="582"/>
        <v>6.9806826043267711E-3</v>
      </c>
      <c r="AX329" s="10">
        <v>255</v>
      </c>
      <c r="AY329">
        <f t="shared" si="583"/>
        <v>13</v>
      </c>
      <c r="AZ329" s="22">
        <f t="shared" si="584"/>
        <v>5.3719008264462742E-2</v>
      </c>
      <c r="BA329" s="35">
        <f t="shared" si="585"/>
        <v>64.167086059386008</v>
      </c>
      <c r="BB329" s="51">
        <f t="shared" si="586"/>
        <v>7.9823949062929442E-4</v>
      </c>
      <c r="BC329" s="31">
        <f>+Pagina_Inicial[[#This Row],[Aislamiento Domiciliario]]+Pagina_Inicial[[#This Row],[Aislamiento en Hoteles]]+Pagina_Inicial[[#This Row],[Hospitalizados en Sala]]+Pagina_Inicial[[#This Row],[Hospitalizados en UCI]]</f>
        <v>39403</v>
      </c>
      <c r="BD329" s="31">
        <f t="shared" si="587"/>
        <v>-1449</v>
      </c>
      <c r="BE329" s="51">
        <f t="shared" si="588"/>
        <v>-3.5469499657299508E-2</v>
      </c>
      <c r="BF329" s="35">
        <f t="shared" si="589"/>
        <v>9915.1987921489672</v>
      </c>
      <c r="BG329" s="35">
        <f t="shared" si="590"/>
        <v>0.12334521823241604</v>
      </c>
      <c r="BH329" s="45">
        <v>55979</v>
      </c>
      <c r="BI329" s="48">
        <f t="shared" si="591"/>
        <v>241</v>
      </c>
      <c r="BJ329" s="14">
        <v>125505</v>
      </c>
      <c r="BK329" s="48">
        <f t="shared" si="592"/>
        <v>462</v>
      </c>
      <c r="BL329" s="14">
        <v>93241</v>
      </c>
      <c r="BM329" s="48">
        <f t="shared" si="593"/>
        <v>323</v>
      </c>
      <c r="BN329" s="14">
        <v>37099</v>
      </c>
      <c r="BO329" s="48">
        <f t="shared" si="594"/>
        <v>143</v>
      </c>
      <c r="BP329" s="14">
        <v>7629</v>
      </c>
      <c r="BQ329" s="48">
        <f t="shared" si="595"/>
        <v>31</v>
      </c>
      <c r="BR329" s="16">
        <v>29</v>
      </c>
      <c r="BS329" s="24">
        <f t="shared" si="596"/>
        <v>0</v>
      </c>
      <c r="BT329" s="16">
        <v>244</v>
      </c>
      <c r="BU329" s="24">
        <f t="shared" si="597"/>
        <v>2</v>
      </c>
      <c r="BV329" s="16">
        <v>1025</v>
      </c>
      <c r="BW329" s="24">
        <f t="shared" si="598"/>
        <v>6</v>
      </c>
      <c r="BX329" s="16">
        <v>2549</v>
      </c>
      <c r="BY329" s="24">
        <f t="shared" si="599"/>
        <v>8</v>
      </c>
      <c r="BZ329" s="21">
        <v>1397</v>
      </c>
      <c r="CA329" s="27">
        <f t="shared" si="600"/>
        <v>7</v>
      </c>
    </row>
    <row r="330" spans="1:79">
      <c r="A330" s="3">
        <v>44227</v>
      </c>
      <c r="B330" s="22">
        <v>44227</v>
      </c>
      <c r="C330" s="10">
        <v>320379</v>
      </c>
      <c r="D330">
        <f t="shared" si="549"/>
        <v>926</v>
      </c>
      <c r="E330" s="10">
        <v>5270</v>
      </c>
      <c r="F330">
        <f t="shared" si="601"/>
        <v>26</v>
      </c>
      <c r="G330" s="10">
        <v>276417</v>
      </c>
      <c r="H330">
        <f t="shared" si="550"/>
        <v>1611</v>
      </c>
      <c r="I330">
        <f t="shared" si="547"/>
        <v>38692</v>
      </c>
      <c r="J330">
        <f t="shared" si="546"/>
        <v>-711</v>
      </c>
      <c r="K330">
        <f t="shared" si="551"/>
        <v>1.6449267898332912E-2</v>
      </c>
      <c r="L330">
        <f t="shared" si="552"/>
        <v>0.86278126843519709</v>
      </c>
      <c r="M330">
        <f t="shared" si="553"/>
        <v>0.12076946366647003</v>
      </c>
      <c r="N330" s="22">
        <f t="shared" si="554"/>
        <v>2.8903267692326901E-3</v>
      </c>
      <c r="O330">
        <f t="shared" si="602"/>
        <v>4.9335863377609106E-3</v>
      </c>
      <c r="P330">
        <f t="shared" si="555"/>
        <v>5.8281509458535472E-3</v>
      </c>
      <c r="Q330">
        <f t="shared" si="556"/>
        <v>-1.8375891657190117E-2</v>
      </c>
      <c r="R330" s="22">
        <f t="shared" si="557"/>
        <v>80618.772018117757</v>
      </c>
      <c r="S330" s="22">
        <f t="shared" si="558"/>
        <v>1326.1197785606441</v>
      </c>
      <c r="T330" s="22">
        <f t="shared" si="559"/>
        <v>69556.366381479616</v>
      </c>
      <c r="U330" s="22">
        <f t="shared" si="560"/>
        <v>9736.2858580775028</v>
      </c>
      <c r="V330" s="10">
        <v>1680715</v>
      </c>
      <c r="W330">
        <f t="shared" si="561"/>
        <v>6692</v>
      </c>
      <c r="X330" s="22">
        <f t="shared" si="562"/>
        <v>-3224</v>
      </c>
      <c r="Y330" s="35">
        <f t="shared" si="563"/>
        <v>422927.78057372919</v>
      </c>
      <c r="Z330" s="10">
        <v>1356786</v>
      </c>
      <c r="AA330" s="22">
        <f t="shared" si="564"/>
        <v>5766</v>
      </c>
      <c r="AB330" s="28">
        <f t="shared" si="565"/>
        <v>0.80726714523283249</v>
      </c>
      <c r="AC330" s="31">
        <f t="shared" si="566"/>
        <v>-2950</v>
      </c>
      <c r="AD330">
        <f t="shared" si="567"/>
        <v>323929</v>
      </c>
      <c r="AE330">
        <f t="shared" si="568"/>
        <v>926</v>
      </c>
      <c r="AF330" s="28">
        <f t="shared" si="569"/>
        <v>0.19273285476716753</v>
      </c>
      <c r="AG330" s="31">
        <f t="shared" si="570"/>
        <v>-274</v>
      </c>
      <c r="AH330" s="35">
        <f t="shared" si="571"/>
        <v>0.1383741781231321</v>
      </c>
      <c r="AI330" s="35">
        <f t="shared" si="572"/>
        <v>81512.078510317064</v>
      </c>
      <c r="AJ330" s="10">
        <v>35781</v>
      </c>
      <c r="AK330" s="22">
        <f t="shared" si="573"/>
        <v>-660</v>
      </c>
      <c r="AL330" s="22">
        <f t="shared" si="574"/>
        <v>-1.8111467852144569E-2</v>
      </c>
      <c r="AM330" s="35">
        <f t="shared" si="575"/>
        <v>9003.7745344740815</v>
      </c>
      <c r="AN330" s="35">
        <f t="shared" si="576"/>
        <v>0.11168335003230549</v>
      </c>
      <c r="AO330" s="10">
        <v>478</v>
      </c>
      <c r="AP330">
        <f t="shared" si="603"/>
        <v>1</v>
      </c>
      <c r="AQ330">
        <f t="shared" si="604"/>
        <v>2.0964360587001352E-3</v>
      </c>
      <c r="AR330" s="35">
        <f t="shared" si="578"/>
        <v>120.28183190739809</v>
      </c>
      <c r="AS330" s="10">
        <v>2186</v>
      </c>
      <c r="AT330" s="22">
        <f t="shared" si="579"/>
        <v>-44</v>
      </c>
      <c r="AU330" s="22">
        <f t="shared" si="580"/>
        <v>-1.9730941704035887E-2</v>
      </c>
      <c r="AV330" s="35">
        <f t="shared" si="581"/>
        <v>550.07549068948163</v>
      </c>
      <c r="AW330" s="51">
        <f t="shared" si="582"/>
        <v>6.8231688094413179E-3</v>
      </c>
      <c r="AX330" s="10">
        <v>247</v>
      </c>
      <c r="AY330">
        <f t="shared" si="583"/>
        <v>-8</v>
      </c>
      <c r="AZ330" s="22">
        <f t="shared" si="584"/>
        <v>-3.1372549019607843E-2</v>
      </c>
      <c r="BA330" s="35">
        <f t="shared" si="585"/>
        <v>62.154001006542522</v>
      </c>
      <c r="BB330" s="51">
        <f t="shared" si="586"/>
        <v>7.7096189200915168E-4</v>
      </c>
      <c r="BC330" s="31">
        <f>+Pagina_Inicial[[#This Row],[Aislamiento Domiciliario]]+Pagina_Inicial[[#This Row],[Aislamiento en Hoteles]]+Pagina_Inicial[[#This Row],[Hospitalizados en Sala]]+Pagina_Inicial[[#This Row],[Hospitalizados en UCI]]</f>
        <v>38692</v>
      </c>
      <c r="BD330" s="31">
        <f t="shared" si="587"/>
        <v>-711</v>
      </c>
      <c r="BE330" s="51">
        <f t="shared" si="588"/>
        <v>-1.8044311346851805E-2</v>
      </c>
      <c r="BF330" s="35">
        <f t="shared" si="589"/>
        <v>9736.2858580775028</v>
      </c>
      <c r="BG330" s="35">
        <f t="shared" si="590"/>
        <v>0.12076946366647003</v>
      </c>
      <c r="BH330" s="45">
        <v>56211</v>
      </c>
      <c r="BI330" s="48">
        <f t="shared" si="591"/>
        <v>232</v>
      </c>
      <c r="BJ330" s="14">
        <v>125820</v>
      </c>
      <c r="BK330" s="48">
        <f t="shared" si="592"/>
        <v>315</v>
      </c>
      <c r="BL330" s="14">
        <v>93480</v>
      </c>
      <c r="BM330" s="48">
        <f t="shared" si="593"/>
        <v>239</v>
      </c>
      <c r="BN330" s="14">
        <v>37213</v>
      </c>
      <c r="BO330" s="48">
        <f t="shared" si="594"/>
        <v>114</v>
      </c>
      <c r="BP330" s="14">
        <v>7655</v>
      </c>
      <c r="BQ330" s="48">
        <f t="shared" si="595"/>
        <v>26</v>
      </c>
      <c r="BR330" s="16">
        <v>29</v>
      </c>
      <c r="BS330" s="24">
        <f t="shared" si="596"/>
        <v>0</v>
      </c>
      <c r="BT330" s="16">
        <v>245</v>
      </c>
      <c r="BU330" s="24">
        <f t="shared" si="597"/>
        <v>1</v>
      </c>
      <c r="BV330" s="16">
        <v>1033</v>
      </c>
      <c r="BW330" s="24">
        <f t="shared" si="598"/>
        <v>8</v>
      </c>
      <c r="BX330" s="16">
        <v>2561</v>
      </c>
      <c r="BY330" s="24">
        <f t="shared" si="599"/>
        <v>12</v>
      </c>
      <c r="BZ330" s="21">
        <v>1402</v>
      </c>
      <c r="CA330" s="27">
        <f t="shared" si="600"/>
        <v>5</v>
      </c>
    </row>
    <row r="331" spans="1:79">
      <c r="A331" s="3">
        <v>44228</v>
      </c>
      <c r="B331" s="22">
        <v>44228</v>
      </c>
      <c r="C331" s="10">
        <v>321103</v>
      </c>
      <c r="D331">
        <f t="shared" si="549"/>
        <v>724</v>
      </c>
      <c r="E331" s="10">
        <v>5296</v>
      </c>
      <c r="F331">
        <f t="shared" si="601"/>
        <v>26</v>
      </c>
      <c r="G331" s="10">
        <v>278442</v>
      </c>
      <c r="H331">
        <f t="shared" si="550"/>
        <v>2025</v>
      </c>
      <c r="I331">
        <f t="shared" si="547"/>
        <v>37365</v>
      </c>
      <c r="J331">
        <f t="shared" ref="J331:J362" si="605">+IFERROR(I331-I330,"")</f>
        <v>-1327</v>
      </c>
      <c r="K331">
        <f t="shared" si="551"/>
        <v>1.6493150172997448E-2</v>
      </c>
      <c r="L331">
        <f t="shared" si="552"/>
        <v>0.86714231881981796</v>
      </c>
      <c r="M331">
        <f t="shared" si="553"/>
        <v>0.11636453100718461</v>
      </c>
      <c r="N331" s="22">
        <f t="shared" si="554"/>
        <v>2.2547282336197422E-3</v>
      </c>
      <c r="O331">
        <f t="shared" si="602"/>
        <v>4.9093655589123866E-3</v>
      </c>
      <c r="P331">
        <f t="shared" si="555"/>
        <v>7.2726097356002328E-3</v>
      </c>
      <c r="Q331">
        <f t="shared" si="556"/>
        <v>-3.5514518934832061E-2</v>
      </c>
      <c r="R331" s="22">
        <f t="shared" si="557"/>
        <v>80800.956215400103</v>
      </c>
      <c r="S331" s="22">
        <f t="shared" si="558"/>
        <v>1332.6623049823854</v>
      </c>
      <c r="T331" s="22">
        <f t="shared" si="559"/>
        <v>70065.92853548062</v>
      </c>
      <c r="U331" s="22">
        <f t="shared" si="560"/>
        <v>9402.3653749370915</v>
      </c>
      <c r="V331" s="10">
        <v>1685772</v>
      </c>
      <c r="W331">
        <f t="shared" si="561"/>
        <v>5057</v>
      </c>
      <c r="X331" s="22">
        <f t="shared" si="562"/>
        <v>-1635</v>
      </c>
      <c r="Y331" s="35">
        <f t="shared" si="563"/>
        <v>424200.30196275789</v>
      </c>
      <c r="Z331" s="10">
        <v>1361119</v>
      </c>
      <c r="AA331" s="22">
        <f t="shared" si="564"/>
        <v>4333</v>
      </c>
      <c r="AB331" s="28">
        <f t="shared" si="565"/>
        <v>0.8074158308478252</v>
      </c>
      <c r="AC331" s="31">
        <f t="shared" si="566"/>
        <v>-1433</v>
      </c>
      <c r="AD331">
        <f t="shared" si="567"/>
        <v>324653</v>
      </c>
      <c r="AE331">
        <f t="shared" si="568"/>
        <v>724</v>
      </c>
      <c r="AF331" s="28">
        <f t="shared" si="569"/>
        <v>0.1925841691521748</v>
      </c>
      <c r="AG331" s="31">
        <f t="shared" si="570"/>
        <v>-202</v>
      </c>
      <c r="AH331" s="35">
        <f t="shared" si="571"/>
        <v>0.14316788609847736</v>
      </c>
      <c r="AI331" s="35">
        <f t="shared" si="572"/>
        <v>81694.262707599395</v>
      </c>
      <c r="AJ331" s="10">
        <v>34387</v>
      </c>
      <c r="AK331" s="22">
        <f t="shared" si="573"/>
        <v>-1394</v>
      </c>
      <c r="AL331" s="22">
        <f t="shared" si="574"/>
        <v>-3.8959224169251794E-2</v>
      </c>
      <c r="AM331" s="35">
        <f t="shared" si="575"/>
        <v>8652.9944640161048</v>
      </c>
      <c r="AN331" s="35">
        <f t="shared" si="576"/>
        <v>0.1070902483003896</v>
      </c>
      <c r="AO331" s="10">
        <v>477</v>
      </c>
      <c r="AP331">
        <f t="shared" si="603"/>
        <v>-1</v>
      </c>
      <c r="AQ331">
        <f t="shared" si="604"/>
        <v>-2.0920502092049986E-3</v>
      </c>
      <c r="AR331" s="35">
        <f t="shared" si="578"/>
        <v>120.03019627579265</v>
      </c>
      <c r="AS331" s="10">
        <v>2249</v>
      </c>
      <c r="AT331" s="22">
        <f t="shared" si="579"/>
        <v>63</v>
      </c>
      <c r="AU331" s="22">
        <f t="shared" si="580"/>
        <v>2.8819762122598291E-2</v>
      </c>
      <c r="AV331" s="35">
        <f t="shared" si="581"/>
        <v>565.92853548062408</v>
      </c>
      <c r="AW331" s="51">
        <f t="shared" si="582"/>
        <v>7.0039831455950274E-3</v>
      </c>
      <c r="AX331" s="10">
        <v>252</v>
      </c>
      <c r="AY331">
        <f t="shared" si="583"/>
        <v>5</v>
      </c>
      <c r="AZ331" s="22">
        <f t="shared" si="584"/>
        <v>2.0242914979757165E-2</v>
      </c>
      <c r="BA331" s="35">
        <f t="shared" si="585"/>
        <v>63.4121791645697</v>
      </c>
      <c r="BB331" s="51">
        <f t="shared" si="586"/>
        <v>7.8479491004444053E-4</v>
      </c>
      <c r="BC331" s="31">
        <f>+Pagina_Inicial[[#This Row],[Aislamiento Domiciliario]]+Pagina_Inicial[[#This Row],[Aislamiento en Hoteles]]+Pagina_Inicial[[#This Row],[Hospitalizados en Sala]]+Pagina_Inicial[[#This Row],[Hospitalizados en UCI]]</f>
        <v>37365</v>
      </c>
      <c r="BD331" s="31">
        <f t="shared" si="587"/>
        <v>-1327</v>
      </c>
      <c r="BE331" s="51">
        <f t="shared" si="588"/>
        <v>-3.4296495399565807E-2</v>
      </c>
      <c r="BF331" s="35">
        <f t="shared" si="589"/>
        <v>9402.3653749370915</v>
      </c>
      <c r="BG331" s="35">
        <f t="shared" si="590"/>
        <v>0.11636453100718461</v>
      </c>
      <c r="BH331" s="45">
        <v>56391</v>
      </c>
      <c r="BI331" s="48">
        <f t="shared" si="591"/>
        <v>180</v>
      </c>
      <c r="BJ331" s="14">
        <v>126049</v>
      </c>
      <c r="BK331" s="48">
        <f t="shared" si="592"/>
        <v>229</v>
      </c>
      <c r="BL331" s="14">
        <v>93681</v>
      </c>
      <c r="BM331" s="48">
        <f t="shared" si="593"/>
        <v>201</v>
      </c>
      <c r="BN331" s="14">
        <v>37309</v>
      </c>
      <c r="BO331" s="48">
        <f t="shared" si="594"/>
        <v>96</v>
      </c>
      <c r="BP331" s="14">
        <v>7673</v>
      </c>
      <c r="BQ331" s="48">
        <f t="shared" si="595"/>
        <v>18</v>
      </c>
      <c r="BR331" s="16">
        <v>29</v>
      </c>
      <c r="BS331" s="24">
        <f t="shared" si="596"/>
        <v>0</v>
      </c>
      <c r="BT331" s="16">
        <v>247</v>
      </c>
      <c r="BU331" s="24">
        <f t="shared" si="597"/>
        <v>2</v>
      </c>
      <c r="BV331" s="16">
        <v>1041</v>
      </c>
      <c r="BW331" s="24">
        <f t="shared" si="598"/>
        <v>8</v>
      </c>
      <c r="BX331" s="16">
        <v>2572</v>
      </c>
      <c r="BY331" s="24">
        <f t="shared" si="599"/>
        <v>11</v>
      </c>
      <c r="BZ331" s="21">
        <v>1407</v>
      </c>
      <c r="CA331" s="27">
        <f t="shared" si="600"/>
        <v>5</v>
      </c>
    </row>
    <row r="332" spans="1:79">
      <c r="A332" s="3">
        <v>44229</v>
      </c>
      <c r="B332" s="22">
        <v>44229</v>
      </c>
      <c r="C332" s="10">
        <v>322201</v>
      </c>
      <c r="D332">
        <f t="shared" si="549"/>
        <v>1098</v>
      </c>
      <c r="E332" s="10">
        <v>5339</v>
      </c>
      <c r="F332">
        <f t="shared" si="601"/>
        <v>43</v>
      </c>
      <c r="G332" s="10">
        <v>280827</v>
      </c>
      <c r="H332">
        <f t="shared" si="550"/>
        <v>2385</v>
      </c>
      <c r="I332">
        <f t="shared" ref="I332:I344" si="606">+IFERROR(C332-E332-G332,"")</f>
        <v>36035</v>
      </c>
      <c r="J332">
        <f t="shared" si="605"/>
        <v>-1330</v>
      </c>
      <c r="K332">
        <f t="shared" si="551"/>
        <v>1.6570401705767519E-2</v>
      </c>
      <c r="L332">
        <f t="shared" si="552"/>
        <v>0.87158947365154049</v>
      </c>
      <c r="M332">
        <f t="shared" si="553"/>
        <v>0.11184012464269198</v>
      </c>
      <c r="N332" s="22">
        <f t="shared" si="554"/>
        <v>3.4078106523567587E-3</v>
      </c>
      <c r="O332">
        <f t="shared" si="602"/>
        <v>8.0539426858962353E-3</v>
      </c>
      <c r="P332">
        <f t="shared" si="555"/>
        <v>8.4927731307887066E-3</v>
      </c>
      <c r="Q332">
        <f t="shared" si="556"/>
        <v>-3.6908561121132236E-2</v>
      </c>
      <c r="R332" s="22">
        <f t="shared" si="557"/>
        <v>81077.25213890287</v>
      </c>
      <c r="S332" s="22">
        <f t="shared" si="558"/>
        <v>1343.4826371414192</v>
      </c>
      <c r="T332" s="22">
        <f t="shared" si="559"/>
        <v>70666.07951685958</v>
      </c>
      <c r="U332" s="22">
        <f t="shared" si="560"/>
        <v>9067.689984901861</v>
      </c>
      <c r="V332" s="10">
        <v>1694777</v>
      </c>
      <c r="W332">
        <f t="shared" si="561"/>
        <v>9005</v>
      </c>
      <c r="X332" s="22">
        <f t="shared" si="562"/>
        <v>3948</v>
      </c>
      <c r="Y332" s="35">
        <f t="shared" si="563"/>
        <v>426466.28082536487</v>
      </c>
      <c r="Z332" s="10">
        <v>1369026</v>
      </c>
      <c r="AA332" s="22">
        <f t="shared" si="564"/>
        <v>7907</v>
      </c>
      <c r="AB332" s="28">
        <f t="shared" si="565"/>
        <v>0.80779123153075594</v>
      </c>
      <c r="AC332" s="31">
        <f t="shared" si="566"/>
        <v>3574</v>
      </c>
      <c r="AD332">
        <f t="shared" si="567"/>
        <v>325751</v>
      </c>
      <c r="AE332">
        <f t="shared" si="568"/>
        <v>1098</v>
      </c>
      <c r="AF332" s="28">
        <f t="shared" si="569"/>
        <v>0.19220876846924403</v>
      </c>
      <c r="AG332" s="31">
        <f t="shared" si="570"/>
        <v>374</v>
      </c>
      <c r="AH332" s="35">
        <f t="shared" si="571"/>
        <v>0.12193225985563576</v>
      </c>
      <c r="AI332" s="35">
        <f t="shared" si="572"/>
        <v>81970.558631102162</v>
      </c>
      <c r="AJ332" s="10">
        <v>33160</v>
      </c>
      <c r="AK332" s="22">
        <f t="shared" si="573"/>
        <v>-1227</v>
      </c>
      <c r="AL332" s="22">
        <f t="shared" si="574"/>
        <v>-3.568208916160176E-2</v>
      </c>
      <c r="AM332" s="35">
        <f t="shared" si="575"/>
        <v>8344.2375440362357</v>
      </c>
      <c r="AN332" s="35">
        <f t="shared" si="576"/>
        <v>0.10291712316224966</v>
      </c>
      <c r="AO332" s="10">
        <v>452</v>
      </c>
      <c r="AP332">
        <f t="shared" si="603"/>
        <v>-25</v>
      </c>
      <c r="AQ332">
        <f t="shared" si="604"/>
        <v>-5.2410901467505266E-2</v>
      </c>
      <c r="AR332" s="35">
        <f t="shared" si="578"/>
        <v>113.73930548565676</v>
      </c>
      <c r="AS332" s="10">
        <v>2181</v>
      </c>
      <c r="AT332" s="22">
        <f t="shared" si="579"/>
        <v>-68</v>
      </c>
      <c r="AU332" s="22">
        <f t="shared" si="580"/>
        <v>-3.0235660293463806E-2</v>
      </c>
      <c r="AV332" s="35">
        <f t="shared" si="581"/>
        <v>548.81731253145438</v>
      </c>
      <c r="AW332" s="51">
        <f t="shared" si="582"/>
        <v>6.7690665143807748E-3</v>
      </c>
      <c r="AX332" s="10">
        <v>242</v>
      </c>
      <c r="AY332">
        <f t="shared" si="583"/>
        <v>-10</v>
      </c>
      <c r="AZ332" s="22">
        <f t="shared" si="584"/>
        <v>-3.9682539682539653E-2</v>
      </c>
      <c r="BA332" s="35">
        <f t="shared" si="585"/>
        <v>60.895822848515344</v>
      </c>
      <c r="BB332" s="51">
        <f t="shared" si="586"/>
        <v>7.5108395070158066E-4</v>
      </c>
      <c r="BC332" s="31">
        <f>+Pagina_Inicial[[#This Row],[Aislamiento Domiciliario]]+Pagina_Inicial[[#This Row],[Aislamiento en Hoteles]]+Pagina_Inicial[[#This Row],[Hospitalizados en Sala]]+Pagina_Inicial[[#This Row],[Hospitalizados en UCI]]</f>
        <v>36035</v>
      </c>
      <c r="BD332" s="31">
        <f t="shared" si="587"/>
        <v>-1330</v>
      </c>
      <c r="BE332" s="51">
        <f t="shared" si="588"/>
        <v>-3.5594807975378062E-2</v>
      </c>
      <c r="BF332" s="35">
        <f t="shared" si="589"/>
        <v>9067.689984901861</v>
      </c>
      <c r="BG332" s="35">
        <f t="shared" si="590"/>
        <v>0.11184012464269198</v>
      </c>
      <c r="BH332" s="45">
        <v>56570</v>
      </c>
      <c r="BI332" s="48">
        <f t="shared" si="591"/>
        <v>179</v>
      </c>
      <c r="BJ332" s="14">
        <v>126504</v>
      </c>
      <c r="BK332" s="48">
        <f t="shared" si="592"/>
        <v>455</v>
      </c>
      <c r="BL332" s="14">
        <v>93984</v>
      </c>
      <c r="BM332" s="48">
        <f t="shared" si="593"/>
        <v>303</v>
      </c>
      <c r="BN332" s="14">
        <v>37444</v>
      </c>
      <c r="BO332" s="48">
        <f t="shared" si="594"/>
        <v>135</v>
      </c>
      <c r="BP332" s="14">
        <v>7699</v>
      </c>
      <c r="BQ332" s="48">
        <f t="shared" si="595"/>
        <v>26</v>
      </c>
      <c r="BR332" s="16">
        <v>30</v>
      </c>
      <c r="BS332" s="24">
        <f t="shared" si="596"/>
        <v>1</v>
      </c>
      <c r="BT332" s="16">
        <v>249</v>
      </c>
      <c r="BU332" s="24">
        <f t="shared" si="597"/>
        <v>2</v>
      </c>
      <c r="BV332" s="16">
        <v>1050</v>
      </c>
      <c r="BW332" s="24">
        <f t="shared" si="598"/>
        <v>9</v>
      </c>
      <c r="BX332" s="16">
        <v>2591</v>
      </c>
      <c r="BY332" s="24">
        <f t="shared" si="599"/>
        <v>19</v>
      </c>
      <c r="BZ332" s="21">
        <v>1419</v>
      </c>
      <c r="CA332" s="27">
        <f t="shared" si="600"/>
        <v>12</v>
      </c>
    </row>
    <row r="333" spans="1:79">
      <c r="A333" s="3">
        <v>44230</v>
      </c>
      <c r="B333" s="22">
        <v>44230</v>
      </c>
      <c r="C333" s="10">
        <v>323382</v>
      </c>
      <c r="D333">
        <f t="shared" ref="D333:D364" si="607">IFERROR(C333-C332,"")</f>
        <v>1181</v>
      </c>
      <c r="E333" s="10">
        <v>5366</v>
      </c>
      <c r="F333">
        <f t="shared" si="601"/>
        <v>27</v>
      </c>
      <c r="G333" s="10">
        <v>283298</v>
      </c>
      <c r="H333">
        <f t="shared" ref="H333:H344" si="608">G333-G332</f>
        <v>2471</v>
      </c>
      <c r="I333">
        <f t="shared" si="606"/>
        <v>34718</v>
      </c>
      <c r="J333">
        <f t="shared" si="605"/>
        <v>-1317</v>
      </c>
      <c r="K333">
        <f t="shared" ref="K333:K345" si="609">+IFERROR(E333/C333,"")</f>
        <v>1.6593378728562504E-2</v>
      </c>
      <c r="L333">
        <f t="shared" ref="L333:L345" si="610">+IFERROR(G333/C333,"")</f>
        <v>0.87604752274399933</v>
      </c>
      <c r="M333">
        <f t="shared" ref="M333:M345" si="611">+IFERROR(I333/C333,"")</f>
        <v>0.10735909852743813</v>
      </c>
      <c r="N333" s="22">
        <f t="shared" ref="N333:N345" si="612">+IFERROR(D333/C333,"")</f>
        <v>3.652027632954215E-3</v>
      </c>
      <c r="O333">
        <f t="shared" si="602"/>
        <v>5.0316809541557954E-3</v>
      </c>
      <c r="P333">
        <f t="shared" ref="P333:P345" si="613">+IFERROR(H333/G333,"")</f>
        <v>8.7222641882399449E-3</v>
      </c>
      <c r="Q333">
        <f t="shared" ref="Q333:Q345" si="614">+IFERROR(J333/I333,"")</f>
        <v>-3.7934212800276514E-2</v>
      </c>
      <c r="R333" s="22">
        <f t="shared" ref="R333:R345" si="615">+IFERROR(C333/3.974,"")</f>
        <v>81374.43381982889</v>
      </c>
      <c r="S333" s="22">
        <f t="shared" ref="S333:S345" si="616">+IFERROR(E333/3.974,"")</f>
        <v>1350.276799194766</v>
      </c>
      <c r="T333" s="22">
        <f t="shared" ref="T333:T345" si="617">+IFERROR(G333/3.974,"")</f>
        <v>71287.871162556621</v>
      </c>
      <c r="U333" s="22">
        <f t="shared" ref="U333:U345" si="618">+IFERROR(I333/3.974,"")</f>
        <v>8736.2858580775028</v>
      </c>
      <c r="V333" s="10">
        <v>1704656</v>
      </c>
      <c r="W333">
        <f t="shared" ref="W333:W364" si="619">V333-V332</f>
        <v>9879</v>
      </c>
      <c r="X333" s="22">
        <f t="shared" ref="X333:X364" si="620">IFERROR(W333-W332,0)</f>
        <v>874</v>
      </c>
      <c r="Y333" s="35">
        <f t="shared" ref="Y333:Y345" si="621">IFERROR(V333/3.974,0)</f>
        <v>428952.18922999495</v>
      </c>
      <c r="Z333" s="10">
        <v>1377724</v>
      </c>
      <c r="AA333" s="22">
        <f t="shared" ref="AA333:AA364" si="622">Z333-Z332</f>
        <v>8698</v>
      </c>
      <c r="AB333" s="28">
        <f t="shared" ref="AB333:AB345" si="623">IFERROR(Z333/V333,0)</f>
        <v>0.80821233140293414</v>
      </c>
      <c r="AC333" s="31">
        <f t="shared" ref="AC333:AC345" si="624">IFERROR(AA333-AA332,0)</f>
        <v>791</v>
      </c>
      <c r="AD333">
        <f t="shared" ref="AD333:AD345" si="625">V333-Z333</f>
        <v>326932</v>
      </c>
      <c r="AE333">
        <f t="shared" ref="AE333:AE364" si="626">AD333-AD332</f>
        <v>1181</v>
      </c>
      <c r="AF333" s="28">
        <f t="shared" ref="AF333:AF345" si="627">IFERROR(AD333/V333,0)</f>
        <v>0.19178766859706592</v>
      </c>
      <c r="AG333" s="31">
        <f t="shared" ref="AG333:AG345" si="628">IFERROR(AE333-AE332,0)</f>
        <v>83</v>
      </c>
      <c r="AH333" s="35">
        <f t="shared" ref="AH333:AH345" si="629">IFERROR(AE333/W333,0)</f>
        <v>0.11954651280493978</v>
      </c>
      <c r="AI333" s="35">
        <f t="shared" ref="AI333:AI345" si="630">IFERROR(AD333/3.974,0)</f>
        <v>82267.740312028182</v>
      </c>
      <c r="AJ333" s="10">
        <v>31865</v>
      </c>
      <c r="AK333" s="22">
        <f t="shared" ref="AK333:AK364" si="631">AJ333-AJ332</f>
        <v>-1295</v>
      </c>
      <c r="AL333" s="22">
        <f t="shared" ref="AL333:AL345" si="632">IFERROR(AJ333/AJ332,0)-1</f>
        <v>-3.9053075995174935E-2</v>
      </c>
      <c r="AM333" s="35">
        <f t="shared" ref="AM333:AM345" si="633">IFERROR(AJ333/3.974,0)</f>
        <v>8018.3694011071966</v>
      </c>
      <c r="AN333" s="35">
        <f t="shared" ref="AN333:AN345" si="634">IFERROR(AJ333/C333," ")</f>
        <v>9.8536715092367541E-2</v>
      </c>
      <c r="AO333" s="10">
        <v>462</v>
      </c>
      <c r="AP333">
        <f t="shared" si="603"/>
        <v>10</v>
      </c>
      <c r="AQ333">
        <f t="shared" si="604"/>
        <v>2.2123893805309658E-2</v>
      </c>
      <c r="AR333" s="35">
        <f t="shared" ref="AR333:AR345" si="635">IFERROR(AO333/3.974,0)</f>
        <v>116.25566180171111</v>
      </c>
      <c r="AS333" s="10">
        <v>2150</v>
      </c>
      <c r="AT333" s="22">
        <f t="shared" ref="AT333:AT364" si="636">AS333-AS332</f>
        <v>-31</v>
      </c>
      <c r="AU333" s="22">
        <f t="shared" ref="AU333:AU345" si="637">IFERROR(AS333/AS332,0)-1</f>
        <v>-1.421366345712971E-2</v>
      </c>
      <c r="AV333" s="35">
        <f t="shared" ref="AV333:AV345" si="638">IFERROR(AS333/3.974,0)</f>
        <v>541.01660795168596</v>
      </c>
      <c r="AW333" s="51">
        <f t="shared" ref="AW333:AW345" si="639">IFERROR(AS333/C333," ")</f>
        <v>6.6484838364534822E-3</v>
      </c>
      <c r="AX333" s="10">
        <v>241</v>
      </c>
      <c r="AY333">
        <f t="shared" ref="AY333:AY364" si="640">AX333-AX332</f>
        <v>-1</v>
      </c>
      <c r="AZ333" s="22">
        <f t="shared" ref="AZ333:AZ345" si="641">IFERROR(AX333/AX332,0)-1</f>
        <v>-4.1322314049586639E-3</v>
      </c>
      <c r="BA333" s="35">
        <f t="shared" ref="BA333:BA345" si="642">IFERROR(AX333/3.974,0)</f>
        <v>60.644187216909913</v>
      </c>
      <c r="BB333" s="51">
        <f t="shared" ref="BB333:BB345" si="643">IFERROR(AX333/C333," ")</f>
        <v>7.4524865329548336E-4</v>
      </c>
      <c r="BC333" s="31">
        <f>+Pagina_Inicial[[#This Row],[Aislamiento Domiciliario]]+Pagina_Inicial[[#This Row],[Aislamiento en Hoteles]]+Pagina_Inicial[[#This Row],[Hospitalizados en Sala]]+Pagina_Inicial[[#This Row],[Hospitalizados en UCI]]</f>
        <v>34718</v>
      </c>
      <c r="BD333" s="31">
        <f t="shared" ref="BD333:BD364" si="644">IFERROR(BC333-BC332,0)</f>
        <v>-1317</v>
      </c>
      <c r="BE333" s="51">
        <f t="shared" ref="BE333:BE345" si="645">IFERROR(BC333/BC332,0)-1</f>
        <v>-3.6547800749271553E-2</v>
      </c>
      <c r="BF333" s="35">
        <f t="shared" ref="BF333:BF345" si="646">IFERROR(BC333/3.974,0)</f>
        <v>8736.2858580775028</v>
      </c>
      <c r="BG333" s="35">
        <f t="shared" ref="BG333:BG345" si="647">IFERROR(BC333/C333," ")</f>
        <v>0.10735909852743813</v>
      </c>
      <c r="BH333" s="45">
        <v>56806</v>
      </c>
      <c r="BI333" s="48">
        <f t="shared" ref="BI333:BI364" si="648">IFERROR((BH333-BH332), 0)</f>
        <v>236</v>
      </c>
      <c r="BJ333" s="14">
        <v>126934</v>
      </c>
      <c r="BK333" s="48">
        <f t="shared" ref="BK333:BK364" si="649">IFERROR((BJ333-BJ332),0)</f>
        <v>430</v>
      </c>
      <c r="BL333" s="14">
        <v>94288</v>
      </c>
      <c r="BM333" s="48">
        <f t="shared" ref="BM333:BM364" si="650">IFERROR((BL333-BL332),0)</f>
        <v>304</v>
      </c>
      <c r="BN333" s="14">
        <v>37608</v>
      </c>
      <c r="BO333" s="48">
        <f t="shared" ref="BO333:BO364" si="651">IFERROR((BN333-BN332),0)</f>
        <v>164</v>
      </c>
      <c r="BP333" s="14">
        <v>7746</v>
      </c>
      <c r="BQ333" s="48">
        <f t="shared" ref="BQ333:BQ364" si="652">IFERROR((BP333-BP332),0)</f>
        <v>47</v>
      </c>
      <c r="BR333" s="16">
        <v>30</v>
      </c>
      <c r="BS333" s="24">
        <f t="shared" ref="BS333:BS364" si="653">IFERROR((BR333-BR332),0)</f>
        <v>0</v>
      </c>
      <c r="BT333" s="16">
        <v>251</v>
      </c>
      <c r="BU333" s="24">
        <f t="shared" ref="BU333:BU364" si="654">IFERROR((BT333-BT332),0)</f>
        <v>2</v>
      </c>
      <c r="BV333" s="16">
        <v>1054</v>
      </c>
      <c r="BW333" s="24">
        <f t="shared" ref="BW333:BW364" si="655">IFERROR((BV333-BV332),0)</f>
        <v>4</v>
      </c>
      <c r="BX333" s="16">
        <v>2602</v>
      </c>
      <c r="BY333" s="24">
        <f t="shared" ref="BY333:BY364" si="656">IFERROR((BX333-BX332),0)</f>
        <v>11</v>
      </c>
      <c r="BZ333" s="21">
        <v>1429</v>
      </c>
      <c r="CA333" s="27">
        <f t="shared" ref="CA333:CA364" si="657">IFERROR((BZ333-BZ332),0)</f>
        <v>10</v>
      </c>
    </row>
    <row r="334" spans="1:79">
      <c r="A334" s="3">
        <v>44231</v>
      </c>
      <c r="B334" s="22">
        <v>44231</v>
      </c>
      <c r="C334" s="10">
        <v>324489</v>
      </c>
      <c r="D334">
        <f t="shared" si="607"/>
        <v>1107</v>
      </c>
      <c r="E334" s="10">
        <v>5391</v>
      </c>
      <c r="F334">
        <f t="shared" si="601"/>
        <v>25</v>
      </c>
      <c r="G334" s="10">
        <v>285490</v>
      </c>
      <c r="H334">
        <f t="shared" si="608"/>
        <v>2192</v>
      </c>
      <c r="I334">
        <f t="shared" si="606"/>
        <v>33608</v>
      </c>
      <c r="J334">
        <f t="shared" si="605"/>
        <v>-1110</v>
      </c>
      <c r="K334">
        <f t="shared" si="609"/>
        <v>1.6613814335771013E-2</v>
      </c>
      <c r="L334">
        <f t="shared" si="610"/>
        <v>0.87981410772013846</v>
      </c>
      <c r="M334">
        <f t="shared" si="611"/>
        <v>0.10357207794409055</v>
      </c>
      <c r="N334" s="22">
        <f t="shared" si="612"/>
        <v>3.4115178018361177E-3</v>
      </c>
      <c r="O334">
        <f t="shared" si="602"/>
        <v>4.6373585605639029E-3</v>
      </c>
      <c r="P334">
        <f t="shared" si="613"/>
        <v>7.6780272513923432E-3</v>
      </c>
      <c r="Q334">
        <f t="shared" si="614"/>
        <v>-3.3027850511782912E-2</v>
      </c>
      <c r="R334" s="22">
        <f t="shared" si="615"/>
        <v>81652.994464016097</v>
      </c>
      <c r="S334" s="22">
        <f t="shared" si="616"/>
        <v>1356.5676899849018</v>
      </c>
      <c r="T334" s="22">
        <f t="shared" si="617"/>
        <v>71839.456467035736</v>
      </c>
      <c r="U334" s="22">
        <f t="shared" si="618"/>
        <v>8456.9703069954703</v>
      </c>
      <c r="V334" s="10">
        <v>1714415</v>
      </c>
      <c r="W334">
        <f t="shared" si="619"/>
        <v>9759</v>
      </c>
      <c r="X334" s="22">
        <f t="shared" si="620"/>
        <v>-120</v>
      </c>
      <c r="Y334" s="35">
        <f t="shared" si="621"/>
        <v>431407.90135883237</v>
      </c>
      <c r="Z334" s="10">
        <v>1386376</v>
      </c>
      <c r="AA334" s="22">
        <f t="shared" si="622"/>
        <v>8652</v>
      </c>
      <c r="AB334" s="28">
        <f t="shared" si="623"/>
        <v>0.80865834701632922</v>
      </c>
      <c r="AC334" s="31">
        <f t="shared" si="624"/>
        <v>-46</v>
      </c>
      <c r="AD334">
        <f t="shared" si="625"/>
        <v>328039</v>
      </c>
      <c r="AE334">
        <f t="shared" si="626"/>
        <v>1107</v>
      </c>
      <c r="AF334" s="28">
        <f t="shared" si="627"/>
        <v>0.19134165298367081</v>
      </c>
      <c r="AG334" s="31">
        <f t="shared" si="628"/>
        <v>-74</v>
      </c>
      <c r="AH334" s="35">
        <f t="shared" si="629"/>
        <v>0.11343375345834614</v>
      </c>
      <c r="AI334" s="35">
        <f t="shared" si="630"/>
        <v>82546.300956215389</v>
      </c>
      <c r="AJ334" s="10">
        <v>30837</v>
      </c>
      <c r="AK334" s="22">
        <f t="shared" si="631"/>
        <v>-1028</v>
      </c>
      <c r="AL334" s="22">
        <f t="shared" si="632"/>
        <v>-3.2261101522046087E-2</v>
      </c>
      <c r="AM334" s="35">
        <f t="shared" si="633"/>
        <v>7759.6879718168093</v>
      </c>
      <c r="AN334" s="35">
        <f t="shared" si="634"/>
        <v>9.503249724952155E-2</v>
      </c>
      <c r="AO334" s="10">
        <v>463</v>
      </c>
      <c r="AP334">
        <f t="shared" si="603"/>
        <v>1</v>
      </c>
      <c r="AQ334">
        <f t="shared" si="604"/>
        <v>2.1645021645022577E-3</v>
      </c>
      <c r="AR334" s="35">
        <f t="shared" si="635"/>
        <v>116.50729743331655</v>
      </c>
      <c r="AS334" s="10">
        <v>2078</v>
      </c>
      <c r="AT334" s="22">
        <f t="shared" si="636"/>
        <v>-72</v>
      </c>
      <c r="AU334" s="22">
        <f t="shared" si="637"/>
        <v>-3.3488372093023244E-2</v>
      </c>
      <c r="AV334" s="35">
        <f t="shared" si="638"/>
        <v>522.89884247609461</v>
      </c>
      <c r="AW334" s="51">
        <f t="shared" si="639"/>
        <v>6.4039150787854136E-3</v>
      </c>
      <c r="AX334" s="10">
        <v>230</v>
      </c>
      <c r="AY334">
        <f t="shared" si="640"/>
        <v>-11</v>
      </c>
      <c r="AZ334" s="22">
        <f t="shared" si="641"/>
        <v>-4.5643153526970903E-2</v>
      </c>
      <c r="BA334" s="35">
        <f t="shared" si="642"/>
        <v>57.876195269250125</v>
      </c>
      <c r="BB334" s="51">
        <f t="shared" si="643"/>
        <v>7.0880677002918438E-4</v>
      </c>
      <c r="BC334" s="31">
        <f>+Pagina_Inicial[[#This Row],[Aislamiento Domiciliario]]+Pagina_Inicial[[#This Row],[Aislamiento en Hoteles]]+Pagina_Inicial[[#This Row],[Hospitalizados en Sala]]+Pagina_Inicial[[#This Row],[Hospitalizados en UCI]]</f>
        <v>33608</v>
      </c>
      <c r="BD334" s="31">
        <f t="shared" si="644"/>
        <v>-1110</v>
      </c>
      <c r="BE334" s="51">
        <f t="shared" si="645"/>
        <v>-3.1971887781554242E-2</v>
      </c>
      <c r="BF334" s="35">
        <f t="shared" si="646"/>
        <v>8456.9703069954703</v>
      </c>
      <c r="BG334" s="35">
        <f t="shared" si="647"/>
        <v>0.10357207794409055</v>
      </c>
      <c r="BH334" s="45">
        <v>57043</v>
      </c>
      <c r="BI334" s="48">
        <f t="shared" si="648"/>
        <v>237</v>
      </c>
      <c r="BJ334" s="14">
        <v>127331</v>
      </c>
      <c r="BK334" s="48">
        <f t="shared" si="649"/>
        <v>397</v>
      </c>
      <c r="BL334" s="14">
        <v>94604</v>
      </c>
      <c r="BM334" s="48">
        <f t="shared" si="650"/>
        <v>316</v>
      </c>
      <c r="BN334" s="14">
        <v>37740</v>
      </c>
      <c r="BO334" s="48">
        <f t="shared" si="651"/>
        <v>132</v>
      </c>
      <c r="BP334" s="14">
        <v>7771</v>
      </c>
      <c r="BQ334" s="48">
        <f t="shared" si="652"/>
        <v>25</v>
      </c>
      <c r="BR334" s="16">
        <v>30</v>
      </c>
      <c r="BS334" s="24">
        <f t="shared" si="653"/>
        <v>0</v>
      </c>
      <c r="BT334" s="16">
        <v>251</v>
      </c>
      <c r="BU334" s="24">
        <f t="shared" si="654"/>
        <v>0</v>
      </c>
      <c r="BV334" s="16">
        <v>1060</v>
      </c>
      <c r="BW334" s="24">
        <f t="shared" si="655"/>
        <v>6</v>
      </c>
      <c r="BX334" s="16">
        <v>2615</v>
      </c>
      <c r="BY334" s="24">
        <f t="shared" si="656"/>
        <v>13</v>
      </c>
      <c r="BZ334" s="21">
        <v>1435</v>
      </c>
      <c r="CA334" s="27">
        <f t="shared" si="657"/>
        <v>6</v>
      </c>
    </row>
    <row r="335" spans="1:79">
      <c r="A335" s="3">
        <v>44232</v>
      </c>
      <c r="B335" s="22">
        <v>44232</v>
      </c>
      <c r="C335" s="10">
        <v>325487</v>
      </c>
      <c r="D335">
        <f t="shared" si="607"/>
        <v>998</v>
      </c>
      <c r="E335" s="10">
        <v>5426</v>
      </c>
      <c r="F335">
        <f t="shared" si="601"/>
        <v>35</v>
      </c>
      <c r="G335" s="10">
        <v>287746</v>
      </c>
      <c r="H335">
        <f t="shared" si="608"/>
        <v>2256</v>
      </c>
      <c r="I335">
        <f t="shared" si="606"/>
        <v>32315</v>
      </c>
      <c r="J335">
        <f t="shared" si="605"/>
        <v>-1293</v>
      </c>
      <c r="K335">
        <f t="shared" si="609"/>
        <v>1.6670404655178241E-2</v>
      </c>
      <c r="L335">
        <f t="shared" si="610"/>
        <v>0.88404759637097641</v>
      </c>
      <c r="M335">
        <f t="shared" si="611"/>
        <v>9.9281998973845348E-2</v>
      </c>
      <c r="N335" s="22">
        <f t="shared" si="612"/>
        <v>3.0661746859321571E-3</v>
      </c>
      <c r="O335">
        <f t="shared" si="602"/>
        <v>6.4504238849981566E-3</v>
      </c>
      <c r="P335">
        <f t="shared" si="613"/>
        <v>7.8402479964969109E-3</v>
      </c>
      <c r="Q335">
        <f t="shared" si="614"/>
        <v>-4.0012378152560729E-2</v>
      </c>
      <c r="R335" s="22">
        <f t="shared" si="615"/>
        <v>81904.126824358318</v>
      </c>
      <c r="S335" s="22">
        <f t="shared" si="616"/>
        <v>1365.3749370910921</v>
      </c>
      <c r="T335" s="22">
        <f t="shared" si="617"/>
        <v>72407.146451937588</v>
      </c>
      <c r="U335" s="22">
        <f t="shared" si="618"/>
        <v>8131.6054353296422</v>
      </c>
      <c r="V335" s="10">
        <v>1724204</v>
      </c>
      <c r="W335">
        <f t="shared" si="619"/>
        <v>9789</v>
      </c>
      <c r="X335" s="22">
        <f t="shared" si="620"/>
        <v>30</v>
      </c>
      <c r="Y335" s="35">
        <f t="shared" si="621"/>
        <v>433871.16255661799</v>
      </c>
      <c r="Z335" s="10">
        <v>1395167</v>
      </c>
      <c r="AA335" s="22">
        <f t="shared" si="622"/>
        <v>8791</v>
      </c>
      <c r="AB335" s="28">
        <f t="shared" si="623"/>
        <v>0.80916585276452202</v>
      </c>
      <c r="AC335" s="31">
        <f t="shared" si="624"/>
        <v>139</v>
      </c>
      <c r="AD335">
        <f t="shared" si="625"/>
        <v>329037</v>
      </c>
      <c r="AE335">
        <f t="shared" si="626"/>
        <v>998</v>
      </c>
      <c r="AF335" s="28">
        <f t="shared" si="627"/>
        <v>0.19083414723547792</v>
      </c>
      <c r="AG335" s="31">
        <f t="shared" si="628"/>
        <v>-109</v>
      </c>
      <c r="AH335" s="35">
        <f t="shared" si="629"/>
        <v>0.10195116968025335</v>
      </c>
      <c r="AI335" s="35">
        <f t="shared" si="630"/>
        <v>82797.433316557624</v>
      </c>
      <c r="AJ335" s="10">
        <v>29469</v>
      </c>
      <c r="AK335" s="22">
        <f t="shared" si="631"/>
        <v>-1368</v>
      </c>
      <c r="AL335" s="22">
        <f t="shared" si="632"/>
        <v>-4.4362292051756014E-2</v>
      </c>
      <c r="AM335" s="35">
        <f t="shared" si="633"/>
        <v>7415.4504277805736</v>
      </c>
      <c r="AN335" s="35">
        <f t="shared" si="634"/>
        <v>9.0538178176086906E-2</v>
      </c>
      <c r="AO335" s="10">
        <v>459</v>
      </c>
      <c r="AP335">
        <f t="shared" si="603"/>
        <v>-4</v>
      </c>
      <c r="AQ335">
        <f t="shared" si="604"/>
        <v>-8.6393088552916275E-3</v>
      </c>
      <c r="AR335" s="35">
        <f t="shared" si="635"/>
        <v>115.50075490689481</v>
      </c>
      <c r="AS335" s="10">
        <v>2060</v>
      </c>
      <c r="AT335" s="22">
        <f t="shared" si="636"/>
        <v>-18</v>
      </c>
      <c r="AU335" s="22">
        <f t="shared" si="637"/>
        <v>-8.6621751684311521E-3</v>
      </c>
      <c r="AV335" s="35">
        <f t="shared" si="638"/>
        <v>518.36940110719672</v>
      </c>
      <c r="AW335" s="51">
        <f t="shared" si="639"/>
        <v>6.3289778086375184E-3</v>
      </c>
      <c r="AX335" s="10">
        <v>227</v>
      </c>
      <c r="AY335">
        <f t="shared" si="640"/>
        <v>-3</v>
      </c>
      <c r="AZ335" s="22">
        <f t="shared" si="641"/>
        <v>-1.3043478260869601E-2</v>
      </c>
      <c r="BA335" s="35">
        <f t="shared" si="642"/>
        <v>57.121288374433817</v>
      </c>
      <c r="BB335" s="51">
        <f t="shared" si="643"/>
        <v>6.9741648667995954E-4</v>
      </c>
      <c r="BC335" s="31">
        <f>+Pagina_Inicial[[#This Row],[Aislamiento Domiciliario]]+Pagina_Inicial[[#This Row],[Aislamiento en Hoteles]]+Pagina_Inicial[[#This Row],[Hospitalizados en Sala]]+Pagina_Inicial[[#This Row],[Hospitalizados en UCI]]</f>
        <v>32215</v>
      </c>
      <c r="BD335" s="31">
        <f t="shared" si="644"/>
        <v>-1393</v>
      </c>
      <c r="BE335" s="51">
        <f t="shared" si="645"/>
        <v>-4.1448464651273498E-2</v>
      </c>
      <c r="BF335" s="35">
        <f t="shared" si="646"/>
        <v>8106.441872169099</v>
      </c>
      <c r="BG335" s="35">
        <f t="shared" si="647"/>
        <v>9.8974767041387218E-2</v>
      </c>
      <c r="BH335" s="45">
        <v>57245</v>
      </c>
      <c r="BI335" s="48">
        <f t="shared" si="648"/>
        <v>202</v>
      </c>
      <c r="BJ335" s="14">
        <v>127692</v>
      </c>
      <c r="BK335" s="48">
        <f t="shared" si="649"/>
        <v>361</v>
      </c>
      <c r="BL335" s="14">
        <v>94878</v>
      </c>
      <c r="BM335" s="48">
        <f t="shared" si="650"/>
        <v>274</v>
      </c>
      <c r="BN335" s="14">
        <v>37874</v>
      </c>
      <c r="BO335" s="48">
        <f t="shared" si="651"/>
        <v>134</v>
      </c>
      <c r="BP335" s="14">
        <v>7798</v>
      </c>
      <c r="BQ335" s="48">
        <f t="shared" si="652"/>
        <v>27</v>
      </c>
      <c r="BR335" s="16">
        <v>30</v>
      </c>
      <c r="BS335" s="24">
        <f t="shared" si="653"/>
        <v>0</v>
      </c>
      <c r="BT335" s="16">
        <v>251</v>
      </c>
      <c r="BU335" s="24">
        <f t="shared" si="654"/>
        <v>0</v>
      </c>
      <c r="BV335" s="16">
        <v>1065</v>
      </c>
      <c r="BW335" s="24">
        <f t="shared" si="655"/>
        <v>5</v>
      </c>
      <c r="BX335" s="16">
        <v>2637</v>
      </c>
      <c r="BY335" s="24">
        <f t="shared" si="656"/>
        <v>22</v>
      </c>
      <c r="BZ335" s="21">
        <v>1443</v>
      </c>
      <c r="CA335" s="27">
        <f t="shared" si="657"/>
        <v>8</v>
      </c>
    </row>
    <row r="336" spans="1:79">
      <c r="A336" s="3">
        <v>44233</v>
      </c>
      <c r="B336" s="22">
        <v>44233</v>
      </c>
      <c r="C336" s="10">
        <v>326464</v>
      </c>
      <c r="D336">
        <f t="shared" si="607"/>
        <v>977</v>
      </c>
      <c r="E336" s="10">
        <v>5455</v>
      </c>
      <c r="F336">
        <f t="shared" si="601"/>
        <v>29</v>
      </c>
      <c r="G336" s="10">
        <v>290124</v>
      </c>
      <c r="H336">
        <f t="shared" si="608"/>
        <v>2378</v>
      </c>
      <c r="I336">
        <f t="shared" si="606"/>
        <v>30885</v>
      </c>
      <c r="J336">
        <f t="shared" si="605"/>
        <v>-1430</v>
      </c>
      <c r="K336">
        <f t="shared" si="609"/>
        <v>1.670934620662615E-2</v>
      </c>
      <c r="L336">
        <f t="shared" si="610"/>
        <v>0.88868604195255829</v>
      </c>
      <c r="M336">
        <f t="shared" si="611"/>
        <v>9.460461184081552E-2</v>
      </c>
      <c r="N336" s="22">
        <f t="shared" si="612"/>
        <v>2.9926730052930797E-3</v>
      </c>
      <c r="O336">
        <f t="shared" si="602"/>
        <v>5.3162236480293308E-3</v>
      </c>
      <c r="P336">
        <f t="shared" si="613"/>
        <v>8.1964952916683907E-3</v>
      </c>
      <c r="Q336">
        <f t="shared" si="614"/>
        <v>-4.630079326533916E-2</v>
      </c>
      <c r="R336" s="22">
        <f t="shared" si="615"/>
        <v>82149.974836436842</v>
      </c>
      <c r="S336" s="22">
        <f t="shared" si="616"/>
        <v>1372.6723704076496</v>
      </c>
      <c r="T336" s="22">
        <f t="shared" si="617"/>
        <v>73005.535983895315</v>
      </c>
      <c r="U336" s="22">
        <f t="shared" si="618"/>
        <v>7771.7664821338694</v>
      </c>
      <c r="V336" s="10">
        <v>1733650</v>
      </c>
      <c r="W336">
        <f t="shared" si="619"/>
        <v>9446</v>
      </c>
      <c r="X336" s="22">
        <f t="shared" si="620"/>
        <v>-343</v>
      </c>
      <c r="Y336" s="35">
        <f t="shared" si="621"/>
        <v>436248.11273276294</v>
      </c>
      <c r="Z336" s="10">
        <v>1403636</v>
      </c>
      <c r="AA336" s="22">
        <f t="shared" si="622"/>
        <v>8469</v>
      </c>
      <c r="AB336" s="28">
        <f t="shared" si="623"/>
        <v>0.8096420846191561</v>
      </c>
      <c r="AC336" s="31">
        <f t="shared" si="624"/>
        <v>-322</v>
      </c>
      <c r="AD336">
        <f t="shared" si="625"/>
        <v>330014</v>
      </c>
      <c r="AE336">
        <f t="shared" si="626"/>
        <v>977</v>
      </c>
      <c r="AF336" s="28">
        <f t="shared" si="627"/>
        <v>0.19035791538084387</v>
      </c>
      <c r="AG336" s="31">
        <f t="shared" si="628"/>
        <v>-21</v>
      </c>
      <c r="AH336" s="35">
        <f t="shared" si="629"/>
        <v>0.1034300232902816</v>
      </c>
      <c r="AI336" s="35">
        <f t="shared" si="630"/>
        <v>83043.281328636134</v>
      </c>
      <c r="AJ336" s="10">
        <v>28380</v>
      </c>
      <c r="AK336" s="22">
        <f t="shared" si="631"/>
        <v>-1089</v>
      </c>
      <c r="AL336" s="22">
        <f t="shared" si="632"/>
        <v>-3.6954087346024678E-2</v>
      </c>
      <c r="AM336" s="35">
        <f t="shared" si="633"/>
        <v>7141.4192249622547</v>
      </c>
      <c r="AN336" s="35">
        <f t="shared" si="634"/>
        <v>8.6931484022740646E-2</v>
      </c>
      <c r="AO336" s="10">
        <v>447</v>
      </c>
      <c r="AP336">
        <f t="shared" si="603"/>
        <v>-12</v>
      </c>
      <c r="AQ336">
        <f t="shared" si="604"/>
        <v>-2.6143790849673221E-2</v>
      </c>
      <c r="AR336" s="35">
        <f t="shared" si="635"/>
        <v>112.48112732762959</v>
      </c>
      <c r="AS336" s="10">
        <v>1844</v>
      </c>
      <c r="AT336" s="22">
        <f t="shared" si="636"/>
        <v>-216</v>
      </c>
      <c r="AU336" s="22">
        <f t="shared" si="637"/>
        <v>-0.10485436893203881</v>
      </c>
      <c r="AV336" s="35">
        <f t="shared" si="638"/>
        <v>464.0161046804227</v>
      </c>
      <c r="AW336" s="51">
        <f t="shared" si="639"/>
        <v>5.648402274063909E-3</v>
      </c>
      <c r="AX336" s="10">
        <v>214</v>
      </c>
      <c r="AY336">
        <f t="shared" si="640"/>
        <v>-13</v>
      </c>
      <c r="AZ336" s="22">
        <f t="shared" si="641"/>
        <v>-5.7268722466960353E-2</v>
      </c>
      <c r="BA336" s="35">
        <f t="shared" si="642"/>
        <v>53.85002516356316</v>
      </c>
      <c r="BB336" s="51">
        <f t="shared" si="643"/>
        <v>6.5550872377965108E-4</v>
      </c>
      <c r="BC336" s="31">
        <f>+Pagina_Inicial[[#This Row],[Aislamiento Domiciliario]]+Pagina_Inicial[[#This Row],[Aislamiento en Hoteles]]+Pagina_Inicial[[#This Row],[Hospitalizados en Sala]]+Pagina_Inicial[[#This Row],[Hospitalizados en UCI]]</f>
        <v>30885</v>
      </c>
      <c r="BD336" s="31">
        <f t="shared" si="644"/>
        <v>-1330</v>
      </c>
      <c r="BE336" s="51">
        <f t="shared" si="645"/>
        <v>-4.128511562936521E-2</v>
      </c>
      <c r="BF336" s="35">
        <f t="shared" si="646"/>
        <v>7771.7664821338694</v>
      </c>
      <c r="BG336" s="35">
        <f t="shared" si="647"/>
        <v>9.460461184081552E-2</v>
      </c>
      <c r="BH336" s="45">
        <v>57477</v>
      </c>
      <c r="BI336" s="48">
        <f t="shared" si="648"/>
        <v>232</v>
      </c>
      <c r="BJ336" s="14">
        <v>128013</v>
      </c>
      <c r="BK336" s="48">
        <f t="shared" si="649"/>
        <v>321</v>
      </c>
      <c r="BL336" s="14">
        <v>95135</v>
      </c>
      <c r="BM336" s="48">
        <f t="shared" si="650"/>
        <v>257</v>
      </c>
      <c r="BN336" s="14">
        <v>38026</v>
      </c>
      <c r="BO336" s="48">
        <f t="shared" si="651"/>
        <v>152</v>
      </c>
      <c r="BP336" s="14">
        <v>7813</v>
      </c>
      <c r="BQ336" s="48">
        <f t="shared" si="652"/>
        <v>15</v>
      </c>
      <c r="BR336" s="16">
        <v>30</v>
      </c>
      <c r="BS336" s="24">
        <f t="shared" si="653"/>
        <v>0</v>
      </c>
      <c r="BT336" s="16">
        <v>251</v>
      </c>
      <c r="BU336" s="24">
        <f t="shared" si="654"/>
        <v>0</v>
      </c>
      <c r="BV336" s="16">
        <v>1069</v>
      </c>
      <c r="BW336" s="24">
        <f t="shared" si="655"/>
        <v>4</v>
      </c>
      <c r="BX336" s="16">
        <v>2654</v>
      </c>
      <c r="BY336" s="24">
        <f t="shared" si="656"/>
        <v>17</v>
      </c>
      <c r="BZ336" s="21">
        <v>1451</v>
      </c>
      <c r="CA336" s="27">
        <f t="shared" si="657"/>
        <v>8</v>
      </c>
    </row>
    <row r="337" spans="1:79">
      <c r="A337" s="3">
        <v>44234</v>
      </c>
      <c r="B337" s="22">
        <v>44234</v>
      </c>
      <c r="C337" s="10">
        <v>327091</v>
      </c>
      <c r="D337">
        <f t="shared" si="607"/>
        <v>627</v>
      </c>
      <c r="E337" s="10">
        <v>5480</v>
      </c>
      <c r="F337">
        <f t="shared" si="601"/>
        <v>25</v>
      </c>
      <c r="G337" s="10">
        <v>292302</v>
      </c>
      <c r="H337">
        <f t="shared" si="608"/>
        <v>2178</v>
      </c>
      <c r="I337">
        <f t="shared" si="606"/>
        <v>29309</v>
      </c>
      <c r="J337">
        <f t="shared" si="605"/>
        <v>-1576</v>
      </c>
      <c r="K337">
        <f t="shared" si="609"/>
        <v>1.6753747428085761E-2</v>
      </c>
      <c r="L337">
        <f t="shared" si="610"/>
        <v>0.89364121911027816</v>
      </c>
      <c r="M337">
        <f t="shared" si="611"/>
        <v>8.9605033461636063E-2</v>
      </c>
      <c r="N337" s="22">
        <f t="shared" si="612"/>
        <v>1.9168977440528782E-3</v>
      </c>
      <c r="O337">
        <f t="shared" si="602"/>
        <v>4.5620437956204376E-3</v>
      </c>
      <c r="P337">
        <f t="shared" si="613"/>
        <v>7.4511977338506067E-3</v>
      </c>
      <c r="Q337">
        <f t="shared" si="614"/>
        <v>-5.3771878945033949E-2</v>
      </c>
      <c r="R337" s="22">
        <f t="shared" si="615"/>
        <v>82307.750377453442</v>
      </c>
      <c r="S337" s="22">
        <f t="shared" si="616"/>
        <v>1378.9632611977856</v>
      </c>
      <c r="T337" s="22">
        <f t="shared" si="617"/>
        <v>73553.598389531951</v>
      </c>
      <c r="U337" s="22">
        <f t="shared" si="618"/>
        <v>7375.1887267237034</v>
      </c>
      <c r="V337" s="10">
        <v>1739966</v>
      </c>
      <c r="W337">
        <f t="shared" si="619"/>
        <v>6316</v>
      </c>
      <c r="X337" s="22">
        <f t="shared" si="620"/>
        <v>-3130</v>
      </c>
      <c r="Y337" s="35">
        <f t="shared" si="621"/>
        <v>437837.44338198286</v>
      </c>
      <c r="Z337" s="10">
        <v>1409325</v>
      </c>
      <c r="AA337" s="22">
        <f t="shared" si="622"/>
        <v>5689</v>
      </c>
      <c r="AB337" s="28">
        <f t="shared" si="623"/>
        <v>0.80997272360494399</v>
      </c>
      <c r="AC337" s="31">
        <f t="shared" si="624"/>
        <v>-2780</v>
      </c>
      <c r="AD337">
        <f t="shared" si="625"/>
        <v>330641</v>
      </c>
      <c r="AE337">
        <f t="shared" si="626"/>
        <v>627</v>
      </c>
      <c r="AF337" s="28">
        <f t="shared" si="627"/>
        <v>0.19002727639505598</v>
      </c>
      <c r="AG337" s="31">
        <f t="shared" si="628"/>
        <v>-350</v>
      </c>
      <c r="AH337" s="35">
        <f t="shared" si="629"/>
        <v>9.9271690943635207E-2</v>
      </c>
      <c r="AI337" s="35">
        <f t="shared" si="630"/>
        <v>83201.056869652733</v>
      </c>
      <c r="AJ337" s="10">
        <v>26824</v>
      </c>
      <c r="AK337" s="22">
        <f t="shared" si="631"/>
        <v>-1556</v>
      </c>
      <c r="AL337" s="22">
        <f t="shared" si="632"/>
        <v>-5.4827343199436274E-2</v>
      </c>
      <c r="AM337" s="35">
        <f t="shared" si="633"/>
        <v>6749.8741821841968</v>
      </c>
      <c r="AN337" s="35">
        <f t="shared" si="634"/>
        <v>8.2007759308571626E-2</v>
      </c>
      <c r="AO337" s="10">
        <v>461</v>
      </c>
      <c r="AP337">
        <f t="shared" si="603"/>
        <v>14</v>
      </c>
      <c r="AQ337">
        <f t="shared" si="604"/>
        <v>3.1319910514541416E-2</v>
      </c>
      <c r="AR337" s="35">
        <f t="shared" si="635"/>
        <v>116.00402617010567</v>
      </c>
      <c r="AS337" s="10">
        <v>1815</v>
      </c>
      <c r="AT337" s="22">
        <f t="shared" si="636"/>
        <v>-29</v>
      </c>
      <c r="AU337" s="22">
        <f t="shared" si="637"/>
        <v>-1.57266811279827E-2</v>
      </c>
      <c r="AV337" s="35">
        <f t="shared" si="638"/>
        <v>456.7186713638651</v>
      </c>
      <c r="AW337" s="51">
        <f t="shared" si="639"/>
        <v>5.5489145222583315E-3</v>
      </c>
      <c r="AX337" s="10">
        <v>209</v>
      </c>
      <c r="AY337">
        <f t="shared" si="640"/>
        <v>-5</v>
      </c>
      <c r="AZ337" s="22">
        <f t="shared" si="641"/>
        <v>-2.3364485981308358E-2</v>
      </c>
      <c r="BA337" s="35">
        <f t="shared" si="642"/>
        <v>52.591847005535982</v>
      </c>
      <c r="BB337" s="51">
        <f t="shared" si="643"/>
        <v>6.3896591468429274E-4</v>
      </c>
      <c r="BC337" s="31">
        <f>+Pagina_Inicial[[#This Row],[Aislamiento Domiciliario]]+Pagina_Inicial[[#This Row],[Aislamiento en Hoteles]]+Pagina_Inicial[[#This Row],[Hospitalizados en Sala]]+Pagina_Inicial[[#This Row],[Hospitalizados en UCI]]</f>
        <v>29309</v>
      </c>
      <c r="BD337" s="31">
        <f t="shared" si="644"/>
        <v>-1576</v>
      </c>
      <c r="BE337" s="51">
        <f t="shared" si="645"/>
        <v>-5.1028007123198993E-2</v>
      </c>
      <c r="BF337" s="35">
        <f t="shared" si="646"/>
        <v>7375.1887267237034</v>
      </c>
      <c r="BG337" s="35">
        <f t="shared" si="647"/>
        <v>8.9605033461636063E-2</v>
      </c>
      <c r="BH337" s="45">
        <v>57626</v>
      </c>
      <c r="BI337" s="48">
        <f t="shared" si="648"/>
        <v>149</v>
      </c>
      <c r="BJ337" s="14">
        <v>128234</v>
      </c>
      <c r="BK337" s="48">
        <f t="shared" si="649"/>
        <v>221</v>
      </c>
      <c r="BL337" s="14">
        <v>95291</v>
      </c>
      <c r="BM337" s="48">
        <f t="shared" si="650"/>
        <v>156</v>
      </c>
      <c r="BN337" s="14">
        <v>38110</v>
      </c>
      <c r="BO337" s="48">
        <f t="shared" si="651"/>
        <v>84</v>
      </c>
      <c r="BP337" s="14">
        <v>7830</v>
      </c>
      <c r="BQ337" s="48">
        <f t="shared" si="652"/>
        <v>17</v>
      </c>
      <c r="BR337" s="16">
        <v>30</v>
      </c>
      <c r="BS337" s="24">
        <f t="shared" si="653"/>
        <v>0</v>
      </c>
      <c r="BT337" s="16">
        <v>252</v>
      </c>
      <c r="BU337" s="24">
        <f t="shared" si="654"/>
        <v>1</v>
      </c>
      <c r="BV337" s="16">
        <v>1075</v>
      </c>
      <c r="BW337" s="24">
        <f t="shared" si="655"/>
        <v>6</v>
      </c>
      <c r="BX337" s="16">
        <v>2666</v>
      </c>
      <c r="BY337" s="24">
        <f t="shared" si="656"/>
        <v>12</v>
      </c>
      <c r="BZ337" s="21">
        <v>1457</v>
      </c>
      <c r="CA337" s="27">
        <f t="shared" si="657"/>
        <v>6</v>
      </c>
    </row>
    <row r="338" spans="1:79">
      <c r="A338" s="3">
        <v>44235</v>
      </c>
      <c r="B338" s="22">
        <v>44235</v>
      </c>
      <c r="C338" s="10">
        <v>327654</v>
      </c>
      <c r="D338">
        <f t="shared" si="607"/>
        <v>563</v>
      </c>
      <c r="E338" s="10">
        <v>5506</v>
      </c>
      <c r="F338">
        <f t="shared" si="601"/>
        <v>26</v>
      </c>
      <c r="G338" s="10">
        <v>294410</v>
      </c>
      <c r="H338">
        <f t="shared" si="608"/>
        <v>2108</v>
      </c>
      <c r="I338">
        <f t="shared" si="606"/>
        <v>27738</v>
      </c>
      <c r="J338">
        <f t="shared" si="605"/>
        <v>-1571</v>
      </c>
      <c r="K338">
        <f t="shared" si="609"/>
        <v>1.6804311865565504E-2</v>
      </c>
      <c r="L338">
        <f t="shared" si="610"/>
        <v>0.89853931281168553</v>
      </c>
      <c r="M338">
        <f t="shared" si="611"/>
        <v>8.4656375322749E-2</v>
      </c>
      <c r="N338" s="22">
        <f t="shared" si="612"/>
        <v>1.7182759862537922E-3</v>
      </c>
      <c r="O338">
        <f t="shared" si="602"/>
        <v>4.7221213221939704E-3</v>
      </c>
      <c r="P338">
        <f t="shared" si="613"/>
        <v>7.1600828776196461E-3</v>
      </c>
      <c r="Q338">
        <f t="shared" si="614"/>
        <v>-5.6637104333405436E-2</v>
      </c>
      <c r="R338" s="22">
        <f t="shared" si="615"/>
        <v>82449.421238047304</v>
      </c>
      <c r="S338" s="22">
        <f t="shared" si="616"/>
        <v>1385.5057876195269</v>
      </c>
      <c r="T338" s="22">
        <f t="shared" si="617"/>
        <v>74084.046300956208</v>
      </c>
      <c r="U338" s="22">
        <f t="shared" si="618"/>
        <v>6979.8691494715649</v>
      </c>
      <c r="V338" s="10">
        <v>1745487</v>
      </c>
      <c r="W338">
        <f t="shared" si="619"/>
        <v>5521</v>
      </c>
      <c r="X338" s="22">
        <f t="shared" si="620"/>
        <v>-795</v>
      </c>
      <c r="Y338" s="35">
        <f t="shared" si="621"/>
        <v>439226.72370407649</v>
      </c>
      <c r="Z338" s="10">
        <v>1414283</v>
      </c>
      <c r="AA338" s="22">
        <f t="shared" si="622"/>
        <v>4958</v>
      </c>
      <c r="AB338" s="28">
        <f t="shared" si="623"/>
        <v>0.81025123647440511</v>
      </c>
      <c r="AC338" s="31">
        <f t="shared" si="624"/>
        <v>-731</v>
      </c>
      <c r="AD338">
        <f t="shared" si="625"/>
        <v>331204</v>
      </c>
      <c r="AE338">
        <f t="shared" si="626"/>
        <v>563</v>
      </c>
      <c r="AF338" s="28">
        <f t="shared" si="627"/>
        <v>0.18974876352559486</v>
      </c>
      <c r="AG338" s="31">
        <f t="shared" si="628"/>
        <v>-64</v>
      </c>
      <c r="AH338" s="35">
        <f t="shared" si="629"/>
        <v>0.1019742800217352</v>
      </c>
      <c r="AI338" s="35">
        <f t="shared" si="630"/>
        <v>83342.727730246595</v>
      </c>
      <c r="AJ338" s="10">
        <v>25286</v>
      </c>
      <c r="AK338" s="22">
        <f t="shared" si="631"/>
        <v>-1538</v>
      </c>
      <c r="AL338" s="22">
        <f t="shared" si="632"/>
        <v>-5.733671339099311E-2</v>
      </c>
      <c r="AM338" s="35">
        <f t="shared" si="633"/>
        <v>6362.8585807750378</v>
      </c>
      <c r="AN338" s="35">
        <f t="shared" si="634"/>
        <v>7.7172871382617025E-2</v>
      </c>
      <c r="AO338" s="10">
        <v>454</v>
      </c>
      <c r="AP338">
        <f t="shared" si="603"/>
        <v>-7</v>
      </c>
      <c r="AQ338">
        <f t="shared" si="604"/>
        <v>-1.5184381778741818E-2</v>
      </c>
      <c r="AR338" s="35">
        <f t="shared" si="635"/>
        <v>114.24257674886763</v>
      </c>
      <c r="AS338" s="10">
        <v>1793</v>
      </c>
      <c r="AT338" s="22">
        <f t="shared" si="636"/>
        <v>-22</v>
      </c>
      <c r="AU338" s="22">
        <f t="shared" si="637"/>
        <v>-1.2121212121212088E-2</v>
      </c>
      <c r="AV338" s="35">
        <f t="shared" si="638"/>
        <v>451.18268746854551</v>
      </c>
      <c r="AW338" s="51">
        <f t="shared" si="639"/>
        <v>5.4722359562221125E-3</v>
      </c>
      <c r="AX338" s="10">
        <v>205</v>
      </c>
      <c r="AY338">
        <f t="shared" si="640"/>
        <v>-4</v>
      </c>
      <c r="AZ338" s="22">
        <f t="shared" si="641"/>
        <v>-1.9138755980861233E-2</v>
      </c>
      <c r="BA338" s="35">
        <f t="shared" si="642"/>
        <v>51.585304479114242</v>
      </c>
      <c r="BB338" s="51">
        <f t="shared" si="643"/>
        <v>6.2565999499472006E-4</v>
      </c>
      <c r="BC338" s="31">
        <f>+Pagina_Inicial[[#This Row],[Aislamiento Domiciliario]]+Pagina_Inicial[[#This Row],[Aislamiento en Hoteles]]+Pagina_Inicial[[#This Row],[Hospitalizados en Sala]]+Pagina_Inicial[[#This Row],[Hospitalizados en UCI]]</f>
        <v>27738</v>
      </c>
      <c r="BD338" s="31">
        <f t="shared" si="644"/>
        <v>-1571</v>
      </c>
      <c r="BE338" s="51">
        <f t="shared" si="645"/>
        <v>-5.3601282882391077E-2</v>
      </c>
      <c r="BF338" s="35">
        <f t="shared" si="646"/>
        <v>6979.8691494715649</v>
      </c>
      <c r="BG338" s="35">
        <f t="shared" si="647"/>
        <v>8.4656375322749E-2</v>
      </c>
      <c r="BH338" s="45">
        <v>57738</v>
      </c>
      <c r="BI338" s="48">
        <f t="shared" si="648"/>
        <v>112</v>
      </c>
      <c r="BJ338" s="14">
        <v>128440</v>
      </c>
      <c r="BK338" s="48">
        <f t="shared" si="649"/>
        <v>206</v>
      </c>
      <c r="BL338" s="14">
        <v>95428</v>
      </c>
      <c r="BM338" s="48">
        <f t="shared" si="650"/>
        <v>137</v>
      </c>
      <c r="BN338" s="14">
        <v>38199</v>
      </c>
      <c r="BO338" s="48">
        <f t="shared" si="651"/>
        <v>89</v>
      </c>
      <c r="BP338" s="14">
        <v>7849</v>
      </c>
      <c r="BQ338" s="48">
        <f t="shared" si="652"/>
        <v>19</v>
      </c>
      <c r="BR338" s="16">
        <v>30</v>
      </c>
      <c r="BS338" s="24">
        <f t="shared" si="653"/>
        <v>0</v>
      </c>
      <c r="BT338" s="16">
        <v>252</v>
      </c>
      <c r="BU338" s="24">
        <f t="shared" si="654"/>
        <v>0</v>
      </c>
      <c r="BV338" s="16">
        <v>1082</v>
      </c>
      <c r="BW338" s="24">
        <f t="shared" si="655"/>
        <v>7</v>
      </c>
      <c r="BX338" s="16">
        <v>2676</v>
      </c>
      <c r="BY338" s="24">
        <f t="shared" si="656"/>
        <v>10</v>
      </c>
      <c r="BZ338" s="21">
        <v>1466</v>
      </c>
      <c r="CA338" s="27">
        <f t="shared" si="657"/>
        <v>9</v>
      </c>
    </row>
    <row r="339" spans="1:79">
      <c r="A339" s="3">
        <v>44236</v>
      </c>
      <c r="B339" s="22">
        <v>44236</v>
      </c>
      <c r="C339" s="10">
        <v>328476</v>
      </c>
      <c r="D339">
        <f t="shared" si="607"/>
        <v>822</v>
      </c>
      <c r="E339" s="10">
        <v>5531</v>
      </c>
      <c r="F339">
        <f t="shared" si="601"/>
        <v>25</v>
      </c>
      <c r="G339" s="10">
        <v>297650</v>
      </c>
      <c r="H339">
        <f t="shared" si="608"/>
        <v>3240</v>
      </c>
      <c r="I339">
        <f t="shared" si="606"/>
        <v>25295</v>
      </c>
      <c r="J339">
        <f t="shared" si="605"/>
        <v>-2443</v>
      </c>
      <c r="K339">
        <f t="shared" si="609"/>
        <v>1.6838368708824998E-2</v>
      </c>
      <c r="L339">
        <f t="shared" si="610"/>
        <v>0.90615448312814328</v>
      </c>
      <c r="M339">
        <f t="shared" si="611"/>
        <v>7.7007148163031697E-2</v>
      </c>
      <c r="N339" s="22">
        <f t="shared" si="612"/>
        <v>2.5024659335841888E-3</v>
      </c>
      <c r="O339">
        <f t="shared" si="602"/>
        <v>4.5199783041041403E-3</v>
      </c>
      <c r="P339">
        <f t="shared" si="613"/>
        <v>1.0885267932135057E-2</v>
      </c>
      <c r="Q339">
        <f t="shared" si="614"/>
        <v>-9.6580351848191345E-2</v>
      </c>
      <c r="R339" s="22">
        <f t="shared" si="615"/>
        <v>82656.265727226972</v>
      </c>
      <c r="S339" s="22">
        <f t="shared" si="616"/>
        <v>1391.7966784096627</v>
      </c>
      <c r="T339" s="22">
        <f t="shared" si="617"/>
        <v>74899.345747357816</v>
      </c>
      <c r="U339" s="22">
        <f t="shared" si="618"/>
        <v>6365.1233014594864</v>
      </c>
      <c r="V339" s="10">
        <v>1753517</v>
      </c>
      <c r="W339">
        <f t="shared" si="619"/>
        <v>8030</v>
      </c>
      <c r="X339" s="22">
        <f t="shared" si="620"/>
        <v>2509</v>
      </c>
      <c r="Y339" s="35">
        <f t="shared" si="621"/>
        <v>441247.35782586812</v>
      </c>
      <c r="Z339" s="10">
        <v>1421491</v>
      </c>
      <c r="AA339" s="22">
        <f t="shared" si="622"/>
        <v>7208</v>
      </c>
      <c r="AB339" s="28">
        <f t="shared" si="623"/>
        <v>0.81065139374183426</v>
      </c>
      <c r="AC339" s="31">
        <f t="shared" si="624"/>
        <v>2250</v>
      </c>
      <c r="AD339">
        <f t="shared" si="625"/>
        <v>332026</v>
      </c>
      <c r="AE339">
        <f t="shared" si="626"/>
        <v>822</v>
      </c>
      <c r="AF339" s="28">
        <f t="shared" si="627"/>
        <v>0.18934860625816574</v>
      </c>
      <c r="AG339" s="31">
        <f t="shared" si="628"/>
        <v>259</v>
      </c>
      <c r="AH339" s="35">
        <f t="shared" si="629"/>
        <v>0.10236612702366127</v>
      </c>
      <c r="AI339" s="35">
        <f t="shared" si="630"/>
        <v>83549.572219426263</v>
      </c>
      <c r="AJ339" s="10">
        <v>23171</v>
      </c>
      <c r="AK339" s="22">
        <f t="shared" si="631"/>
        <v>-2115</v>
      </c>
      <c r="AL339" s="22">
        <f t="shared" si="632"/>
        <v>-8.3643122676579917E-2</v>
      </c>
      <c r="AM339" s="35">
        <f t="shared" si="633"/>
        <v>5830.6492199295417</v>
      </c>
      <c r="AN339" s="35">
        <f t="shared" si="634"/>
        <v>7.054092232004773E-2</v>
      </c>
      <c r="AO339" s="10">
        <v>418</v>
      </c>
      <c r="AP339">
        <f t="shared" si="603"/>
        <v>-36</v>
      </c>
      <c r="AQ339">
        <f t="shared" si="604"/>
        <v>-7.9295154185021977E-2</v>
      </c>
      <c r="AR339" s="35">
        <f t="shared" si="635"/>
        <v>105.18369401107196</v>
      </c>
      <c r="AS339" s="10">
        <v>1500</v>
      </c>
      <c r="AT339" s="22">
        <f t="shared" si="636"/>
        <v>-293</v>
      </c>
      <c r="AU339" s="22">
        <f t="shared" si="637"/>
        <v>-0.16341327384272164</v>
      </c>
      <c r="AV339" s="35">
        <f t="shared" si="638"/>
        <v>377.45344740815295</v>
      </c>
      <c r="AW339" s="51">
        <f t="shared" si="639"/>
        <v>4.5665436744237019E-3</v>
      </c>
      <c r="AX339" s="10">
        <v>206</v>
      </c>
      <c r="AY339">
        <f t="shared" si="640"/>
        <v>1</v>
      </c>
      <c r="AZ339" s="22">
        <f t="shared" si="641"/>
        <v>4.8780487804878092E-3</v>
      </c>
      <c r="BA339" s="35">
        <f t="shared" si="642"/>
        <v>51.836940110719674</v>
      </c>
      <c r="BB339" s="51">
        <f t="shared" si="643"/>
        <v>6.2713866462085505E-4</v>
      </c>
      <c r="BC339" s="31">
        <f>+Pagina_Inicial[[#This Row],[Aislamiento Domiciliario]]+Pagina_Inicial[[#This Row],[Aislamiento en Hoteles]]+Pagina_Inicial[[#This Row],[Hospitalizados en Sala]]+Pagina_Inicial[[#This Row],[Hospitalizados en UCI]]</f>
        <v>25295</v>
      </c>
      <c r="BD339" s="31">
        <f t="shared" si="644"/>
        <v>-2443</v>
      </c>
      <c r="BE339" s="51">
        <f t="shared" si="645"/>
        <v>-8.8074122142908662E-2</v>
      </c>
      <c r="BF339" s="35">
        <f t="shared" si="646"/>
        <v>6365.1233014594864</v>
      </c>
      <c r="BG339" s="35">
        <f t="shared" si="647"/>
        <v>7.7007148163031697E-2</v>
      </c>
      <c r="BH339" s="45">
        <v>57897</v>
      </c>
      <c r="BI339" s="48">
        <f t="shared" si="648"/>
        <v>159</v>
      </c>
      <c r="BJ339" s="14">
        <v>128723</v>
      </c>
      <c r="BK339" s="48">
        <f t="shared" si="649"/>
        <v>283</v>
      </c>
      <c r="BL339" s="14">
        <v>95676</v>
      </c>
      <c r="BM339" s="48">
        <f t="shared" si="650"/>
        <v>248</v>
      </c>
      <c r="BN339" s="14">
        <v>38312</v>
      </c>
      <c r="BO339" s="48">
        <f t="shared" si="651"/>
        <v>113</v>
      </c>
      <c r="BP339" s="14">
        <v>7868</v>
      </c>
      <c r="BQ339" s="48">
        <f t="shared" si="652"/>
        <v>19</v>
      </c>
      <c r="BR339" s="16">
        <v>30</v>
      </c>
      <c r="BS339" s="24">
        <f t="shared" si="653"/>
        <v>0</v>
      </c>
      <c r="BT339" s="16">
        <v>253</v>
      </c>
      <c r="BU339" s="24">
        <f t="shared" si="654"/>
        <v>1</v>
      </c>
      <c r="BV339" s="16">
        <v>1086</v>
      </c>
      <c r="BW339" s="24">
        <f t="shared" si="655"/>
        <v>4</v>
      </c>
      <c r="BX339" s="16">
        <v>2688</v>
      </c>
      <c r="BY339" s="24">
        <f t="shared" si="656"/>
        <v>12</v>
      </c>
      <c r="BZ339" s="21">
        <v>1474</v>
      </c>
      <c r="CA339" s="27">
        <f t="shared" si="657"/>
        <v>8</v>
      </c>
    </row>
    <row r="340" spans="1:79">
      <c r="A340" s="3">
        <v>44237</v>
      </c>
      <c r="B340" s="22">
        <v>44237</v>
      </c>
      <c r="C340" s="10">
        <v>329367</v>
      </c>
      <c r="D340">
        <f t="shared" si="607"/>
        <v>891</v>
      </c>
      <c r="E340" s="10">
        <v>5550</v>
      </c>
      <c r="F340">
        <f t="shared" si="601"/>
        <v>19</v>
      </c>
      <c r="G340" s="10">
        <v>300610</v>
      </c>
      <c r="H340">
        <f t="shared" si="608"/>
        <v>2960</v>
      </c>
      <c r="I340">
        <f t="shared" si="606"/>
        <v>23207</v>
      </c>
      <c r="J340">
        <f t="shared" si="605"/>
        <v>-2088</v>
      </c>
      <c r="K340">
        <f t="shared" si="609"/>
        <v>1.6850504148867372E-2</v>
      </c>
      <c r="L340">
        <f t="shared" si="610"/>
        <v>0.91269009949387769</v>
      </c>
      <c r="M340">
        <f t="shared" si="611"/>
        <v>7.0459396357254983E-2</v>
      </c>
      <c r="N340" s="22">
        <f t="shared" si="612"/>
        <v>2.7051890444397889E-3</v>
      </c>
      <c r="O340">
        <f t="shared" si="602"/>
        <v>3.4234234234234236E-3</v>
      </c>
      <c r="P340">
        <f t="shared" si="613"/>
        <v>9.8466451548518009E-3</v>
      </c>
      <c r="Q340">
        <f t="shared" si="614"/>
        <v>-8.9972853018485802E-2</v>
      </c>
      <c r="R340" s="22">
        <f t="shared" si="615"/>
        <v>82880.473074987414</v>
      </c>
      <c r="S340" s="22">
        <f t="shared" si="616"/>
        <v>1396.577755410166</v>
      </c>
      <c r="T340" s="22">
        <f t="shared" si="617"/>
        <v>75644.187216909908</v>
      </c>
      <c r="U340" s="22">
        <f t="shared" si="618"/>
        <v>5839.7081026673377</v>
      </c>
      <c r="V340" s="10">
        <v>1762500</v>
      </c>
      <c r="W340">
        <f t="shared" si="619"/>
        <v>8983</v>
      </c>
      <c r="X340" s="22">
        <f t="shared" si="620"/>
        <v>953</v>
      </c>
      <c r="Y340" s="35">
        <f t="shared" si="621"/>
        <v>443507.80070457974</v>
      </c>
      <c r="Z340" s="10">
        <v>1429583</v>
      </c>
      <c r="AA340" s="22">
        <f t="shared" si="622"/>
        <v>8092</v>
      </c>
      <c r="AB340" s="28">
        <f t="shared" si="623"/>
        <v>0.81111092198581558</v>
      </c>
      <c r="AC340" s="31">
        <f t="shared" si="624"/>
        <v>884</v>
      </c>
      <c r="AD340">
        <f t="shared" si="625"/>
        <v>332917</v>
      </c>
      <c r="AE340">
        <f t="shared" si="626"/>
        <v>891</v>
      </c>
      <c r="AF340" s="28">
        <f t="shared" si="627"/>
        <v>0.18888907801418439</v>
      </c>
      <c r="AG340" s="31">
        <f t="shared" si="628"/>
        <v>69</v>
      </c>
      <c r="AH340" s="35">
        <f t="shared" si="629"/>
        <v>9.9187353890682395E-2</v>
      </c>
      <c r="AI340" s="35">
        <f t="shared" si="630"/>
        <v>83773.779567186706</v>
      </c>
      <c r="AJ340" s="10">
        <v>21095</v>
      </c>
      <c r="AK340" s="22">
        <f t="shared" si="631"/>
        <v>-2076</v>
      </c>
      <c r="AL340" s="22">
        <f t="shared" si="632"/>
        <v>-8.9594752060765614E-2</v>
      </c>
      <c r="AM340" s="35">
        <f t="shared" si="633"/>
        <v>5308.2536487166581</v>
      </c>
      <c r="AN340" s="35">
        <f t="shared" si="634"/>
        <v>6.4047096400064368E-2</v>
      </c>
      <c r="AO340" s="10">
        <v>410</v>
      </c>
      <c r="AP340">
        <f t="shared" si="603"/>
        <v>-8</v>
      </c>
      <c r="AQ340">
        <f t="shared" si="604"/>
        <v>-1.9138755980861233E-2</v>
      </c>
      <c r="AR340" s="35">
        <f t="shared" si="635"/>
        <v>103.17060895822848</v>
      </c>
      <c r="AS340" s="10">
        <v>1505</v>
      </c>
      <c r="AT340" s="22">
        <f t="shared" si="636"/>
        <v>5</v>
      </c>
      <c r="AU340" s="22">
        <f t="shared" si="637"/>
        <v>3.3333333333334103E-3</v>
      </c>
      <c r="AV340" s="35">
        <f t="shared" si="638"/>
        <v>378.71162556618015</v>
      </c>
      <c r="AW340" s="51">
        <f t="shared" si="639"/>
        <v>4.5693709448730441E-3</v>
      </c>
      <c r="AX340" s="10">
        <v>197</v>
      </c>
      <c r="AY340">
        <f t="shared" si="640"/>
        <v>-9</v>
      </c>
      <c r="AZ340" s="22">
        <f t="shared" si="641"/>
        <v>-4.3689320388349495E-2</v>
      </c>
      <c r="BA340" s="35">
        <f t="shared" si="642"/>
        <v>49.572219426270756</v>
      </c>
      <c r="BB340" s="51">
        <f t="shared" si="643"/>
        <v>5.9811699411295004E-4</v>
      </c>
      <c r="BC340" s="31">
        <f>+Pagina_Inicial[[#This Row],[Aislamiento Domiciliario]]+Pagina_Inicial[[#This Row],[Aislamiento en Hoteles]]+Pagina_Inicial[[#This Row],[Hospitalizados en Sala]]+Pagina_Inicial[[#This Row],[Hospitalizados en UCI]]</f>
        <v>23207</v>
      </c>
      <c r="BD340" s="31">
        <f t="shared" si="644"/>
        <v>-2088</v>
      </c>
      <c r="BE340" s="51">
        <f t="shared" si="645"/>
        <v>-8.2545957699150074E-2</v>
      </c>
      <c r="BF340" s="35">
        <f t="shared" si="646"/>
        <v>5839.7081026673377</v>
      </c>
      <c r="BG340" s="35">
        <f t="shared" si="647"/>
        <v>7.0459396357254983E-2</v>
      </c>
      <c r="BH340" s="45">
        <v>58075</v>
      </c>
      <c r="BI340" s="48">
        <f t="shared" si="648"/>
        <v>178</v>
      </c>
      <c r="BJ340" s="14">
        <v>129039</v>
      </c>
      <c r="BK340" s="48">
        <f t="shared" si="649"/>
        <v>316</v>
      </c>
      <c r="BL340" s="14">
        <v>95928</v>
      </c>
      <c r="BM340" s="48">
        <f t="shared" si="650"/>
        <v>252</v>
      </c>
      <c r="BN340" s="14">
        <v>38433</v>
      </c>
      <c r="BO340" s="48">
        <f t="shared" si="651"/>
        <v>121</v>
      </c>
      <c r="BP340" s="14">
        <v>7892</v>
      </c>
      <c r="BQ340" s="48">
        <f t="shared" si="652"/>
        <v>24</v>
      </c>
      <c r="BR340" s="16">
        <v>30</v>
      </c>
      <c r="BS340" s="24">
        <f t="shared" si="653"/>
        <v>0</v>
      </c>
      <c r="BT340" s="16">
        <v>253</v>
      </c>
      <c r="BU340" s="24">
        <f t="shared" si="654"/>
        <v>0</v>
      </c>
      <c r="BV340" s="16">
        <v>1086</v>
      </c>
      <c r="BW340" s="24">
        <f t="shared" si="655"/>
        <v>0</v>
      </c>
      <c r="BX340" s="16">
        <v>2696</v>
      </c>
      <c r="BY340" s="24">
        <f t="shared" si="656"/>
        <v>8</v>
      </c>
      <c r="BZ340" s="21">
        <v>1483</v>
      </c>
      <c r="CA340" s="27">
        <f t="shared" si="657"/>
        <v>9</v>
      </c>
    </row>
    <row r="341" spans="1:79">
      <c r="A341" s="3">
        <v>44238</v>
      </c>
      <c r="B341" s="22">
        <v>44238</v>
      </c>
      <c r="C341" s="10">
        <v>330075</v>
      </c>
      <c r="D341">
        <f t="shared" si="607"/>
        <v>708</v>
      </c>
      <c r="E341" s="10">
        <v>5572</v>
      </c>
      <c r="F341">
        <f t="shared" si="601"/>
        <v>22</v>
      </c>
      <c r="G341" s="10">
        <v>303610</v>
      </c>
      <c r="H341">
        <f t="shared" si="608"/>
        <v>3000</v>
      </c>
      <c r="I341">
        <f t="shared" si="606"/>
        <v>20893</v>
      </c>
      <c r="J341">
        <f t="shared" si="605"/>
        <v>-2314</v>
      </c>
      <c r="K341">
        <f t="shared" si="609"/>
        <v>1.6881011891236839E-2</v>
      </c>
      <c r="L341">
        <f t="shared" si="610"/>
        <v>0.91982125274558812</v>
      </c>
      <c r="M341">
        <f t="shared" si="611"/>
        <v>6.3297735363175039E-2</v>
      </c>
      <c r="N341" s="22">
        <f t="shared" si="612"/>
        <v>2.144967052942513E-3</v>
      </c>
      <c r="O341">
        <f t="shared" si="602"/>
        <v>3.9483129935391241E-3</v>
      </c>
      <c r="P341">
        <f t="shared" si="613"/>
        <v>9.881097460557953E-3</v>
      </c>
      <c r="Q341">
        <f t="shared" si="614"/>
        <v>-0.11075479825778969</v>
      </c>
      <c r="R341" s="22">
        <f t="shared" si="615"/>
        <v>83058.631102164058</v>
      </c>
      <c r="S341" s="22">
        <f t="shared" si="616"/>
        <v>1402.1137393054855</v>
      </c>
      <c r="T341" s="22">
        <f t="shared" si="617"/>
        <v>76399.094111726212</v>
      </c>
      <c r="U341" s="22">
        <f t="shared" si="618"/>
        <v>5257.4232511323598</v>
      </c>
      <c r="V341" s="10">
        <v>1770793</v>
      </c>
      <c r="W341">
        <f t="shared" si="619"/>
        <v>8293</v>
      </c>
      <c r="X341" s="22">
        <f t="shared" si="620"/>
        <v>-690</v>
      </c>
      <c r="Y341" s="35">
        <f t="shared" si="621"/>
        <v>445594.61499748362</v>
      </c>
      <c r="Z341" s="10">
        <v>1437168</v>
      </c>
      <c r="AA341" s="22">
        <f t="shared" si="622"/>
        <v>7585</v>
      </c>
      <c r="AB341" s="28">
        <f t="shared" si="623"/>
        <v>0.81159570881520315</v>
      </c>
      <c r="AC341" s="31">
        <f t="shared" si="624"/>
        <v>-507</v>
      </c>
      <c r="AD341">
        <f t="shared" si="625"/>
        <v>333625</v>
      </c>
      <c r="AE341">
        <f t="shared" si="626"/>
        <v>708</v>
      </c>
      <c r="AF341" s="28">
        <f t="shared" si="627"/>
        <v>0.18840429118479687</v>
      </c>
      <c r="AG341" s="31">
        <f t="shared" si="628"/>
        <v>-183</v>
      </c>
      <c r="AH341" s="35">
        <f t="shared" si="629"/>
        <v>8.5373206318581932E-2</v>
      </c>
      <c r="AI341" s="35">
        <f t="shared" si="630"/>
        <v>83951.937594363364</v>
      </c>
      <c r="AJ341" s="10">
        <v>18779</v>
      </c>
      <c r="AK341" s="22">
        <f t="shared" si="631"/>
        <v>-2316</v>
      </c>
      <c r="AL341" s="22">
        <f t="shared" si="632"/>
        <v>-0.10978904953780522</v>
      </c>
      <c r="AM341" s="35">
        <f t="shared" si="633"/>
        <v>4725.4655259184701</v>
      </c>
      <c r="AN341" s="35">
        <f t="shared" si="634"/>
        <v>5.6893130349163067E-2</v>
      </c>
      <c r="AO341" s="10">
        <v>408</v>
      </c>
      <c r="AP341">
        <f t="shared" si="603"/>
        <v>-2</v>
      </c>
      <c r="AQ341">
        <f t="shared" si="604"/>
        <v>-4.8780487804878092E-3</v>
      </c>
      <c r="AR341" s="35">
        <f t="shared" si="635"/>
        <v>102.66733769501761</v>
      </c>
      <c r="AS341" s="10">
        <v>1500</v>
      </c>
      <c r="AT341" s="22">
        <f t="shared" si="636"/>
        <v>-5</v>
      </c>
      <c r="AU341" s="22">
        <f t="shared" si="637"/>
        <v>-3.3222591362126463E-3</v>
      </c>
      <c r="AV341" s="35">
        <f t="shared" si="638"/>
        <v>377.45344740815295</v>
      </c>
      <c r="AW341" s="51">
        <f t="shared" si="639"/>
        <v>4.5444217223358325E-3</v>
      </c>
      <c r="AX341" s="10">
        <v>206</v>
      </c>
      <c r="AY341">
        <f t="shared" si="640"/>
        <v>9</v>
      </c>
      <c r="AZ341" s="22">
        <f t="shared" si="641"/>
        <v>4.5685279187817285E-2</v>
      </c>
      <c r="BA341" s="35">
        <f t="shared" si="642"/>
        <v>51.836940110719674</v>
      </c>
      <c r="BB341" s="51">
        <f t="shared" si="643"/>
        <v>6.2410058320078773E-4</v>
      </c>
      <c r="BC341" s="31">
        <f>+Pagina_Inicial[[#This Row],[Aislamiento Domiciliario]]+Pagina_Inicial[[#This Row],[Aislamiento en Hoteles]]+Pagina_Inicial[[#This Row],[Hospitalizados en Sala]]+Pagina_Inicial[[#This Row],[Hospitalizados en UCI]]</f>
        <v>20893</v>
      </c>
      <c r="BD341" s="31">
        <f t="shared" si="644"/>
        <v>-2314</v>
      </c>
      <c r="BE341" s="51">
        <f t="shared" si="645"/>
        <v>-9.9711294006118889E-2</v>
      </c>
      <c r="BF341" s="35">
        <f t="shared" si="646"/>
        <v>5257.4232511323598</v>
      </c>
      <c r="BG341" s="35">
        <f t="shared" si="647"/>
        <v>6.3297735363175039E-2</v>
      </c>
      <c r="BH341" s="45">
        <v>58214</v>
      </c>
      <c r="BI341" s="48">
        <f t="shared" si="648"/>
        <v>139</v>
      </c>
      <c r="BJ341" s="14">
        <v>129299</v>
      </c>
      <c r="BK341" s="48">
        <f t="shared" si="649"/>
        <v>260</v>
      </c>
      <c r="BL341" s="14">
        <v>96113</v>
      </c>
      <c r="BM341" s="48">
        <f t="shared" si="650"/>
        <v>185</v>
      </c>
      <c r="BN341" s="14">
        <v>38532</v>
      </c>
      <c r="BO341" s="48">
        <f t="shared" si="651"/>
        <v>99</v>
      </c>
      <c r="BP341" s="14">
        <v>7917</v>
      </c>
      <c r="BQ341" s="48">
        <f t="shared" si="652"/>
        <v>25</v>
      </c>
      <c r="BR341" s="16">
        <v>30</v>
      </c>
      <c r="BS341" s="24">
        <f t="shared" si="653"/>
        <v>0</v>
      </c>
      <c r="BT341" s="16">
        <v>253</v>
      </c>
      <c r="BU341" s="24">
        <f t="shared" si="654"/>
        <v>0</v>
      </c>
      <c r="BV341" s="16">
        <v>1095</v>
      </c>
      <c r="BW341" s="24">
        <f t="shared" si="655"/>
        <v>9</v>
      </c>
      <c r="BX341" s="16">
        <v>2707</v>
      </c>
      <c r="BY341" s="24">
        <f t="shared" si="656"/>
        <v>11</v>
      </c>
      <c r="BZ341" s="21">
        <v>1487</v>
      </c>
      <c r="CA341" s="27">
        <f t="shared" si="657"/>
        <v>4</v>
      </c>
    </row>
    <row r="342" spans="1:79">
      <c r="A342" s="3">
        <v>44239</v>
      </c>
      <c r="B342" s="22">
        <v>44239</v>
      </c>
      <c r="C342" s="10">
        <v>330985</v>
      </c>
      <c r="D342">
        <f t="shared" si="607"/>
        <v>910</v>
      </c>
      <c r="E342" s="10">
        <v>5595</v>
      </c>
      <c r="F342">
        <f t="shared" si="601"/>
        <v>23</v>
      </c>
      <c r="G342" s="10">
        <v>306634</v>
      </c>
      <c r="H342">
        <f t="shared" si="608"/>
        <v>3024</v>
      </c>
      <c r="I342">
        <f t="shared" si="606"/>
        <v>18756</v>
      </c>
      <c r="J342">
        <f t="shared" si="605"/>
        <v>-2137</v>
      </c>
      <c r="K342">
        <f t="shared" si="609"/>
        <v>1.6904089309183197E-2</v>
      </c>
      <c r="L342">
        <f t="shared" si="610"/>
        <v>0.92642869012190887</v>
      </c>
      <c r="M342">
        <f t="shared" si="611"/>
        <v>5.666722056890796E-2</v>
      </c>
      <c r="N342" s="22">
        <f t="shared" si="612"/>
        <v>2.7493693067661678E-3</v>
      </c>
      <c r="O342">
        <f t="shared" si="602"/>
        <v>4.1108132260947276E-3</v>
      </c>
      <c r="P342">
        <f t="shared" si="613"/>
        <v>9.8619200740948498E-3</v>
      </c>
      <c r="Q342">
        <f t="shared" si="614"/>
        <v>-0.11393687353380251</v>
      </c>
      <c r="R342" s="22">
        <f t="shared" si="615"/>
        <v>83287.619526925002</v>
      </c>
      <c r="S342" s="22">
        <f t="shared" si="616"/>
        <v>1407.9013588324106</v>
      </c>
      <c r="T342" s="22">
        <f t="shared" si="617"/>
        <v>77160.040261701055</v>
      </c>
      <c r="U342" s="22">
        <f t="shared" si="618"/>
        <v>4719.6779063915446</v>
      </c>
      <c r="V342" s="10">
        <v>1782418</v>
      </c>
      <c r="W342">
        <f t="shared" si="619"/>
        <v>11625</v>
      </c>
      <c r="X342" s="22">
        <f t="shared" si="620"/>
        <v>3332</v>
      </c>
      <c r="Y342" s="35">
        <f t="shared" si="621"/>
        <v>448519.87921489682</v>
      </c>
      <c r="Z342" s="10">
        <v>1447883</v>
      </c>
      <c r="AA342" s="22">
        <f t="shared" si="622"/>
        <v>10715</v>
      </c>
      <c r="AB342" s="28">
        <f t="shared" si="623"/>
        <v>0.81231394656023448</v>
      </c>
      <c r="AC342" s="31">
        <f t="shared" si="624"/>
        <v>3130</v>
      </c>
      <c r="AD342">
        <f t="shared" si="625"/>
        <v>334535</v>
      </c>
      <c r="AE342">
        <f t="shared" si="626"/>
        <v>910</v>
      </c>
      <c r="AF342" s="28">
        <f t="shared" si="627"/>
        <v>0.18768605343976552</v>
      </c>
      <c r="AG342" s="31">
        <f t="shared" si="628"/>
        <v>202</v>
      </c>
      <c r="AH342" s="35">
        <f t="shared" si="629"/>
        <v>7.8279569892473116E-2</v>
      </c>
      <c r="AI342" s="35">
        <f t="shared" si="630"/>
        <v>84180.926019124308</v>
      </c>
      <c r="AJ342" s="10">
        <v>16855</v>
      </c>
      <c r="AK342" s="22">
        <f t="shared" si="631"/>
        <v>-1924</v>
      </c>
      <c r="AL342" s="22">
        <f t="shared" si="632"/>
        <v>-0.10245486980137386</v>
      </c>
      <c r="AM342" s="35">
        <f t="shared" si="633"/>
        <v>4241.3185707096127</v>
      </c>
      <c r="AN342" s="35">
        <f t="shared" si="634"/>
        <v>5.0923757874223909E-2</v>
      </c>
      <c r="AO342" s="10">
        <v>413</v>
      </c>
      <c r="AP342">
        <f>AO342-AO341</f>
        <v>5</v>
      </c>
      <c r="AQ342">
        <f>IFERROR(AO342/AO341,0)-1</f>
        <v>1.225490196078427E-2</v>
      </c>
      <c r="AR342" s="35">
        <f t="shared" si="635"/>
        <v>103.92551585304479</v>
      </c>
      <c r="AS342" s="10">
        <v>1286</v>
      </c>
      <c r="AT342" s="22">
        <f t="shared" si="636"/>
        <v>-214</v>
      </c>
      <c r="AU342" s="22">
        <f t="shared" si="637"/>
        <v>-0.14266666666666672</v>
      </c>
      <c r="AV342" s="35">
        <f t="shared" si="638"/>
        <v>323.60342224458981</v>
      </c>
      <c r="AW342" s="51">
        <f t="shared" si="639"/>
        <v>3.8853724489025182E-3</v>
      </c>
      <c r="AX342" s="10">
        <v>202</v>
      </c>
      <c r="AY342">
        <f t="shared" si="640"/>
        <v>-4</v>
      </c>
      <c r="AZ342" s="22">
        <f t="shared" si="641"/>
        <v>-1.9417475728155331E-2</v>
      </c>
      <c r="BA342" s="35">
        <f t="shared" si="642"/>
        <v>50.830397584297934</v>
      </c>
      <c r="BB342" s="51">
        <f t="shared" si="643"/>
        <v>6.1029956040303942E-4</v>
      </c>
      <c r="BC342" s="31">
        <f>+Pagina_Inicial[[#This Row],[Aislamiento Domiciliario]]+Pagina_Inicial[[#This Row],[Aislamiento en Hoteles]]+Pagina_Inicial[[#This Row],[Hospitalizados en Sala]]+Pagina_Inicial[[#This Row],[Hospitalizados en UCI]]</f>
        <v>18756</v>
      </c>
      <c r="BD342" s="31">
        <f t="shared" si="644"/>
        <v>-2137</v>
      </c>
      <c r="BE342" s="51">
        <f t="shared" si="645"/>
        <v>-0.10228306131240128</v>
      </c>
      <c r="BF342" s="35">
        <f t="shared" si="646"/>
        <v>4719.6779063915446</v>
      </c>
      <c r="BG342" s="35">
        <f t="shared" si="647"/>
        <v>5.666722056890796E-2</v>
      </c>
      <c r="BH342" s="45">
        <v>58398</v>
      </c>
      <c r="BI342" s="48">
        <f t="shared" si="648"/>
        <v>184</v>
      </c>
      <c r="BJ342" s="14">
        <v>129632</v>
      </c>
      <c r="BK342" s="48">
        <f t="shared" si="649"/>
        <v>333</v>
      </c>
      <c r="BL342" s="14">
        <v>96355</v>
      </c>
      <c r="BM342" s="48">
        <f t="shared" si="650"/>
        <v>242</v>
      </c>
      <c r="BN342" s="14">
        <v>38653</v>
      </c>
      <c r="BO342" s="48">
        <f t="shared" si="651"/>
        <v>121</v>
      </c>
      <c r="BP342" s="14">
        <v>7947</v>
      </c>
      <c r="BQ342" s="48">
        <f t="shared" si="652"/>
        <v>30</v>
      </c>
      <c r="BR342" s="16">
        <v>30</v>
      </c>
      <c r="BS342" s="24">
        <f t="shared" si="653"/>
        <v>0</v>
      </c>
      <c r="BT342" s="16">
        <v>254</v>
      </c>
      <c r="BU342" s="24">
        <f t="shared" si="654"/>
        <v>1</v>
      </c>
      <c r="BV342" s="16">
        <v>1099</v>
      </c>
      <c r="BW342" s="24">
        <f t="shared" si="655"/>
        <v>4</v>
      </c>
      <c r="BX342" s="16">
        <v>2721</v>
      </c>
      <c r="BY342" s="24">
        <f t="shared" si="656"/>
        <v>14</v>
      </c>
      <c r="BZ342" s="21">
        <v>1491</v>
      </c>
      <c r="CA342" s="27">
        <f t="shared" si="657"/>
        <v>4</v>
      </c>
    </row>
    <row r="343" spans="1:79">
      <c r="A343" s="3">
        <v>44240</v>
      </c>
      <c r="B343" s="22">
        <v>44240</v>
      </c>
      <c r="C343" s="10">
        <v>331692</v>
      </c>
      <c r="D343">
        <f t="shared" si="607"/>
        <v>707</v>
      </c>
      <c r="E343" s="10">
        <v>5621</v>
      </c>
      <c r="F343">
        <f t="shared" si="601"/>
        <v>26</v>
      </c>
      <c r="G343" s="10">
        <v>309296</v>
      </c>
      <c r="H343">
        <f t="shared" si="608"/>
        <v>2662</v>
      </c>
      <c r="I343">
        <f t="shared" si="606"/>
        <v>16775</v>
      </c>
      <c r="J343">
        <f t="shared" si="605"/>
        <v>-1981</v>
      </c>
      <c r="K343">
        <f t="shared" si="609"/>
        <v>1.6946444291692293E-2</v>
      </c>
      <c r="L343">
        <f t="shared" si="610"/>
        <v>0.93247952920178956</v>
      </c>
      <c r="M343">
        <f t="shared" si="611"/>
        <v>5.0574026506518092E-2</v>
      </c>
      <c r="N343" s="22">
        <f t="shared" si="612"/>
        <v>2.1314954837620445E-3</v>
      </c>
      <c r="O343">
        <f t="shared" si="602"/>
        <v>4.6255114748265432E-3</v>
      </c>
      <c r="P343">
        <f t="shared" si="613"/>
        <v>8.6066421809528736E-3</v>
      </c>
      <c r="Q343">
        <f t="shared" si="614"/>
        <v>-0.11809239940387481</v>
      </c>
      <c r="R343" s="22">
        <f t="shared" si="615"/>
        <v>83465.525918470055</v>
      </c>
      <c r="S343" s="22">
        <f t="shared" si="616"/>
        <v>1414.4438852541518</v>
      </c>
      <c r="T343" s="22">
        <f t="shared" si="617"/>
        <v>77829.894313034718</v>
      </c>
      <c r="U343" s="22">
        <f t="shared" si="618"/>
        <v>4221.1877201811776</v>
      </c>
      <c r="V343" s="10">
        <v>1791373</v>
      </c>
      <c r="W343">
        <f t="shared" si="619"/>
        <v>8955</v>
      </c>
      <c r="X343" s="22">
        <f t="shared" si="620"/>
        <v>-2670</v>
      </c>
      <c r="Y343" s="35">
        <f t="shared" si="621"/>
        <v>450773.27629592345</v>
      </c>
      <c r="Z343" s="10">
        <v>1456131</v>
      </c>
      <c r="AA343" s="22">
        <f t="shared" si="622"/>
        <v>8248</v>
      </c>
      <c r="AB343" s="28">
        <f t="shared" si="623"/>
        <v>0.81285751208709744</v>
      </c>
      <c r="AC343" s="31">
        <f t="shared" si="624"/>
        <v>-2467</v>
      </c>
      <c r="AD343">
        <f t="shared" si="625"/>
        <v>335242</v>
      </c>
      <c r="AE343">
        <f t="shared" si="626"/>
        <v>707</v>
      </c>
      <c r="AF343" s="28">
        <f t="shared" si="627"/>
        <v>0.18714248791290256</v>
      </c>
      <c r="AG343" s="31">
        <f t="shared" si="628"/>
        <v>-203</v>
      </c>
      <c r="AH343" s="35">
        <f t="shared" si="629"/>
        <v>7.8950307091010613E-2</v>
      </c>
      <c r="AI343" s="35">
        <f t="shared" si="630"/>
        <v>84358.832410669347</v>
      </c>
      <c r="AJ343" s="10">
        <v>14905</v>
      </c>
      <c r="AK343" s="22">
        <f t="shared" si="631"/>
        <v>-1950</v>
      </c>
      <c r="AL343" s="22">
        <f t="shared" si="632"/>
        <v>-0.11569267279738948</v>
      </c>
      <c r="AM343" s="35">
        <f t="shared" si="633"/>
        <v>3750.6290890790133</v>
      </c>
      <c r="AN343" s="35">
        <f t="shared" si="634"/>
        <v>4.4936266174643948E-2</v>
      </c>
      <c r="AO343" s="10">
        <v>412</v>
      </c>
      <c r="AP343">
        <f>AO343-AO342</f>
        <v>-1</v>
      </c>
      <c r="AQ343">
        <f>IFERROR(AO343/AO342,0)-1</f>
        <v>-2.421307506053294E-3</v>
      </c>
      <c r="AR343" s="35">
        <f t="shared" si="635"/>
        <v>103.67388022143935</v>
      </c>
      <c r="AS343" s="10">
        <v>1262</v>
      </c>
      <c r="AT343" s="22">
        <f t="shared" si="636"/>
        <v>-24</v>
      </c>
      <c r="AU343" s="22">
        <f t="shared" si="637"/>
        <v>-1.8662519440124425E-2</v>
      </c>
      <c r="AV343" s="35">
        <f t="shared" si="638"/>
        <v>317.56416708605934</v>
      </c>
      <c r="AW343" s="51">
        <f t="shared" si="639"/>
        <v>3.8047345127407354E-3</v>
      </c>
      <c r="AX343" s="10">
        <v>196</v>
      </c>
      <c r="AY343">
        <f t="shared" si="640"/>
        <v>-6</v>
      </c>
      <c r="AZ343" s="22">
        <f t="shared" si="641"/>
        <v>-2.9702970297029729E-2</v>
      </c>
      <c r="BA343" s="35">
        <f t="shared" si="642"/>
        <v>49.320583794665325</v>
      </c>
      <c r="BB343" s="51">
        <f t="shared" si="643"/>
        <v>5.9090963906274492E-4</v>
      </c>
      <c r="BC343" s="31">
        <f>+Pagina_Inicial[[#This Row],[Aislamiento Domiciliario]]+Pagina_Inicial[[#This Row],[Aislamiento en Hoteles]]+Pagina_Inicial[[#This Row],[Hospitalizados en Sala]]+Pagina_Inicial[[#This Row],[Hospitalizados en UCI]]</f>
        <v>16775</v>
      </c>
      <c r="BD343" s="31">
        <f t="shared" si="644"/>
        <v>-1981</v>
      </c>
      <c r="BE343" s="51">
        <f t="shared" si="645"/>
        <v>-0.10561953508210709</v>
      </c>
      <c r="BF343" s="35">
        <f t="shared" si="646"/>
        <v>4221.1877201811776</v>
      </c>
      <c r="BG343" s="35">
        <f t="shared" si="647"/>
        <v>5.0574026506518092E-2</v>
      </c>
      <c r="BH343" s="45">
        <v>58564</v>
      </c>
      <c r="BI343" s="48">
        <f t="shared" si="648"/>
        <v>166</v>
      </c>
      <c r="BJ343" s="14">
        <v>129894</v>
      </c>
      <c r="BK343" s="48">
        <f t="shared" si="649"/>
        <v>262</v>
      </c>
      <c r="BL343" s="14">
        <v>96535</v>
      </c>
      <c r="BM343" s="48">
        <f t="shared" si="650"/>
        <v>180</v>
      </c>
      <c r="BN343" s="14">
        <v>38736</v>
      </c>
      <c r="BO343" s="48">
        <f t="shared" si="651"/>
        <v>83</v>
      </c>
      <c r="BP343" s="14">
        <v>7963</v>
      </c>
      <c r="BQ343" s="48">
        <f t="shared" si="652"/>
        <v>16</v>
      </c>
      <c r="BR343" s="16">
        <v>30</v>
      </c>
      <c r="BS343" s="24">
        <f t="shared" si="653"/>
        <v>0</v>
      </c>
      <c r="BT343" s="16">
        <v>254</v>
      </c>
      <c r="BU343" s="24">
        <f t="shared" si="654"/>
        <v>0</v>
      </c>
      <c r="BV343" s="16">
        <v>1103</v>
      </c>
      <c r="BW343" s="24">
        <f t="shared" si="655"/>
        <v>4</v>
      </c>
      <c r="BX343" s="16">
        <v>2738</v>
      </c>
      <c r="BY343" s="24">
        <f t="shared" si="656"/>
        <v>17</v>
      </c>
      <c r="BZ343" s="21">
        <v>1496</v>
      </c>
      <c r="CA343" s="27">
        <f t="shared" si="657"/>
        <v>5</v>
      </c>
    </row>
    <row r="344" spans="1:79">
      <c r="A344" s="3">
        <v>44241</v>
      </c>
      <c r="B344" s="22">
        <v>44241</v>
      </c>
      <c r="C344" s="10">
        <v>332179</v>
      </c>
      <c r="D344">
        <f t="shared" si="607"/>
        <v>487</v>
      </c>
      <c r="E344" s="10">
        <v>5636</v>
      </c>
      <c r="F344">
        <f t="shared" si="601"/>
        <v>15</v>
      </c>
      <c r="G344" s="10">
        <v>311783</v>
      </c>
      <c r="H344">
        <f t="shared" si="608"/>
        <v>2487</v>
      </c>
      <c r="I344">
        <f>+IFERROR(C344-E344-G344,"")</f>
        <v>14760</v>
      </c>
      <c r="J344">
        <f t="shared" si="605"/>
        <v>-2015</v>
      </c>
      <c r="K344">
        <f t="shared" si="609"/>
        <v>1.6966755875597192E-2</v>
      </c>
      <c r="L344">
        <f t="shared" si="610"/>
        <v>0.93859936961698365</v>
      </c>
      <c r="M344">
        <f t="shared" si="611"/>
        <v>4.4433874507419195E-2</v>
      </c>
      <c r="N344" s="22">
        <f t="shared" si="612"/>
        <v>1.4660770247366631E-3</v>
      </c>
      <c r="O344">
        <f t="shared" si="602"/>
        <v>2.6614620298083748E-3</v>
      </c>
      <c r="P344">
        <f t="shared" si="613"/>
        <v>7.9767017444825408E-3</v>
      </c>
      <c r="Q344">
        <f t="shared" si="614"/>
        <v>-0.13651761517615177</v>
      </c>
      <c r="R344" s="22">
        <f t="shared" si="615"/>
        <v>83588.072471061896</v>
      </c>
      <c r="S344" s="22">
        <f t="shared" si="616"/>
        <v>1418.2184197282334</v>
      </c>
      <c r="T344" s="22">
        <f t="shared" si="617"/>
        <v>78455.712128837433</v>
      </c>
      <c r="U344" s="22">
        <f t="shared" si="618"/>
        <v>3714.1419224962251</v>
      </c>
      <c r="V344" s="10">
        <v>1796407</v>
      </c>
      <c r="W344">
        <f t="shared" si="619"/>
        <v>5034</v>
      </c>
      <c r="X344" s="22">
        <f t="shared" si="620"/>
        <v>-3921</v>
      </c>
      <c r="Y344" s="35">
        <f t="shared" si="621"/>
        <v>452040.01006542525</v>
      </c>
      <c r="Z344" s="10">
        <v>1460678</v>
      </c>
      <c r="AA344" s="22">
        <f t="shared" si="622"/>
        <v>4547</v>
      </c>
      <c r="AB344" s="28">
        <f t="shared" si="623"/>
        <v>0.81311083735478651</v>
      </c>
      <c r="AC344" s="31">
        <f t="shared" si="624"/>
        <v>-3701</v>
      </c>
      <c r="AD344">
        <f t="shared" si="625"/>
        <v>335729</v>
      </c>
      <c r="AE344">
        <f t="shared" si="626"/>
        <v>487</v>
      </c>
      <c r="AF344" s="28">
        <f t="shared" si="627"/>
        <v>0.18688916264521346</v>
      </c>
      <c r="AG344" s="31">
        <f t="shared" si="628"/>
        <v>-220</v>
      </c>
      <c r="AH344" s="35">
        <f t="shared" si="629"/>
        <v>9.6742153357171234E-2</v>
      </c>
      <c r="AI344" s="35">
        <f t="shared" si="630"/>
        <v>84481.378963261188</v>
      </c>
      <c r="AJ344" s="10">
        <v>12868</v>
      </c>
      <c r="AK344" s="22">
        <f t="shared" si="631"/>
        <v>-2037</v>
      </c>
      <c r="AL344" s="22">
        <f t="shared" si="632"/>
        <v>-0.13666554847366652</v>
      </c>
      <c r="AM344" s="35">
        <f t="shared" si="633"/>
        <v>3238.0473074987417</v>
      </c>
      <c r="AN344" s="35">
        <f t="shared" si="634"/>
        <v>3.8738150214191747E-2</v>
      </c>
      <c r="AO344" s="10">
        <v>427</v>
      </c>
      <c r="AP344">
        <f>AO344-AO343</f>
        <v>15</v>
      </c>
      <c r="AQ344">
        <f>IFERROR(AO344/AO343,0)-1</f>
        <v>3.6407766990291357E-2</v>
      </c>
      <c r="AR344" s="35">
        <f t="shared" si="635"/>
        <v>107.44841469552088</v>
      </c>
      <c r="AS344" s="10">
        <v>1266</v>
      </c>
      <c r="AT344" s="22">
        <f t="shared" si="636"/>
        <v>4</v>
      </c>
      <c r="AU344" s="22">
        <f t="shared" si="637"/>
        <v>3.1695721077653616E-3</v>
      </c>
      <c r="AV344" s="35">
        <f t="shared" si="638"/>
        <v>318.5707096124811</v>
      </c>
      <c r="AW344" s="51">
        <f t="shared" si="639"/>
        <v>3.8111981792948984E-3</v>
      </c>
      <c r="AX344" s="10">
        <v>199</v>
      </c>
      <c r="AY344">
        <f t="shared" si="640"/>
        <v>3</v>
      </c>
      <c r="AZ344" s="22">
        <f t="shared" si="641"/>
        <v>1.5306122448979664E-2</v>
      </c>
      <c r="BA344" s="35">
        <f t="shared" si="642"/>
        <v>50.075490689481626</v>
      </c>
      <c r="BB344" s="51">
        <f t="shared" si="643"/>
        <v>5.9907459532360563E-4</v>
      </c>
      <c r="BC344" s="31">
        <f>+Pagina_Inicial[[#This Row],[Aislamiento Domiciliario]]+Pagina_Inicial[[#This Row],[Aislamiento en Hoteles]]+Pagina_Inicial[[#This Row],[Hospitalizados en Sala]]+Pagina_Inicial[[#This Row],[Hospitalizados en UCI]]</f>
        <v>14760</v>
      </c>
      <c r="BD344" s="31">
        <f t="shared" si="644"/>
        <v>-2015</v>
      </c>
      <c r="BE344" s="51">
        <f t="shared" si="645"/>
        <v>-0.1201192250372578</v>
      </c>
      <c r="BF344" s="35">
        <f t="shared" si="646"/>
        <v>3714.1419224962251</v>
      </c>
      <c r="BG344" s="35">
        <f t="shared" si="647"/>
        <v>4.4433874507419195E-2</v>
      </c>
      <c r="BH344" s="45">
        <v>58690</v>
      </c>
      <c r="BI344" s="48">
        <f t="shared" si="648"/>
        <v>126</v>
      </c>
      <c r="BJ344" s="14">
        <v>130040</v>
      </c>
      <c r="BK344" s="48">
        <f t="shared" si="649"/>
        <v>146</v>
      </c>
      <c r="BL344" s="14">
        <v>96661</v>
      </c>
      <c r="BM344" s="48">
        <f t="shared" si="650"/>
        <v>126</v>
      </c>
      <c r="BN344" s="14">
        <v>38800</v>
      </c>
      <c r="BO344" s="48">
        <f t="shared" si="651"/>
        <v>64</v>
      </c>
      <c r="BP344" s="14">
        <v>7988</v>
      </c>
      <c r="BQ344" s="48">
        <f t="shared" si="652"/>
        <v>25</v>
      </c>
      <c r="BR344" s="16">
        <v>30</v>
      </c>
      <c r="BS344" s="24">
        <f t="shared" si="653"/>
        <v>0</v>
      </c>
      <c r="BT344" s="16">
        <v>255</v>
      </c>
      <c r="BU344" s="24">
        <f t="shared" si="654"/>
        <v>1</v>
      </c>
      <c r="BV344" s="16">
        <v>1108</v>
      </c>
      <c r="BW344" s="24">
        <f t="shared" si="655"/>
        <v>5</v>
      </c>
      <c r="BX344" s="16">
        <v>2745</v>
      </c>
      <c r="BY344" s="24">
        <f t="shared" si="656"/>
        <v>7</v>
      </c>
      <c r="BZ344" s="21">
        <v>1498</v>
      </c>
      <c r="CA344" s="27">
        <f t="shared" si="657"/>
        <v>2</v>
      </c>
    </row>
    <row r="345" spans="1:79">
      <c r="A345" s="3">
        <v>44242</v>
      </c>
      <c r="B345" s="22">
        <v>44242</v>
      </c>
      <c r="C345" s="10">
        <v>332679</v>
      </c>
      <c r="D345">
        <f>IFERROR(C345-C344,"")</f>
        <v>500</v>
      </c>
      <c r="E345" s="10">
        <v>5642</v>
      </c>
      <c r="F345">
        <f>E345-E344</f>
        <v>6</v>
      </c>
      <c r="G345" s="10">
        <v>313783</v>
      </c>
      <c r="H345">
        <f>G345-G344</f>
        <v>2000</v>
      </c>
      <c r="I345">
        <f>+IFERROR(C345-E345-G345,"")</f>
        <v>13254</v>
      </c>
      <c r="J345">
        <f>+IFERROR(I345-I344,"")</f>
        <v>-1506</v>
      </c>
      <c r="K345">
        <f t="shared" si="609"/>
        <v>1.695929108840654E-2</v>
      </c>
      <c r="L345">
        <f t="shared" si="610"/>
        <v>0.9432005025865775</v>
      </c>
      <c r="M345">
        <f t="shared" si="611"/>
        <v>3.9840206325016003E-2</v>
      </c>
      <c r="N345" s="22">
        <f t="shared" si="612"/>
        <v>1.5029502914220615E-3</v>
      </c>
      <c r="O345">
        <f t="shared" si="602"/>
        <v>1.0634526763559022E-3</v>
      </c>
      <c r="P345">
        <f t="shared" si="613"/>
        <v>6.3738315969953758E-3</v>
      </c>
      <c r="Q345">
        <f t="shared" si="614"/>
        <v>-0.1136260751471254</v>
      </c>
      <c r="R345" s="22">
        <f t="shared" si="615"/>
        <v>83713.890286864611</v>
      </c>
      <c r="S345" s="22">
        <f t="shared" si="616"/>
        <v>1419.7282335178661</v>
      </c>
      <c r="T345" s="22">
        <f t="shared" si="617"/>
        <v>78958.983392048307</v>
      </c>
      <c r="U345" s="22">
        <f t="shared" si="618"/>
        <v>3335.1786612984397</v>
      </c>
      <c r="V345" s="10">
        <v>1800571</v>
      </c>
      <c r="W345">
        <f t="shared" si="619"/>
        <v>4164</v>
      </c>
      <c r="X345" s="22">
        <f t="shared" si="620"/>
        <v>-870</v>
      </c>
      <c r="Y345" s="35">
        <f t="shared" si="621"/>
        <v>453087.82083543029</v>
      </c>
      <c r="Z345" s="10">
        <v>1464342</v>
      </c>
      <c r="AA345" s="22">
        <f t="shared" si="622"/>
        <v>3664</v>
      </c>
      <c r="AB345" s="28">
        <f t="shared" si="623"/>
        <v>0.81326534749254542</v>
      </c>
      <c r="AC345" s="31">
        <f t="shared" si="624"/>
        <v>-883</v>
      </c>
      <c r="AD345">
        <f t="shared" si="625"/>
        <v>336229</v>
      </c>
      <c r="AE345">
        <f t="shared" si="626"/>
        <v>500</v>
      </c>
      <c r="AF345" s="28">
        <f t="shared" si="627"/>
        <v>0.18673465250745458</v>
      </c>
      <c r="AG345" s="31">
        <f t="shared" si="628"/>
        <v>13</v>
      </c>
      <c r="AH345" s="35">
        <f t="shared" si="629"/>
        <v>0.12007684918347743</v>
      </c>
      <c r="AI345" s="35">
        <f t="shared" si="630"/>
        <v>84607.196779063917</v>
      </c>
      <c r="AJ345" s="10">
        <v>11385</v>
      </c>
      <c r="AK345" s="22">
        <f t="shared" si="631"/>
        <v>-1483</v>
      </c>
      <c r="AL345" s="22">
        <f t="shared" si="632"/>
        <v>-0.1152471246502953</v>
      </c>
      <c r="AM345" s="35">
        <f t="shared" si="633"/>
        <v>2864.8716658278809</v>
      </c>
      <c r="AN345" s="35">
        <f t="shared" si="634"/>
        <v>3.4222178135680341E-2</v>
      </c>
      <c r="AO345" s="10">
        <v>408</v>
      </c>
      <c r="AP345">
        <f>AO345-AO344</f>
        <v>-19</v>
      </c>
      <c r="AQ345">
        <f>IFERROR(AO345/AO344,0)-1</f>
        <v>-4.4496487119437989E-2</v>
      </c>
      <c r="AR345" s="35">
        <f t="shared" si="635"/>
        <v>102.66733769501761</v>
      </c>
      <c r="AS345" s="10">
        <v>1259</v>
      </c>
      <c r="AT345" s="22">
        <f t="shared" si="636"/>
        <v>-7</v>
      </c>
      <c r="AU345" s="22">
        <f t="shared" si="637"/>
        <v>-5.5292259083727924E-3</v>
      </c>
      <c r="AV345" s="35">
        <f t="shared" si="638"/>
        <v>316.80926019124308</v>
      </c>
      <c r="AW345" s="51">
        <f t="shared" si="639"/>
        <v>3.7844288338007509E-3</v>
      </c>
      <c r="AX345" s="10">
        <v>202</v>
      </c>
      <c r="AY345">
        <f t="shared" si="640"/>
        <v>3</v>
      </c>
      <c r="AZ345" s="22">
        <f t="shared" si="641"/>
        <v>1.5075376884422065E-2</v>
      </c>
      <c r="BA345" s="35">
        <f t="shared" si="642"/>
        <v>50.830397584297934</v>
      </c>
      <c r="BB345" s="51">
        <f t="shared" si="643"/>
        <v>6.0719191773451282E-4</v>
      </c>
      <c r="BC345" s="31">
        <f>+Pagina_Inicial[[#This Row],[Aislamiento Domiciliario]]+Pagina_Inicial[[#This Row],[Aislamiento en Hoteles]]+Pagina_Inicial[[#This Row],[Hospitalizados en Sala]]+Pagina_Inicial[[#This Row],[Hospitalizados en UCI]]</f>
        <v>13254</v>
      </c>
      <c r="BD345" s="31">
        <f t="shared" si="644"/>
        <v>-1506</v>
      </c>
      <c r="BE345" s="51">
        <f t="shared" si="645"/>
        <v>-0.10203252032520327</v>
      </c>
      <c r="BF345" s="35">
        <f t="shared" si="646"/>
        <v>3335.1786612984397</v>
      </c>
      <c r="BG345" s="35">
        <f t="shared" si="647"/>
        <v>3.9840206325016003E-2</v>
      </c>
      <c r="BH345" s="45">
        <v>58815</v>
      </c>
      <c r="BI345" s="48">
        <f>IFERROR((BH345-BH344), 0)</f>
        <v>125</v>
      </c>
      <c r="BJ345" s="14">
        <v>130198</v>
      </c>
      <c r="BK345" s="48">
        <f>IFERROR((BJ345-BJ344),0)</f>
        <v>158</v>
      </c>
      <c r="BL345" s="14">
        <v>96793</v>
      </c>
      <c r="BM345" s="48">
        <f t="shared" si="650"/>
        <v>132</v>
      </c>
      <c r="BN345" s="14">
        <v>38866</v>
      </c>
      <c r="BO345" s="48">
        <f t="shared" si="651"/>
        <v>66</v>
      </c>
      <c r="BP345" s="14">
        <v>8007</v>
      </c>
      <c r="BQ345" s="48">
        <f t="shared" si="652"/>
        <v>19</v>
      </c>
      <c r="BR345" s="16">
        <v>30</v>
      </c>
      <c r="BS345" s="24">
        <f t="shared" si="653"/>
        <v>0</v>
      </c>
      <c r="BT345" s="16">
        <v>255</v>
      </c>
      <c r="BU345" s="24">
        <f t="shared" si="654"/>
        <v>0</v>
      </c>
      <c r="BV345" s="16">
        <v>1109</v>
      </c>
      <c r="BW345" s="24">
        <f t="shared" si="655"/>
        <v>1</v>
      </c>
      <c r="BX345" s="16">
        <v>2748</v>
      </c>
      <c r="BY345" s="24">
        <f t="shared" si="656"/>
        <v>3</v>
      </c>
      <c r="BZ345" s="21">
        <v>1500</v>
      </c>
      <c r="CA345" s="27">
        <f t="shared" si="657"/>
        <v>2</v>
      </c>
    </row>
    <row r="346" spans="1:79">
      <c r="A346" s="3">
        <v>44243</v>
      </c>
      <c r="B346" s="22">
        <v>44243</v>
      </c>
      <c r="C346" s="10">
        <v>333251</v>
      </c>
      <c r="D346">
        <f>IFERROR(C346-C345,"")</f>
        <v>572</v>
      </c>
      <c r="E346" s="10">
        <v>5655</v>
      </c>
      <c r="F346">
        <f>E346-E345</f>
        <v>13</v>
      </c>
      <c r="G346" s="10">
        <v>314797</v>
      </c>
      <c r="H346">
        <f>G346-G345</f>
        <v>1014</v>
      </c>
      <c r="I346">
        <f>+IFERROR(C346-E346-G346,"")</f>
        <v>12799</v>
      </c>
      <c r="J346">
        <f>+IFERROR(I346-I345,"")</f>
        <v>-455</v>
      </c>
      <c r="K346">
        <f>+IFERROR(E346/C346,"")</f>
        <v>1.6969191390273398E-2</v>
      </c>
      <c r="L346">
        <f>+IFERROR(G346/C346,"")</f>
        <v>0.9446243222075853</v>
      </c>
      <c r="M346">
        <f>+IFERROR(I346/C346,"")</f>
        <v>3.8406486402141331E-2</v>
      </c>
      <c r="N346" s="22">
        <f>+IFERROR(D346/C346,"")</f>
        <v>1.7164239567173092E-3</v>
      </c>
      <c r="O346">
        <f>+IFERROR(F346/E346,"")</f>
        <v>2.2988505747126436E-3</v>
      </c>
      <c r="P346">
        <f>+IFERROR(H346/G346,"")</f>
        <v>3.2211234541625238E-3</v>
      </c>
      <c r="Q346">
        <f>+IFERROR(J346/I346,"")</f>
        <v>-3.5549652316587237E-2</v>
      </c>
      <c r="R346" s="22">
        <f>+IFERROR(C346/3.974,"")</f>
        <v>83857.825868142929</v>
      </c>
      <c r="S346" s="22">
        <f>+IFERROR(E346/3.974,"")</f>
        <v>1422.9994967287366</v>
      </c>
      <c r="T346" s="22">
        <f>+IFERROR(G346/3.974,"")</f>
        <v>79214.141922496216</v>
      </c>
      <c r="U346" s="22">
        <f>+IFERROR(I346/3.974,"")</f>
        <v>3220.6844489179666</v>
      </c>
      <c r="V346" s="10">
        <v>1807810</v>
      </c>
      <c r="W346">
        <f>V346-V345</f>
        <v>7239</v>
      </c>
      <c r="X346" s="22">
        <f>IFERROR(W346-W345,0)</f>
        <v>3075</v>
      </c>
      <c r="Y346" s="35">
        <f>IFERROR(V346/3.974,0)</f>
        <v>454909.411172622</v>
      </c>
      <c r="Z346" s="10">
        <v>1471009</v>
      </c>
      <c r="AA346" s="22">
        <f>Z346-Z345</f>
        <v>6667</v>
      </c>
      <c r="AB346" s="28">
        <f>IFERROR(Z346/V346,0)</f>
        <v>0.813696682726614</v>
      </c>
      <c r="AC346" s="31">
        <f>IFERROR(AA346-AA345,0)</f>
        <v>3003</v>
      </c>
      <c r="AD346">
        <f>V346-Z346</f>
        <v>336801</v>
      </c>
      <c r="AE346">
        <f>AD346-AD345</f>
        <v>572</v>
      </c>
      <c r="AF346" s="28">
        <f>IFERROR(AD346/V346,0)</f>
        <v>0.18630331727338603</v>
      </c>
      <c r="AG346" s="31">
        <f>IFERROR(AE346-AE345,0)</f>
        <v>72</v>
      </c>
      <c r="AH346" s="35">
        <f>IFERROR(AE346/W346,0)</f>
        <v>7.901643873463185E-2</v>
      </c>
      <c r="AI346" s="35">
        <f>IFERROR(AD346/3.974,0)</f>
        <v>84751.132360342221</v>
      </c>
      <c r="AJ346" s="10">
        <v>10964</v>
      </c>
      <c r="AK346" s="22">
        <f>AJ346-AJ345</f>
        <v>-421</v>
      </c>
      <c r="AL346" s="22">
        <f>IFERROR(AJ346/AJ345,0)-1</f>
        <v>-3.6978480456741347E-2</v>
      </c>
      <c r="AM346" s="35">
        <f>IFERROR(AJ346/3.974,0)</f>
        <v>2758.9330649219928</v>
      </c>
      <c r="AN346" s="35">
        <f>IFERROR(AJ346/C346," ")</f>
        <v>3.2900126331203809E-2</v>
      </c>
      <c r="AO346" s="10">
        <v>390</v>
      </c>
      <c r="AP346">
        <f>AO346-AO345</f>
        <v>-18</v>
      </c>
      <c r="AQ346">
        <f>IFERROR(AO346/AO345,0)-1</f>
        <v>-4.4117647058823484E-2</v>
      </c>
      <c r="AR346" s="35">
        <f>IFERROR(AO346/3.974,0)</f>
        <v>98.137896326119773</v>
      </c>
      <c r="AS346" s="10">
        <v>1230</v>
      </c>
      <c r="AT346" s="22">
        <f>AS346-AS345</f>
        <v>-29</v>
      </c>
      <c r="AU346" s="22">
        <f>IFERROR(AS346/AS345,0)-1</f>
        <v>-2.3034154090548098E-2</v>
      </c>
      <c r="AV346" s="35">
        <f>IFERROR(AS346/3.974,0)</f>
        <v>309.51182687468543</v>
      </c>
      <c r="AW346" s="51">
        <f>IFERROR(AS346/C346," ")</f>
        <v>3.690911655178829E-3</v>
      </c>
      <c r="AX346" s="10">
        <v>215</v>
      </c>
      <c r="AY346">
        <f>AX346-AX345</f>
        <v>13</v>
      </c>
      <c r="AZ346" s="22">
        <f>IFERROR(AX346/AX345,0)-1</f>
        <v>6.4356435643564414E-2</v>
      </c>
      <c r="BA346" s="35">
        <f>IFERROR(AX346/3.974,0)</f>
        <v>54.101660795168591</v>
      </c>
      <c r="BB346" s="51">
        <f>IFERROR(AX346/C346," ")</f>
        <v>6.45159354360527E-4</v>
      </c>
      <c r="BC346" s="31">
        <f>+Pagina_Inicial[[#This Row],[Aislamiento Domiciliario]]+Pagina_Inicial[[#This Row],[Aislamiento en Hoteles]]+Pagina_Inicial[[#This Row],[Hospitalizados en Sala]]+Pagina_Inicial[[#This Row],[Hospitalizados en UCI]]</f>
        <v>12799</v>
      </c>
      <c r="BD346" s="31">
        <f>IFERROR(BC346-BC345,0)</f>
        <v>-455</v>
      </c>
      <c r="BE346" s="51">
        <f>IFERROR(BC346/BC345,0)-1</f>
        <v>-3.432925909159501E-2</v>
      </c>
      <c r="BF346" s="35">
        <f>IFERROR(BC346/3.974,0)</f>
        <v>3220.6844489179666</v>
      </c>
      <c r="BG346" s="35">
        <f>IFERROR(BC346/C346," ")</f>
        <v>3.8406486402141331E-2</v>
      </c>
      <c r="BH346" s="45">
        <v>58908</v>
      </c>
      <c r="BI346" s="48">
        <f>IFERROR((BH346-BH345), 0)</f>
        <v>93</v>
      </c>
      <c r="BJ346" s="14">
        <v>130427</v>
      </c>
      <c r="BK346" s="48">
        <f>IFERROR((BJ346-BJ345),0)</f>
        <v>229</v>
      </c>
      <c r="BL346" s="14">
        <v>96946</v>
      </c>
      <c r="BM346" s="48">
        <f>IFERROR((BL346-BL345),0)</f>
        <v>153</v>
      </c>
      <c r="BN346" s="14">
        <v>38947</v>
      </c>
      <c r="BO346" s="48">
        <f>IFERROR((BN346-BN345),0)</f>
        <v>81</v>
      </c>
      <c r="BP346" s="14">
        <v>8023</v>
      </c>
      <c r="BQ346" s="48">
        <f>IFERROR((BP346-BP345),0)</f>
        <v>16</v>
      </c>
      <c r="BR346" s="16">
        <v>30</v>
      </c>
      <c r="BS346" s="24">
        <f>IFERROR((BR346-BR345),0)</f>
        <v>0</v>
      </c>
      <c r="BT346" s="16">
        <v>255</v>
      </c>
      <c r="BU346" s="24">
        <f>IFERROR((BT346-BT345),0)</f>
        <v>0</v>
      </c>
      <c r="BV346" s="16">
        <v>1112</v>
      </c>
      <c r="BW346" s="24">
        <f>IFERROR((BV346-BV345),0)</f>
        <v>3</v>
      </c>
      <c r="BX346" s="16">
        <v>2755</v>
      </c>
      <c r="BY346" s="24">
        <f>IFERROR((BX346-BX345),0)</f>
        <v>7</v>
      </c>
      <c r="BZ346" s="21">
        <v>1503</v>
      </c>
      <c r="CA346" s="27">
        <f>IFERROR((BZ346-BZ345),0)</f>
        <v>3</v>
      </c>
    </row>
    <row r="347" spans="1:79">
      <c r="A347" s="3">
        <v>44244</v>
      </c>
      <c r="B347" s="22">
        <v>44244</v>
      </c>
      <c r="C347" s="10">
        <v>333755</v>
      </c>
      <c r="D347">
        <f>IFERROR(C347-C346,"")</f>
        <v>504</v>
      </c>
      <c r="E347" s="10">
        <v>5672</v>
      </c>
      <c r="F347">
        <f>E347-E346</f>
        <v>17</v>
      </c>
      <c r="G347" s="10">
        <v>316048</v>
      </c>
      <c r="H347">
        <f>G347-G346</f>
        <v>1251</v>
      </c>
      <c r="I347">
        <f>+IFERROR(C347-E347-G347,"")</f>
        <v>12035</v>
      </c>
      <c r="J347">
        <f>+IFERROR(I347-I346,"")</f>
        <v>-764</v>
      </c>
      <c r="K347">
        <f>+IFERROR(E347/C347,"")</f>
        <v>1.699450195502689E-2</v>
      </c>
      <c r="L347">
        <f>+IFERROR(G347/C347,"")</f>
        <v>0.94694611316684396</v>
      </c>
      <c r="M347">
        <f>+IFERROR(I347/C347,"")</f>
        <v>3.6059384878129166E-2</v>
      </c>
      <c r="N347" s="22">
        <f>+IFERROR(D347/C347,"")</f>
        <v>1.5100897364833485E-3</v>
      </c>
      <c r="O347">
        <f>+IFERROR(F347/E347,"")</f>
        <v>2.9971791255289141E-3</v>
      </c>
      <c r="P347">
        <f>+IFERROR(H347/G347,"")</f>
        <v>3.9582595048853336E-3</v>
      </c>
      <c r="Q347">
        <f>+IFERROR(J347/I347,"")</f>
        <v>-6.3481512255920233E-2</v>
      </c>
      <c r="R347" s="22">
        <f>+IFERROR(C347/3.974,"")</f>
        <v>83984.650226472062</v>
      </c>
      <c r="S347" s="22">
        <f>+IFERROR(E347/3.974,"")</f>
        <v>1427.2773024660291</v>
      </c>
      <c r="T347" s="22">
        <f>+IFERROR(G347/3.974,"")</f>
        <v>79528.938097634615</v>
      </c>
      <c r="U347" s="22">
        <f>+IFERROR(I347/3.974,"")</f>
        <v>3028.4348263714141</v>
      </c>
      <c r="V347" s="10">
        <v>1811923</v>
      </c>
      <c r="W347">
        <f>V347-V346</f>
        <v>4113</v>
      </c>
      <c r="X347" s="22">
        <f>IFERROR(W347-W346,0)</f>
        <v>-3126</v>
      </c>
      <c r="Y347" s="35">
        <f>IFERROR(V347/3.974,0)</f>
        <v>455944.38852541515</v>
      </c>
      <c r="Z347" s="10">
        <v>1474618</v>
      </c>
      <c r="AA347" s="22">
        <f>Z347-Z346</f>
        <v>3609</v>
      </c>
      <c r="AB347" s="28">
        <f>IFERROR(Z347/V347,0)</f>
        <v>0.81384142703635864</v>
      </c>
      <c r="AC347" s="31">
        <f>IFERROR(AA347-AA346,0)</f>
        <v>-3058</v>
      </c>
      <c r="AD347">
        <f>V347-Z347</f>
        <v>337305</v>
      </c>
      <c r="AE347">
        <f>AD347-AD346</f>
        <v>504</v>
      </c>
      <c r="AF347" s="28">
        <f>IFERROR(AD347/V347,0)</f>
        <v>0.18615857296364138</v>
      </c>
      <c r="AG347" s="31">
        <f>IFERROR(AE347-AE346,0)</f>
        <v>-68</v>
      </c>
      <c r="AH347" s="35">
        <f>IFERROR(AE347/W347,0)</f>
        <v>0.12253829321663019</v>
      </c>
      <c r="AI347" s="35">
        <f>IFERROR(AD347/3.974,0)</f>
        <v>84877.956718671354</v>
      </c>
      <c r="AJ347" s="10">
        <v>10264</v>
      </c>
      <c r="AK347" s="22">
        <f>AJ347-AJ346</f>
        <v>-700</v>
      </c>
      <c r="AL347" s="22">
        <f>IFERROR(AJ347/AJ346,0)-1</f>
        <v>-6.3845311929952575E-2</v>
      </c>
      <c r="AM347" s="35">
        <f>IFERROR(AJ347/3.974,0)</f>
        <v>2582.7881227981879</v>
      </c>
      <c r="AN347" s="35">
        <f>IFERROR(AJ347/C347," ")</f>
        <v>3.0753097331875177E-2</v>
      </c>
      <c r="AO347" s="10">
        <v>377</v>
      </c>
      <c r="AP347">
        <f>AO347-AO346</f>
        <v>-13</v>
      </c>
      <c r="AQ347">
        <f>IFERROR(AO347/AO346,0)-1</f>
        <v>-3.3333333333333326E-2</v>
      </c>
      <c r="AR347" s="35">
        <f>IFERROR(AO347/3.974,0)</f>
        <v>94.866633115249115</v>
      </c>
      <c r="AS347" s="10">
        <v>1184</v>
      </c>
      <c r="AT347" s="22">
        <f>AS347-AS346</f>
        <v>-46</v>
      </c>
      <c r="AU347" s="22">
        <f>IFERROR(AS347/AS346,0)-1</f>
        <v>-3.7398373983739797E-2</v>
      </c>
      <c r="AV347" s="35">
        <f>IFERROR(AS347/3.974,0)</f>
        <v>297.93658782083543</v>
      </c>
      <c r="AW347" s="51">
        <f>IFERROR(AS347/C347," ")</f>
        <v>3.5475123968180251E-3</v>
      </c>
      <c r="AX347" s="10">
        <v>210</v>
      </c>
      <c r="AY347">
        <f>AX347-AX346</f>
        <v>-5</v>
      </c>
      <c r="AZ347" s="22">
        <f>IFERROR(AX347/AX346,0)-1</f>
        <v>-2.3255813953488413E-2</v>
      </c>
      <c r="BA347" s="35">
        <f>IFERROR(AX347/3.974,0)</f>
        <v>52.843482637141413</v>
      </c>
      <c r="BB347" s="51">
        <f>IFERROR(AX347/C347," ")</f>
        <v>6.2920405686806187E-4</v>
      </c>
      <c r="BC347" s="31">
        <f>+Pagina_Inicial[[#This Row],[Aislamiento Domiciliario]]+Pagina_Inicial[[#This Row],[Aislamiento en Hoteles]]+Pagina_Inicial[[#This Row],[Hospitalizados en Sala]]+Pagina_Inicial[[#This Row],[Hospitalizados en UCI]]</f>
        <v>12035</v>
      </c>
      <c r="BD347" s="31">
        <f>IFERROR(BC347-BC346,0)</f>
        <v>-764</v>
      </c>
      <c r="BE347" s="51">
        <f>IFERROR(BC347/BC346,0)-1</f>
        <v>-5.9692163450269509E-2</v>
      </c>
      <c r="BF347" s="35">
        <f>IFERROR(BC347/3.974,0)</f>
        <v>3028.4348263714141</v>
      </c>
      <c r="BG347" s="35">
        <f>IFERROR(BC347/C347," ")</f>
        <v>3.6059384878129166E-2</v>
      </c>
      <c r="BH347" s="45">
        <v>59016</v>
      </c>
      <c r="BI347" s="48">
        <f>IFERROR((BH347-BH346), 0)</f>
        <v>108</v>
      </c>
      <c r="BJ347" s="14">
        <v>130598</v>
      </c>
      <c r="BK347" s="48">
        <f>IFERROR((BJ347-BJ346),0)</f>
        <v>171</v>
      </c>
      <c r="BL347" s="14">
        <v>97079</v>
      </c>
      <c r="BM347" s="48">
        <f>IFERROR((BL347-BL346),0)</f>
        <v>133</v>
      </c>
      <c r="BN347" s="14">
        <v>39021</v>
      </c>
      <c r="BO347" s="48">
        <f>IFERROR((BN347-BN346),0)</f>
        <v>74</v>
      </c>
      <c r="BP347" s="14">
        <v>8041</v>
      </c>
      <c r="BQ347" s="48">
        <f>IFERROR((BP347-BP346),0)</f>
        <v>18</v>
      </c>
      <c r="BR347" s="16">
        <v>30</v>
      </c>
      <c r="BS347" s="24">
        <f>IFERROR((BR347-BR346),0)</f>
        <v>0</v>
      </c>
      <c r="BT347" s="16">
        <v>256</v>
      </c>
      <c r="BU347" s="24">
        <f>IFERROR((BT347-BT346),0)</f>
        <v>1</v>
      </c>
      <c r="BV347" s="16">
        <v>1116</v>
      </c>
      <c r="BW347" s="24">
        <f>IFERROR((BV347-BV346),0)</f>
        <v>4</v>
      </c>
      <c r="BX347" s="16">
        <v>2762</v>
      </c>
      <c r="BY347" s="24">
        <f>IFERROR((BX347-BX346),0)</f>
        <v>7</v>
      </c>
      <c r="BZ347" s="21">
        <v>1508</v>
      </c>
      <c r="CA347" s="27">
        <f>IFERROR((BZ347-BZ346),0)</f>
        <v>5</v>
      </c>
    </row>
    <row r="348" spans="1:79">
      <c r="A348" s="3">
        <v>44245</v>
      </c>
      <c r="B348" s="22">
        <v>44245</v>
      </c>
      <c r="C348" s="10">
        <v>334463</v>
      </c>
      <c r="D348">
        <f>IFERROR(C348-C347,"")</f>
        <v>708</v>
      </c>
      <c r="E348" s="10">
        <v>5694</v>
      </c>
      <c r="F348">
        <f>E348-E347</f>
        <v>22</v>
      </c>
      <c r="G348" s="10">
        <v>317432</v>
      </c>
      <c r="H348">
        <f>G348-G347</f>
        <v>1384</v>
      </c>
      <c r="I348">
        <f>+IFERROR(C348-E348-G348,"")</f>
        <v>11337</v>
      </c>
      <c r="J348">
        <f>+IFERROR(I348-I347,"")</f>
        <v>-698</v>
      </c>
      <c r="K348">
        <f>+IFERROR(E348/C348,"")</f>
        <v>1.7024304631603496E-2</v>
      </c>
      <c r="L348">
        <f>+IFERROR(G348/C348,"")</f>
        <v>0.94907956933950843</v>
      </c>
      <c r="M348">
        <f>+IFERROR(I348/C348,"")</f>
        <v>3.3896126028888099E-2</v>
      </c>
      <c r="N348" s="22">
        <f>+IFERROR(D348/C348,"")</f>
        <v>2.1168260764269889E-3</v>
      </c>
      <c r="O348">
        <f>+IFERROR(F348/E348,"")</f>
        <v>3.8637161924833159E-3</v>
      </c>
      <c r="P348">
        <f>+IFERROR(H348/G348,"")</f>
        <v>4.3599889110108618E-3</v>
      </c>
      <c r="Q348">
        <f>+IFERROR(J348/I348,"")</f>
        <v>-6.1568316133015791E-2</v>
      </c>
      <c r="R348" s="22">
        <f>+IFERROR(C348/3.974,"")</f>
        <v>84162.808253648705</v>
      </c>
      <c r="S348" s="22">
        <f>+IFERROR(E348/3.974,"")</f>
        <v>1432.8132863613487</v>
      </c>
      <c r="T348" s="22">
        <f>+IFERROR(G348/3.974,"")</f>
        <v>79877.20181177654</v>
      </c>
      <c r="U348" s="22">
        <f>+IFERROR(I348/3.974,"")</f>
        <v>2852.7931555108203</v>
      </c>
      <c r="V348" s="10">
        <v>1820681</v>
      </c>
      <c r="W348">
        <f>V348-V347</f>
        <v>8758</v>
      </c>
      <c r="X348" s="22">
        <f>IFERROR(W348-W347,0)</f>
        <v>4645</v>
      </c>
      <c r="Y348" s="35">
        <f>IFERROR(V348/3.974,0)</f>
        <v>458148.21338701557</v>
      </c>
      <c r="Z348" s="10">
        <v>1482668</v>
      </c>
      <c r="AA348" s="22">
        <f>Z348-Z347</f>
        <v>8050</v>
      </c>
      <c r="AB348" s="28">
        <f>IFERROR(Z348/V348,0)</f>
        <v>0.81434803790449839</v>
      </c>
      <c r="AC348" s="31">
        <f>IFERROR(AA348-AA347,0)</f>
        <v>4441</v>
      </c>
      <c r="AD348">
        <f>V348-Z348</f>
        <v>338013</v>
      </c>
      <c r="AE348">
        <f>AD348-AD347</f>
        <v>708</v>
      </c>
      <c r="AF348" s="28">
        <f>IFERROR(AD348/V348,0)</f>
        <v>0.18565196209550164</v>
      </c>
      <c r="AG348" s="31">
        <f>IFERROR(AE348-AE347,0)</f>
        <v>204</v>
      </c>
      <c r="AH348" s="35">
        <f>IFERROR(AE348/W348,0)</f>
        <v>8.0840374514729391E-2</v>
      </c>
      <c r="AI348" s="35">
        <f>IFERROR(AD348/3.974,0)</f>
        <v>85056.114745848012</v>
      </c>
      <c r="AJ348" s="10">
        <v>9514</v>
      </c>
      <c r="AK348" s="22">
        <f>AJ348-AJ347</f>
        <v>-750</v>
      </c>
      <c r="AL348" s="22">
        <f>IFERROR(AJ348/AJ347,0)-1</f>
        <v>-7.3070927513639861E-2</v>
      </c>
      <c r="AM348" s="35">
        <f>IFERROR(AJ348/3.974,0)</f>
        <v>2394.0613990941115</v>
      </c>
      <c r="AN348" s="35">
        <f>IFERROR(AJ348/C348," ")</f>
        <v>2.8445597868822562E-2</v>
      </c>
      <c r="AO348" s="10">
        <v>377</v>
      </c>
      <c r="AP348">
        <f>AO348-AO347</f>
        <v>0</v>
      </c>
      <c r="AQ348">
        <f>IFERROR(AO348/AO347,0)-1</f>
        <v>0</v>
      </c>
      <c r="AR348" s="35">
        <f>IFERROR(AO348/3.974,0)</f>
        <v>94.866633115249115</v>
      </c>
      <c r="AS348" s="10">
        <v>1229</v>
      </c>
      <c r="AT348" s="22">
        <f>AS348-AS347</f>
        <v>45</v>
      </c>
      <c r="AU348" s="22">
        <f>IFERROR(AS348/AS347,0)-1</f>
        <v>3.8006756756756799E-2</v>
      </c>
      <c r="AV348" s="35">
        <f>IFERROR(AS348/3.974,0)</f>
        <v>309.26019124307999</v>
      </c>
      <c r="AW348" s="51">
        <f>IFERROR(AS348/C348," ")</f>
        <v>3.6745469603513691E-3</v>
      </c>
      <c r="AX348" s="10">
        <v>217</v>
      </c>
      <c r="AY348">
        <f>AX348-AX347</f>
        <v>7</v>
      </c>
      <c r="AZ348" s="22">
        <f>IFERROR(AX348/AX347,0)-1</f>
        <v>3.3333333333333437E-2</v>
      </c>
      <c r="BA348" s="35">
        <f>IFERROR(AX348/3.974,0)</f>
        <v>54.604932058379461</v>
      </c>
      <c r="BB348" s="51">
        <f>IFERROR(AX348/C348," ")</f>
        <v>6.4880121269019289E-4</v>
      </c>
      <c r="BC348" s="31">
        <f>+Pagina_Inicial[[#This Row],[Aislamiento Domiciliario]]+Pagina_Inicial[[#This Row],[Aislamiento en Hoteles]]+Pagina_Inicial[[#This Row],[Hospitalizados en Sala]]+Pagina_Inicial[[#This Row],[Hospitalizados en UCI]]</f>
        <v>11337</v>
      </c>
      <c r="BD348" s="31">
        <f>IFERROR(BC348-BC347,0)</f>
        <v>-698</v>
      </c>
      <c r="BE348" s="51">
        <f>IFERROR(BC348/BC347,0)-1</f>
        <v>-5.7997507270461157E-2</v>
      </c>
      <c r="BF348" s="35">
        <f>IFERROR(BC348/3.974,0)</f>
        <v>2852.7931555108203</v>
      </c>
      <c r="BG348" s="35">
        <f>IFERROR(BC348/C348," ")</f>
        <v>3.3896126028888099E-2</v>
      </c>
      <c r="BH348" s="45">
        <v>59132</v>
      </c>
      <c r="BI348" s="48">
        <f>IFERROR((BH348-BH347), 0)</f>
        <v>116</v>
      </c>
      <c r="BJ348" s="14">
        <v>130876</v>
      </c>
      <c r="BK348" s="48">
        <f>IFERROR((BJ348-BJ347),0)</f>
        <v>278</v>
      </c>
      <c r="BL348" s="14">
        <v>97262</v>
      </c>
      <c r="BM348" s="48">
        <f>IFERROR((BL348-BL347),0)</f>
        <v>183</v>
      </c>
      <c r="BN348" s="14">
        <v>39132</v>
      </c>
      <c r="BO348" s="48">
        <f>IFERROR((BN348-BN347),0)</f>
        <v>111</v>
      </c>
      <c r="BP348" s="14">
        <v>8061</v>
      </c>
      <c r="BQ348" s="48">
        <f>IFERROR((BP348-BP347),0)</f>
        <v>20</v>
      </c>
      <c r="BR348" s="16">
        <v>30</v>
      </c>
      <c r="BS348" s="24">
        <f>IFERROR((BR348-BR347),0)</f>
        <v>0</v>
      </c>
      <c r="BT348" s="16">
        <v>257</v>
      </c>
      <c r="BU348" s="24">
        <f>IFERROR((BT348-BT347),0)</f>
        <v>1</v>
      </c>
      <c r="BV348" s="16">
        <v>1120</v>
      </c>
      <c r="BW348" s="24">
        <f>IFERROR((BV348-BV347),0)</f>
        <v>4</v>
      </c>
      <c r="BX348" s="16">
        <v>2772</v>
      </c>
      <c r="BY348" s="24">
        <f>IFERROR((BX348-BX347),0)</f>
        <v>10</v>
      </c>
      <c r="BZ348" s="21">
        <v>1515</v>
      </c>
      <c r="CA348" s="27">
        <f>IFERROR((BZ348-BZ347),0)</f>
        <v>7</v>
      </c>
    </row>
    <row r="349" spans="1:79">
      <c r="A349" s="3">
        <v>44246</v>
      </c>
      <c r="B349" s="22">
        <v>44246</v>
      </c>
      <c r="C349" s="10">
        <v>335339</v>
      </c>
      <c r="D349">
        <f>IFERROR(C349-C348,"")</f>
        <v>876</v>
      </c>
      <c r="E349" s="10">
        <v>5711</v>
      </c>
      <c r="F349">
        <f>E349-E348</f>
        <v>17</v>
      </c>
      <c r="G349" s="10">
        <v>318795</v>
      </c>
      <c r="H349">
        <f>G349-G348</f>
        <v>1363</v>
      </c>
      <c r="I349">
        <f>+IFERROR(C349-E349-G349,"")</f>
        <v>10833</v>
      </c>
      <c r="J349">
        <f>+IFERROR(I349-I348,"")</f>
        <v>-504</v>
      </c>
      <c r="K349">
        <f>+IFERROR(E349/C349,"")</f>
        <v>1.7030527317132813E-2</v>
      </c>
      <c r="L349">
        <f>+IFERROR(G349/C349,"")</f>
        <v>0.95066484959995701</v>
      </c>
      <c r="M349">
        <f>+IFERROR(I349/C349,"")</f>
        <v>3.2304623082910128E-2</v>
      </c>
      <c r="N349" s="22">
        <f>+IFERROR(D349/C349,"")</f>
        <v>2.61228189980885E-3</v>
      </c>
      <c r="O349">
        <f>+IFERROR(F349/E349,"")</f>
        <v>2.9767116091752757E-3</v>
      </c>
      <c r="P349">
        <f>+IFERROR(H349/G349,"")</f>
        <v>4.2754748349252657E-3</v>
      </c>
      <c r="Q349">
        <f>+IFERROR(J349/I349,"")</f>
        <v>-4.6524508446413738E-2</v>
      </c>
      <c r="R349" s="22">
        <f>+IFERROR(C349/3.974,"")</f>
        <v>84383.241066935079</v>
      </c>
      <c r="S349" s="22">
        <f>+IFERROR(E349/3.974,"")</f>
        <v>1437.0910920986412</v>
      </c>
      <c r="T349" s="22">
        <f>+IFERROR(G349/3.974,"")</f>
        <v>80220.181177654755</v>
      </c>
      <c r="U349" s="22">
        <f>+IFERROR(I349/3.974,"")</f>
        <v>2725.9687971816807</v>
      </c>
      <c r="V349" s="10">
        <v>1831330</v>
      </c>
      <c r="W349">
        <f>V349-V348</f>
        <v>10649</v>
      </c>
      <c r="X349" s="22">
        <f>IFERROR(W349-W348,0)</f>
        <v>1891</v>
      </c>
      <c r="Y349" s="35">
        <f>IFERROR(V349/3.974,0)</f>
        <v>460827.88122798188</v>
      </c>
      <c r="Z349" s="10">
        <v>1492441</v>
      </c>
      <c r="AA349" s="22">
        <f>Z349-Z348</f>
        <v>9773</v>
      </c>
      <c r="AB349" s="28">
        <f>IFERROR(Z349/V349,0)</f>
        <v>0.81494924453812256</v>
      </c>
      <c r="AC349" s="31">
        <f>IFERROR(AA349-AA348,0)</f>
        <v>1723</v>
      </c>
      <c r="AD349">
        <f>V349-Z349</f>
        <v>338889</v>
      </c>
      <c r="AE349">
        <f>AD349-AD348</f>
        <v>876</v>
      </c>
      <c r="AF349" s="28">
        <f>IFERROR(AD349/V349,0)</f>
        <v>0.18505075546187744</v>
      </c>
      <c r="AG349" s="31">
        <f>IFERROR(AE349-AE348,0)</f>
        <v>168</v>
      </c>
      <c r="AH349" s="35">
        <f>IFERROR(AE349/W349,0)</f>
        <v>8.2261245187341528E-2</v>
      </c>
      <c r="AI349" s="35">
        <f>IFERROR(AD349/3.974,0)</f>
        <v>85276.547559134371</v>
      </c>
      <c r="AJ349" s="10">
        <v>9112</v>
      </c>
      <c r="AK349" s="22">
        <f>AJ349-AJ348</f>
        <v>-402</v>
      </c>
      <c r="AL349" s="22">
        <f>IFERROR(AJ349/AJ348,0)-1</f>
        <v>-4.2253521126760618E-2</v>
      </c>
      <c r="AM349" s="35">
        <f>IFERROR(AJ349/3.974,0)</f>
        <v>2292.9038751887265</v>
      </c>
      <c r="AN349" s="35">
        <f>IFERROR(AJ349/C349," ")</f>
        <v>2.7172503049153245E-2</v>
      </c>
      <c r="AO349" s="10">
        <v>364</v>
      </c>
      <c r="AP349">
        <f>AO349-AO348</f>
        <v>-13</v>
      </c>
      <c r="AQ349">
        <f>IFERROR(AO349/AO348,0)-1</f>
        <v>-3.4482758620689613E-2</v>
      </c>
      <c r="AR349" s="35">
        <f>IFERROR(AO349/3.974,0)</f>
        <v>91.595369904378458</v>
      </c>
      <c r="AS349" s="10">
        <v>1151</v>
      </c>
      <c r="AT349" s="22">
        <f>AS349-AS348</f>
        <v>-78</v>
      </c>
      <c r="AU349" s="22">
        <f>IFERROR(AS349/AS348,0)-1</f>
        <v>-6.3466232709519899E-2</v>
      </c>
      <c r="AV349" s="35">
        <f>IFERROR(AS349/3.974,0)</f>
        <v>289.63261197785607</v>
      </c>
      <c r="AW349" s="51">
        <f>IFERROR(AS349/C349," ")</f>
        <v>3.432347564703181E-3</v>
      </c>
      <c r="AX349" s="10">
        <v>206</v>
      </c>
      <c r="AY349">
        <f>AX349-AX348</f>
        <v>-11</v>
      </c>
      <c r="AZ349" s="22">
        <f>IFERROR(AX349/AX348,0)-1</f>
        <v>-5.0691244239631339E-2</v>
      </c>
      <c r="BA349" s="35">
        <f>IFERROR(AX349/3.974,0)</f>
        <v>51.836940110719674</v>
      </c>
      <c r="BB349" s="51">
        <f>IFERROR(AX349/C349," ")</f>
        <v>6.1430373442993512E-4</v>
      </c>
      <c r="BC349" s="31">
        <f>+Pagina_Inicial[[#This Row],[Aislamiento Domiciliario]]+Pagina_Inicial[[#This Row],[Aislamiento en Hoteles]]+Pagina_Inicial[[#This Row],[Hospitalizados en Sala]]+Pagina_Inicial[[#This Row],[Hospitalizados en UCI]]</f>
        <v>10833</v>
      </c>
      <c r="BD349" s="31">
        <f>IFERROR(BC349-BC348,0)</f>
        <v>-504</v>
      </c>
      <c r="BE349" s="51">
        <f>IFERROR(BC349/BC348,0)-1</f>
        <v>-4.4456205345329458E-2</v>
      </c>
      <c r="BF349" s="35">
        <f>IFERROR(BC349/3.974,0)</f>
        <v>2725.9687971816807</v>
      </c>
      <c r="BG349" s="35">
        <f>IFERROR(BC349/C349," ")</f>
        <v>3.2304623082910128E-2</v>
      </c>
      <c r="BH349" s="45">
        <v>59348</v>
      </c>
      <c r="BI349" s="48">
        <f>IFERROR((BH349-BH348), 0)</f>
        <v>216</v>
      </c>
      <c r="BJ349" s="14">
        <v>131170</v>
      </c>
      <c r="BK349" s="48">
        <f>IFERROR((BJ349-BJ348),0)</f>
        <v>294</v>
      </c>
      <c r="BL349" s="14">
        <v>97496</v>
      </c>
      <c r="BM349" s="48">
        <f>IFERROR((BL349-BL348),0)</f>
        <v>234</v>
      </c>
      <c r="BN349" s="14">
        <v>39234</v>
      </c>
      <c r="BO349" s="48">
        <f>IFERROR((BN349-BN348),0)</f>
        <v>102</v>
      </c>
      <c r="BP349" s="14">
        <v>8091</v>
      </c>
      <c r="BQ349" s="48">
        <f>IFERROR((BP349-BP348),0)</f>
        <v>30</v>
      </c>
      <c r="BR349" s="16">
        <v>30</v>
      </c>
      <c r="BS349" s="24">
        <f>IFERROR((BR349-BR348),0)</f>
        <v>0</v>
      </c>
      <c r="BT349" s="16">
        <v>258</v>
      </c>
      <c r="BU349" s="24">
        <f>IFERROR((BT349-BT348),0)</f>
        <v>1</v>
      </c>
      <c r="BV349" s="16">
        <v>1127</v>
      </c>
      <c r="BW349" s="24">
        <f>IFERROR((BV349-BV348),0)</f>
        <v>7</v>
      </c>
      <c r="BX349" s="16">
        <v>2779</v>
      </c>
      <c r="BY349" s="24">
        <f>IFERROR((BX349-BX348),0)</f>
        <v>7</v>
      </c>
      <c r="BZ349" s="21">
        <v>1517</v>
      </c>
      <c r="CA349" s="27">
        <f>IFERROR((BZ349-BZ348),0)</f>
        <v>2</v>
      </c>
    </row>
    <row r="350" spans="1:79">
      <c r="A350" s="3">
        <v>44247</v>
      </c>
      <c r="B350" s="22">
        <v>44247</v>
      </c>
      <c r="C350" s="10">
        <v>336037</v>
      </c>
      <c r="D350">
        <f>IFERROR(C350-C349,"")</f>
        <v>698</v>
      </c>
      <c r="E350" s="10">
        <v>5727</v>
      </c>
      <c r="F350">
        <f>E350-E349</f>
        <v>16</v>
      </c>
      <c r="G350" s="10">
        <v>319821</v>
      </c>
      <c r="H350">
        <f>G350-G349</f>
        <v>1026</v>
      </c>
      <c r="I350">
        <f>+IFERROR(C350-E350-G350,"")</f>
        <v>10489</v>
      </c>
      <c r="J350">
        <f>+IFERROR(I350-I349,"")</f>
        <v>-344</v>
      </c>
      <c r="K350">
        <f>+IFERROR(G350/C350,"")</f>
        <v>0.95174340920791456</v>
      </c>
      <c r="L350">
        <f>+IFERROR(G350/C350,"")</f>
        <v>0.95174340920791456</v>
      </c>
      <c r="M350">
        <f>+IFERROR(I350/C350,"")</f>
        <v>3.1213824668116903E-2</v>
      </c>
      <c r="N350" s="22">
        <f>+IFERROR(D350/C350,"")</f>
        <v>2.0771522183569073E-3</v>
      </c>
      <c r="O350">
        <f>+IFERROR(F350/G350,"")</f>
        <v>5.0027984403775862E-5</v>
      </c>
      <c r="P350">
        <f>+IFERROR(H350/G350,"")</f>
        <v>3.208044499892127E-3</v>
      </c>
      <c r="Q350">
        <f>+IFERROR(J350/I350,"")</f>
        <v>-3.2796262751453906E-2</v>
      </c>
      <c r="R350" s="22">
        <f>+IFERROR(C350/3.974,"")</f>
        <v>84558.882737795662</v>
      </c>
      <c r="S350" s="22">
        <f>+IFERROR(G350/3.974,"")</f>
        <v>80478.359335681933</v>
      </c>
      <c r="T350" s="22">
        <f>+IFERROR(G350/3.974,"")</f>
        <v>80478.359335681933</v>
      </c>
      <c r="U350" s="22">
        <f>+IFERROR(I350/3.974,"")</f>
        <v>2639.4061399094112</v>
      </c>
      <c r="V350" s="10">
        <v>1840361</v>
      </c>
      <c r="W350">
        <f>V350-V349</f>
        <v>9031</v>
      </c>
      <c r="X350" s="22">
        <f>IFERROR(W350-W349,0)</f>
        <v>-1618</v>
      </c>
      <c r="Y350" s="35">
        <f>IFERROR(V350/3.974,0)</f>
        <v>463100.40261701052</v>
      </c>
      <c r="Z350" s="10">
        <v>1500774</v>
      </c>
      <c r="AA350" s="22">
        <f>Z350-Z349</f>
        <v>8333</v>
      </c>
      <c r="AB350" s="28">
        <f>IFERROR(Z350/V350,0)</f>
        <v>0.81547805023036246</v>
      </c>
      <c r="AC350" s="31">
        <f>IFERROR(AA350-AA349,0)</f>
        <v>-1440</v>
      </c>
      <c r="AD350">
        <f>V350-Z350</f>
        <v>339587</v>
      </c>
      <c r="AE350">
        <f>AD350-AD349</f>
        <v>698</v>
      </c>
      <c r="AF350" s="28">
        <f>IFERROR(AD350/V350,0)</f>
        <v>0.18452194976963759</v>
      </c>
      <c r="AG350" s="31">
        <f>IFERROR(AE350-AE349,0)</f>
        <v>-178</v>
      </c>
      <c r="AH350" s="35">
        <f>IFERROR(AE350/W350,0)</f>
        <v>7.7289336729044408E-2</v>
      </c>
      <c r="AI350" s="35">
        <f>IFERROR(AD350/3.974,0)</f>
        <v>85452.189229994969</v>
      </c>
      <c r="AJ350" s="10">
        <v>8792</v>
      </c>
      <c r="AK350" s="22">
        <f>AJ350-AJ349</f>
        <v>-320</v>
      </c>
      <c r="AL350" s="22">
        <f>IFERROR(AJ350/AJ349,0)-1</f>
        <v>-3.5118525021949121E-2</v>
      </c>
      <c r="AM350" s="35">
        <f>IFERROR(AJ350/3.974,0)</f>
        <v>2212.3804730749871</v>
      </c>
      <c r="AN350" s="35">
        <f>IFERROR(AJ350/C350," ")</f>
        <v>2.6163785535521386E-2</v>
      </c>
      <c r="AO350" s="10">
        <v>353</v>
      </c>
      <c r="AP350">
        <f>AO350-AO349</f>
        <v>-11</v>
      </c>
      <c r="AQ350">
        <f>IFERROR(AO350/AO349,0)-1</f>
        <v>-3.0219780219780223E-2</v>
      </c>
      <c r="AR350" s="35">
        <f>IFERROR(AO350/3.974,0)</f>
        <v>88.827377956718664</v>
      </c>
      <c r="AS350" s="10">
        <v>1149</v>
      </c>
      <c r="AT350" s="22">
        <f>AS350-AS349</f>
        <v>-2</v>
      </c>
      <c r="AU350" s="22">
        <f>IFERROR(AS350/AS349,0)-1</f>
        <v>-1.7376194613379914E-3</v>
      </c>
      <c r="AV350" s="35">
        <f>IFERROR(AS350/3.974,0)</f>
        <v>289.1293407146452</v>
      </c>
      <c r="AW350" s="51">
        <f>IFERROR(AS350/C350," ")</f>
        <v>3.4192663307909548E-3</v>
      </c>
      <c r="AX350" s="10">
        <v>195</v>
      </c>
      <c r="AY350">
        <f>AX350-AX349</f>
        <v>-11</v>
      </c>
      <c r="AZ350" s="22">
        <f>IFERROR(AX350/AX349,0)-1</f>
        <v>-5.3398058252427161E-2</v>
      </c>
      <c r="BA350" s="35">
        <f>IFERROR(AX350/3.974,0)</f>
        <v>49.068948163059886</v>
      </c>
      <c r="BB350" s="51">
        <f>IFERROR(AX350/C350," ")</f>
        <v>5.8029324151804716E-4</v>
      </c>
      <c r="BC350" s="31">
        <f>+Pagina_Inicial[[#This Row],[Aislamiento Domiciliario]]+Pagina_Inicial[[#This Row],[Aislamiento en Hoteles]]+Pagina_Inicial[[#This Row],[Hospitalizados en Sala]]+Pagina_Inicial[[#This Row],[Hospitalizados en UCI]]</f>
        <v>10489</v>
      </c>
      <c r="BD350" s="31">
        <f>IFERROR(BC350-BC349,0)</f>
        <v>-344</v>
      </c>
      <c r="BE350" s="51">
        <f>IFERROR(BC350/BC349,0)-1</f>
        <v>-3.1754823225329964E-2</v>
      </c>
      <c r="BF350" s="35">
        <f>IFERROR(BC350/3.974,0)</f>
        <v>2639.4061399094112</v>
      </c>
      <c r="BG350" s="35">
        <f>IFERROR(BC350/C350," ")</f>
        <v>3.1213824668116903E-2</v>
      </c>
      <c r="BH350" s="45">
        <v>59499</v>
      </c>
      <c r="BI350" s="48">
        <f>IFERROR((BH350-BH349), 0)</f>
        <v>151</v>
      </c>
      <c r="BJ350" s="14">
        <v>131423</v>
      </c>
      <c r="BK350" s="48">
        <f>IFERROR((BJ350-BJ349),0)</f>
        <v>253</v>
      </c>
      <c r="BL350" s="14">
        <v>97704</v>
      </c>
      <c r="BM350" s="48">
        <f>IFERROR((BL350-BL349),0)</f>
        <v>208</v>
      </c>
      <c r="BN350" s="14">
        <v>39310</v>
      </c>
      <c r="BO350" s="48">
        <f>IFERROR((BN350-BN349),0)</f>
        <v>76</v>
      </c>
      <c r="BP350" s="14">
        <v>8101</v>
      </c>
      <c r="BQ350" s="48">
        <f>IFERROR((BP350-BP349),0)</f>
        <v>10</v>
      </c>
      <c r="BR350" s="16">
        <v>30</v>
      </c>
      <c r="BS350" s="24">
        <f>IFERROR((BR350-BR349),0)</f>
        <v>0</v>
      </c>
      <c r="BT350" s="16">
        <v>258</v>
      </c>
      <c r="BU350" s="24">
        <f>IFERROR((BT350-BT349),0)</f>
        <v>0</v>
      </c>
      <c r="BV350" s="16">
        <v>1130</v>
      </c>
      <c r="BW350" s="24">
        <f>IFERROR((BV350-BV349),0)</f>
        <v>3</v>
      </c>
      <c r="BX350" s="16">
        <v>2787</v>
      </c>
      <c r="BY350" s="24">
        <f>IFERROR((BX350-BX349),0)</f>
        <v>8</v>
      </c>
      <c r="BZ350" s="21">
        <v>1522</v>
      </c>
      <c r="CA350" s="27">
        <f>IFERROR((BZ350-BZ349),0)</f>
        <v>5</v>
      </c>
    </row>
    <row r="351" spans="1:79">
      <c r="A351" s="3">
        <v>44248</v>
      </c>
      <c r="B351" s="22">
        <v>44248</v>
      </c>
      <c r="C351" s="10">
        <v>336521</v>
      </c>
      <c r="D351">
        <f>IFERROR(C351-C350,"")</f>
        <v>484</v>
      </c>
      <c r="E351" s="10">
        <v>5742</v>
      </c>
      <c r="F351">
        <f>E351-E350</f>
        <v>15</v>
      </c>
      <c r="G351" s="10">
        <v>320668</v>
      </c>
      <c r="H351">
        <f>G351-G350</f>
        <v>847</v>
      </c>
      <c r="I351">
        <f>+IFERROR(C351-E351-G351,"")</f>
        <v>10111</v>
      </c>
      <c r="J351">
        <f>+IFERROR(I351-I350,"")</f>
        <v>-378</v>
      </c>
      <c r="K351">
        <f>+IFERROR(E351/C351,"")</f>
        <v>1.7062828174170409E-2</v>
      </c>
      <c r="L351">
        <f>+IFERROR(G351/C351,"")</f>
        <v>0.95289149859889877</v>
      </c>
      <c r="M351">
        <f>+IFERROR(I351/C351,"")</f>
        <v>3.0045673226930861E-2</v>
      </c>
      <c r="N351" s="22">
        <f>+IFERROR(D351/C351,"")</f>
        <v>1.4382460529952068E-3</v>
      </c>
      <c r="O351">
        <f>+IFERROR(F351/E351,"")</f>
        <v>2.6123301985370951E-3</v>
      </c>
      <c r="P351">
        <f>+IFERROR(H351/G351,"")</f>
        <v>2.6413611585814614E-3</v>
      </c>
      <c r="Q351">
        <f>+IFERROR(J351/I351,"")</f>
        <v>-3.7385026209079221E-2</v>
      </c>
      <c r="R351" s="22">
        <f>+IFERROR(C351/3.974,"")</f>
        <v>84680.674383492704</v>
      </c>
      <c r="S351" s="22">
        <f>+IFERROR(E351/3.974,"")</f>
        <v>1444.8917966784095</v>
      </c>
      <c r="T351" s="22">
        <f>+IFERROR(G351/3.974,"")</f>
        <v>80691.49471565173</v>
      </c>
      <c r="U351" s="22">
        <f>+IFERROR(I351/3.974,"")</f>
        <v>2544.2878711625567</v>
      </c>
      <c r="V351" s="10">
        <v>1846242</v>
      </c>
      <c r="W351">
        <f>V351-V350</f>
        <v>5881</v>
      </c>
      <c r="X351" s="22">
        <f>IFERROR(W351-W350,0)</f>
        <v>-3150</v>
      </c>
      <c r="Y351" s="35">
        <f>IFERROR(V351/3.974,0)</f>
        <v>464580.2717664821</v>
      </c>
      <c r="Z351" s="10">
        <v>1506171</v>
      </c>
      <c r="AA351" s="22">
        <f>Z351-Z350</f>
        <v>5397</v>
      </c>
      <c r="AB351" s="28">
        <f>IFERROR(Z351/V351,0)</f>
        <v>0.81580367037473955</v>
      </c>
      <c r="AC351" s="31">
        <f>IFERROR(AA351-AA350,0)</f>
        <v>-2936</v>
      </c>
      <c r="AD351">
        <f>V351-Z351</f>
        <v>340071</v>
      </c>
      <c r="AE351">
        <f>AD351-AD350</f>
        <v>484</v>
      </c>
      <c r="AF351" s="28">
        <f>IFERROR(AD351/V351,0)</f>
        <v>0.18419632962526039</v>
      </c>
      <c r="AG351" s="31">
        <f>IFERROR(AE351-AE350,0)</f>
        <v>-214</v>
      </c>
      <c r="AH351" s="35">
        <f>IFERROR(AE351/W351,0)</f>
        <v>8.2298928753613332E-2</v>
      </c>
      <c r="AI351" s="35">
        <f>IFERROR(AD351/3.974,0)</f>
        <v>85573.980875691996</v>
      </c>
      <c r="AJ351" s="10">
        <v>8392</v>
      </c>
      <c r="AK351" s="22">
        <f>AJ351-AJ350</f>
        <v>-400</v>
      </c>
      <c r="AL351" s="22">
        <f>IFERROR(AJ351/AJ350,0)-1</f>
        <v>-4.5495905368516887E-2</v>
      </c>
      <c r="AM351" s="35">
        <f>IFERROR(AJ351/3.974,0)</f>
        <v>2111.7262204328131</v>
      </c>
      <c r="AN351" s="35">
        <f>IFERROR(AJ351/C351," ")</f>
        <v>2.4937522472594578E-2</v>
      </c>
      <c r="AO351" s="10">
        <v>375</v>
      </c>
      <c r="AP351">
        <f>AO351-AO350</f>
        <v>22</v>
      </c>
      <c r="AQ351">
        <f>IFERROR(AO351/AO350,0)-1</f>
        <v>6.2322946175637384E-2</v>
      </c>
      <c r="AR351" s="35">
        <f>IFERROR(AO351/3.974,0)</f>
        <v>94.363361852038238</v>
      </c>
      <c r="AS351" s="10">
        <v>1143</v>
      </c>
      <c r="AT351" s="22">
        <f>AS351-AS350</f>
        <v>-6</v>
      </c>
      <c r="AU351" s="22">
        <f>IFERROR(AS351/AS350,0)-1</f>
        <v>-5.2219321148825326E-3</v>
      </c>
      <c r="AV351" s="35">
        <f>IFERROR(AS351/3.974,0)</f>
        <v>287.61952692501256</v>
      </c>
      <c r="AW351" s="51">
        <f>IFERROR(AS351/C351," ")</f>
        <v>3.3965190879618212E-3</v>
      </c>
      <c r="AX351" s="10">
        <v>201</v>
      </c>
      <c r="AY351">
        <f>AX351-AX350</f>
        <v>6</v>
      </c>
      <c r="AZ351" s="22">
        <f>IFERROR(AX351/AX350,0)-1</f>
        <v>3.076923076923066E-2</v>
      </c>
      <c r="BA351" s="35">
        <f>IFERROR(AX351/3.974,0)</f>
        <v>50.578761952692496</v>
      </c>
      <c r="BB351" s="51">
        <f>IFERROR(AX351/C351," ")</f>
        <v>5.9728813357858793E-4</v>
      </c>
      <c r="BC351" s="31">
        <f>+Pagina_Inicial[[#This Row],[Aislamiento Domiciliario]]+Pagina_Inicial[[#This Row],[Aislamiento en Hoteles]]+Pagina_Inicial[[#This Row],[Hospitalizados en Sala]]+Pagina_Inicial[[#This Row],[Hospitalizados en UCI]]</f>
        <v>10111</v>
      </c>
      <c r="BD351" s="31">
        <f>IFERROR(BC351-BC350,0)</f>
        <v>-378</v>
      </c>
      <c r="BE351" s="51">
        <f>IFERROR(BC351/BC350,0)-1</f>
        <v>-3.6037753837353415E-2</v>
      </c>
      <c r="BF351" s="35">
        <f>IFERROR(BC351/3.974,0)</f>
        <v>2544.2878711625567</v>
      </c>
      <c r="BG351" s="35">
        <f>IFERROR(BC351/C351," ")</f>
        <v>3.0045673226930861E-2</v>
      </c>
      <c r="BH351" s="45">
        <v>59624</v>
      </c>
      <c r="BI351" s="48">
        <f>IFERROR((BH351-BH350), 0)</f>
        <v>125</v>
      </c>
      <c r="BJ351" s="14">
        <v>131554</v>
      </c>
      <c r="BK351" s="48">
        <f>IFERROR((BJ351-BJ350),0)</f>
        <v>131</v>
      </c>
      <c r="BL351" s="14">
        <v>97840</v>
      </c>
      <c r="BM351" s="48">
        <f>IFERROR((BL351-BL350),0)</f>
        <v>136</v>
      </c>
      <c r="BN351" s="14">
        <v>39379</v>
      </c>
      <c r="BO351" s="48">
        <f>IFERROR((BN351-BN350),0)</f>
        <v>69</v>
      </c>
      <c r="BP351" s="14">
        <v>8124</v>
      </c>
      <c r="BQ351" s="48">
        <f>IFERROR((BP351-BP350),0)</f>
        <v>23</v>
      </c>
      <c r="BR351" s="16">
        <v>30</v>
      </c>
      <c r="BS351" s="24">
        <f>IFERROR((BR351-BR350),0)</f>
        <v>0</v>
      </c>
      <c r="BT351" s="16">
        <v>258</v>
      </c>
      <c r="BU351" s="24">
        <f>IFERROR((BT351-BT350),0)</f>
        <v>0</v>
      </c>
      <c r="BV351" s="16">
        <v>1132</v>
      </c>
      <c r="BW351" s="24">
        <f>IFERROR((BV351-BV350),0)</f>
        <v>2</v>
      </c>
      <c r="BX351" s="16">
        <v>2794</v>
      </c>
      <c r="BY351" s="24">
        <f>IFERROR((BX351-BX350),0)</f>
        <v>7</v>
      </c>
      <c r="BZ351" s="21">
        <v>1528</v>
      </c>
      <c r="CA351" s="27">
        <f>IFERROR((BZ351-BZ350),0)</f>
        <v>6</v>
      </c>
    </row>
    <row r="352" spans="1:79">
      <c r="A352" s="3">
        <v>44249</v>
      </c>
      <c r="B352" s="22">
        <v>44249</v>
      </c>
      <c r="C352" s="10">
        <v>337087</v>
      </c>
      <c r="D352">
        <f>IFERROR(C352-C351,"")</f>
        <v>566</v>
      </c>
      <c r="E352" s="10">
        <v>5756</v>
      </c>
      <c r="F352">
        <f>E352-E351</f>
        <v>14</v>
      </c>
      <c r="G352" s="10">
        <v>321439</v>
      </c>
      <c r="H352">
        <f>G352-G351</f>
        <v>771</v>
      </c>
      <c r="I352">
        <f>+IFERROR(C352-E352-G352,"")</f>
        <v>9892</v>
      </c>
      <c r="J352">
        <f>+IFERROR(I352-I351,"")</f>
        <v>-219</v>
      </c>
      <c r="K352">
        <f>+IFERROR(E352/C352,"")</f>
        <v>1.7075710424905143E-2</v>
      </c>
      <c r="L352">
        <f>+IFERROR(G352/C352,"")</f>
        <v>0.95357874969963241</v>
      </c>
      <c r="M352">
        <f>+IFERROR(I352/C352,"")</f>
        <v>2.9345539875462418E-2</v>
      </c>
      <c r="N352" s="22">
        <f>+IFERROR(D352/C352,"")</f>
        <v>1.679091747827712E-3</v>
      </c>
      <c r="O352">
        <f>+IFERROR(F352/E352,"")</f>
        <v>2.432244614315497E-3</v>
      </c>
      <c r="P352">
        <f>+IFERROR(H352/G352,"")</f>
        <v>2.3985888457841147E-3</v>
      </c>
      <c r="Q352">
        <f>+IFERROR(J352/I352,"")</f>
        <v>-2.2139102304892844E-2</v>
      </c>
      <c r="R352" s="22">
        <f>+IFERROR(C352/3.974,"")</f>
        <v>84823.10015098138</v>
      </c>
      <c r="S352" s="22">
        <f>+IFERROR(E352/3.974,"")</f>
        <v>1448.4146955208857</v>
      </c>
      <c r="T352" s="22">
        <f>+IFERROR(G352/3.974,"")</f>
        <v>80885.505787619521</v>
      </c>
      <c r="U352" s="22">
        <f>+IFERROR(I352/3.974,"")</f>
        <v>2489.179667840966</v>
      </c>
      <c r="V352" s="10">
        <v>1856433</v>
      </c>
      <c r="W352">
        <f>V352-V351</f>
        <v>10191</v>
      </c>
      <c r="X352" s="22">
        <f>IFERROR(W352-W351,0)</f>
        <v>4310</v>
      </c>
      <c r="Y352" s="35">
        <f>IFERROR(V352/3.974,0)</f>
        <v>467144.6904881731</v>
      </c>
      <c r="Z352" s="10">
        <v>1515796</v>
      </c>
      <c r="AA352" s="22">
        <f>Z352-Z351</f>
        <v>9625</v>
      </c>
      <c r="AB352" s="28">
        <f>IFERROR(Z352/V352,0)</f>
        <v>0.8165099413768232</v>
      </c>
      <c r="AC352" s="31">
        <f>IFERROR(AA352-AA351,0)</f>
        <v>4228</v>
      </c>
      <c r="AD352">
        <f>V352-Z352</f>
        <v>340637</v>
      </c>
      <c r="AE352">
        <f>AD352-AD351</f>
        <v>566</v>
      </c>
      <c r="AF352" s="28">
        <f>IFERROR(AD352/V352,0)</f>
        <v>0.1834900586231768</v>
      </c>
      <c r="AG352" s="31">
        <f>IFERROR(AE352-AE351,0)</f>
        <v>82</v>
      </c>
      <c r="AH352" s="35">
        <f>IFERROR(AE352/W352,0)</f>
        <v>5.5539201256010202E-2</v>
      </c>
      <c r="AI352" s="35">
        <f>IFERROR(AD352/3.974,0)</f>
        <v>85716.406643180671</v>
      </c>
      <c r="AJ352" s="10">
        <v>8186</v>
      </c>
      <c r="AK352" s="22">
        <f>AJ352-AJ351</f>
        <v>-206</v>
      </c>
      <c r="AL352" s="22">
        <f>IFERROR(AJ352/AJ351,0)-1</f>
        <v>-2.454718779790277E-2</v>
      </c>
      <c r="AM352" s="35">
        <f>IFERROR(AJ352/3.974,0)</f>
        <v>2059.8892803220933</v>
      </c>
      <c r="AN352" s="35">
        <f>IFERROR(AJ352/C352," ")</f>
        <v>2.4284531886426947E-2</v>
      </c>
      <c r="AO352" s="10">
        <v>367</v>
      </c>
      <c r="AP352">
        <f>AO352-AO351</f>
        <v>-8</v>
      </c>
      <c r="AQ352">
        <f>IFERROR(AO352/AO351,0)-1</f>
        <v>-2.1333333333333315E-2</v>
      </c>
      <c r="AR352" s="35">
        <f>IFERROR(AO352/3.974,0)</f>
        <v>92.350276799194759</v>
      </c>
      <c r="AS352" s="10">
        <v>1144</v>
      </c>
      <c r="AT352" s="22">
        <f>AS352-AS351</f>
        <v>1</v>
      </c>
      <c r="AU352" s="22">
        <f>IFERROR(AS352/AS351,0)-1</f>
        <v>8.7489063867018935E-4</v>
      </c>
      <c r="AV352" s="35">
        <f>IFERROR(AS352/3.974,0)</f>
        <v>287.871162556618</v>
      </c>
      <c r="AW352" s="51">
        <f>IFERROR(AS352/C352," ")</f>
        <v>3.3937826139839272E-3</v>
      </c>
      <c r="AX352" s="10">
        <v>195</v>
      </c>
      <c r="AY352">
        <f>AX352-AX351</f>
        <v>-6</v>
      </c>
      <c r="AZ352" s="22">
        <f>IFERROR(AX352/AX351,0)-1</f>
        <v>-2.9850746268656692E-2</v>
      </c>
      <c r="BA352" s="35">
        <f>IFERROR(AX352/3.974,0)</f>
        <v>49.068948163059886</v>
      </c>
      <c r="BB352" s="51">
        <f>IFERROR(AX352/C352," ")</f>
        <v>5.784856728381694E-4</v>
      </c>
      <c r="BC352" s="31">
        <f>+Pagina_Inicial[[#This Row],[Aislamiento Domiciliario]]+Pagina_Inicial[[#This Row],[Aislamiento en Hoteles]]+Pagina_Inicial[[#This Row],[Hospitalizados en Sala]]+Pagina_Inicial[[#This Row],[Hospitalizados en UCI]]</f>
        <v>9892</v>
      </c>
      <c r="BD352" s="31">
        <f>IFERROR(BC352-BC351,0)</f>
        <v>-219</v>
      </c>
      <c r="BE352" s="51">
        <f>IFERROR(BC352/BC351,0)-1</f>
        <v>-2.1659578676688773E-2</v>
      </c>
      <c r="BF352" s="35">
        <f>IFERROR(BC352/3.974,0)</f>
        <v>2489.179667840966</v>
      </c>
      <c r="BG352" s="35">
        <f>IFERROR(BC352/C352," ")</f>
        <v>2.9345539875462418E-2</v>
      </c>
      <c r="BH352" s="45">
        <v>59763</v>
      </c>
      <c r="BI352" s="48">
        <f>IFERROR((BH352-BH351), 0)</f>
        <v>139</v>
      </c>
      <c r="BJ352" s="14">
        <v>131742</v>
      </c>
      <c r="BK352" s="48">
        <f>IFERROR((BJ352-BJ351),0)</f>
        <v>188</v>
      </c>
      <c r="BL352" s="14">
        <v>97967</v>
      </c>
      <c r="BM352" s="48">
        <f>IFERROR((BL352-BL351),0)</f>
        <v>127</v>
      </c>
      <c r="BN352" s="14">
        <v>39469</v>
      </c>
      <c r="BO352" s="48">
        <f>IFERROR((BN352-BN351),0)</f>
        <v>90</v>
      </c>
      <c r="BP352" s="14">
        <v>8146</v>
      </c>
      <c r="BQ352" s="48">
        <f>IFERROR((BP352-BP351),0)</f>
        <v>22</v>
      </c>
      <c r="BR352" s="16">
        <v>30</v>
      </c>
      <c r="BS352" s="24">
        <f>IFERROR((BR352-BR351),0)</f>
        <v>0</v>
      </c>
      <c r="BT352" s="16">
        <v>258</v>
      </c>
      <c r="BU352" s="24">
        <f>IFERROR((BT352-BT351),0)</f>
        <v>0</v>
      </c>
      <c r="BV352" s="16">
        <v>1133</v>
      </c>
      <c r="BW352" s="24">
        <f>IFERROR((BV352-BV351),0)</f>
        <v>1</v>
      </c>
      <c r="BX352" s="16">
        <v>2803</v>
      </c>
      <c r="BY352" s="24">
        <f>IFERROR((BX352-BX351),0)</f>
        <v>9</v>
      </c>
      <c r="BZ352" s="21">
        <v>1532</v>
      </c>
      <c r="CA352" s="27">
        <f>IFERROR((BZ352-BZ351),0)</f>
        <v>4</v>
      </c>
    </row>
    <row r="353" spans="1:79">
      <c r="A353" s="3">
        <v>44250</v>
      </c>
      <c r="B353" s="22">
        <v>44250</v>
      </c>
      <c r="C353" s="10">
        <v>337805</v>
      </c>
      <c r="D353">
        <f>IFERROR(C353-C352,"")</f>
        <v>718</v>
      </c>
      <c r="E353" s="10">
        <v>5772</v>
      </c>
      <c r="F353">
        <f>E353-E352</f>
        <v>16</v>
      </c>
      <c r="G353" s="10">
        <v>322238</v>
      </c>
      <c r="H353">
        <f>G353-G352</f>
        <v>799</v>
      </c>
      <c r="I353">
        <f>+IFERROR(C353-E353-G353,"")</f>
        <v>9795</v>
      </c>
      <c r="J353">
        <f>+IFERROR(I353-I352,"")</f>
        <v>-97</v>
      </c>
      <c r="K353">
        <f>+IFERROR(E353/C353,"")</f>
        <v>1.7086780835097171E-2</v>
      </c>
      <c r="L353">
        <f>+IFERROR(G353/C353,"")</f>
        <v>0.95391720075191311</v>
      </c>
      <c r="M353">
        <f>+IFERROR(I353/C353,"")</f>
        <v>2.8996018412989742E-2</v>
      </c>
      <c r="N353" s="22">
        <f>+IFERROR(D353/C353,"")</f>
        <v>2.1254865972972574E-3</v>
      </c>
      <c r="O353">
        <f>+IFERROR(F353/E353,"")</f>
        <v>2.772002772002772E-3</v>
      </c>
      <c r="P353">
        <f>+IFERROR(H353/G353,"")</f>
        <v>2.4795337607606801E-3</v>
      </c>
      <c r="Q353">
        <f>+IFERROR(J353/I353,"")</f>
        <v>-9.9030117406840226E-3</v>
      </c>
      <c r="R353" s="22">
        <f>+IFERROR(C353/3.974,"")</f>
        <v>85003.774534474083</v>
      </c>
      <c r="S353" s="22">
        <f>+IFERROR(E353/3.974,"")</f>
        <v>1452.4408656265728</v>
      </c>
      <c r="T353" s="22">
        <f>+IFERROR(G353/3.974,"")</f>
        <v>81086.562657272269</v>
      </c>
      <c r="U353" s="22">
        <f>+IFERROR(I353/3.974,"")</f>
        <v>2464.7710115752388</v>
      </c>
      <c r="V353" s="10">
        <v>1865709</v>
      </c>
      <c r="W353">
        <f>V353-V352</f>
        <v>9276</v>
      </c>
      <c r="X353" s="22">
        <f>IFERROR(W353-W352,0)</f>
        <v>-915</v>
      </c>
      <c r="Y353" s="35">
        <f>IFERROR(V353/3.974,0)</f>
        <v>469478.8626069451</v>
      </c>
      <c r="Z353" s="10">
        <v>1524354</v>
      </c>
      <c r="AA353" s="22">
        <f>Z353-Z352</f>
        <v>8558</v>
      </c>
      <c r="AB353" s="28">
        <f>IFERROR(Z353/V353,0)</f>
        <v>0.81703738364342993</v>
      </c>
      <c r="AC353" s="31">
        <f>IFERROR(AA353-AA352,0)</f>
        <v>-1067</v>
      </c>
      <c r="AD353">
        <f>V353-Z353</f>
        <v>341355</v>
      </c>
      <c r="AE353">
        <f>AD353-AD352</f>
        <v>718</v>
      </c>
      <c r="AF353" s="28">
        <f>IFERROR(AD353/V353,0)</f>
        <v>0.18296261635657007</v>
      </c>
      <c r="AG353" s="31">
        <f>IFERROR(AE353-AE352,0)</f>
        <v>152</v>
      </c>
      <c r="AH353" s="35">
        <f>IFERROR(AE353/W353,0)</f>
        <v>7.7404053471323842E-2</v>
      </c>
      <c r="AI353" s="35">
        <f>IFERROR(AD353/3.974,0)</f>
        <v>85897.081026673375</v>
      </c>
      <c r="AJ353" s="10">
        <v>8163</v>
      </c>
      <c r="AK353" s="22">
        <f>AJ353-AJ352</f>
        <v>-23</v>
      </c>
      <c r="AL353" s="22">
        <f>IFERROR(AJ353/AJ352,0)-1</f>
        <v>-2.8096750549718719E-3</v>
      </c>
      <c r="AM353" s="35">
        <f>IFERROR(AJ353/3.974,0)</f>
        <v>2054.1016607951683</v>
      </c>
      <c r="AN353" s="35">
        <f>IFERROR(AJ353/C353," ")</f>
        <v>2.4164828821361437E-2</v>
      </c>
      <c r="AO353" s="10">
        <v>336</v>
      </c>
      <c r="AP353">
        <f>AO353-AO352</f>
        <v>-31</v>
      </c>
      <c r="AQ353">
        <f>IFERROR(AO353/AO352,0)-1</f>
        <v>-8.4468664850136266E-2</v>
      </c>
      <c r="AR353" s="35">
        <f>IFERROR(AO353/3.974,0)</f>
        <v>84.549572219426267</v>
      </c>
      <c r="AS353" s="10">
        <v>1115</v>
      </c>
      <c r="AT353" s="22">
        <f>AS353-AS352</f>
        <v>-29</v>
      </c>
      <c r="AU353" s="22">
        <f>IFERROR(AS353/AS352,0)-1</f>
        <v>-2.534965034965031E-2</v>
      </c>
      <c r="AV353" s="35">
        <f>IFERROR(AS353/3.974,0)</f>
        <v>280.5737292400604</v>
      </c>
      <c r="AW353" s="51">
        <f>IFERROR(AS353/C353," ")</f>
        <v>3.3007208300646824E-3</v>
      </c>
      <c r="AX353" s="10">
        <v>181</v>
      </c>
      <c r="AY353">
        <f>AX353-AX352</f>
        <v>-14</v>
      </c>
      <c r="AZ353" s="22">
        <f>IFERROR(AX353/AX352,0)-1</f>
        <v>-7.1794871794871762E-2</v>
      </c>
      <c r="BA353" s="35">
        <f>IFERROR(AX353/3.974,0)</f>
        <v>45.546049320583791</v>
      </c>
      <c r="BB353" s="51">
        <f>IFERROR(AX353/C353," ")</f>
        <v>5.3581208093426676E-4</v>
      </c>
      <c r="BC353" s="31">
        <f>+Pagina_Inicial[[#This Row],[Aislamiento Domiciliario]]+Pagina_Inicial[[#This Row],[Aislamiento en Hoteles]]+Pagina_Inicial[[#This Row],[Hospitalizados en Sala]]+Pagina_Inicial[[#This Row],[Hospitalizados en UCI]]</f>
        <v>9795</v>
      </c>
      <c r="BD353" s="31">
        <f>IFERROR(BC353-BC352,0)</f>
        <v>-97</v>
      </c>
      <c r="BE353" s="51">
        <f>IFERROR(BC353/BC352,0)-1</f>
        <v>-9.8059037606146315E-3</v>
      </c>
      <c r="BF353" s="35">
        <f>IFERROR(BC353/3.974,0)</f>
        <v>2464.7710115752388</v>
      </c>
      <c r="BG353" s="35">
        <f>IFERROR(BC353/C353," ")</f>
        <v>2.8996018412989742E-2</v>
      </c>
      <c r="BH353" s="45">
        <v>59904</v>
      </c>
      <c r="BI353" s="48">
        <f>IFERROR((BH353-BH352), 0)</f>
        <v>141</v>
      </c>
      <c r="BJ353" s="14">
        <v>132007</v>
      </c>
      <c r="BK353" s="48">
        <f>IFERROR((BJ353-BJ352),0)</f>
        <v>265</v>
      </c>
      <c r="BL353" s="14">
        <v>98181</v>
      </c>
      <c r="BM353" s="48">
        <f>IFERROR((BL353-BL352),0)</f>
        <v>214</v>
      </c>
      <c r="BN353" s="14">
        <v>39554</v>
      </c>
      <c r="BO353" s="48">
        <f>IFERROR((BN353-BN352),0)</f>
        <v>85</v>
      </c>
      <c r="BP353" s="14">
        <v>8159</v>
      </c>
      <c r="BQ353" s="48">
        <f>IFERROR((BP353-BP352),0)</f>
        <v>13</v>
      </c>
      <c r="BR353" s="16">
        <v>30</v>
      </c>
      <c r="BS353" s="24">
        <f>IFERROR((BR353-BR352),0)</f>
        <v>0</v>
      </c>
      <c r="BT353" s="16">
        <v>258</v>
      </c>
      <c r="BU353" s="24">
        <f>IFERROR((BT353-BT352),0)</f>
        <v>0</v>
      </c>
      <c r="BV353" s="16">
        <v>1137</v>
      </c>
      <c r="BW353" s="24">
        <f>IFERROR((BV353-BV352),0)</f>
        <v>4</v>
      </c>
      <c r="BX353" s="16">
        <v>2811</v>
      </c>
      <c r="BY353" s="24">
        <f>IFERROR((BX353-BX352),0)</f>
        <v>8</v>
      </c>
      <c r="BZ353" s="21">
        <v>1536</v>
      </c>
      <c r="CA353" s="27">
        <f>IFERROR((BZ353-BZ352),0)</f>
        <v>4</v>
      </c>
    </row>
    <row r="354" spans="1:79">
      <c r="A354" s="3">
        <v>44251</v>
      </c>
      <c r="B354" s="22">
        <v>44251</v>
      </c>
      <c r="C354" s="10">
        <v>338701</v>
      </c>
      <c r="D354">
        <f>IFERROR(C354-C353,"")</f>
        <v>896</v>
      </c>
      <c r="E354" s="10">
        <v>5789</v>
      </c>
      <c r="F354">
        <f>E354-E353</f>
        <v>17</v>
      </c>
      <c r="G354" s="10">
        <v>323283</v>
      </c>
      <c r="H354">
        <f>G354-G353</f>
        <v>1045</v>
      </c>
      <c r="I354">
        <f>+IFERROR(C354-E354-G354,"")</f>
        <v>9629</v>
      </c>
      <c r="J354">
        <f>+IFERROR(I354-I353,"")</f>
        <v>-166</v>
      </c>
      <c r="K354">
        <f>+IFERROR(E354/C354,"")</f>
        <v>1.7091771208233811E-2</v>
      </c>
      <c r="L354">
        <f>+IFERROR(G354/C354,"")</f>
        <v>0.95447902427214559</v>
      </c>
      <c r="M354">
        <f>+IFERROR(I354/C354,"")</f>
        <v>2.8429204519620551E-2</v>
      </c>
      <c r="N354" s="22">
        <f>+IFERROR(D354/C354,"")</f>
        <v>2.6454011059902391E-3</v>
      </c>
      <c r="O354">
        <f>+IFERROR(F354/E354,"")</f>
        <v>2.9366039039557782E-3</v>
      </c>
      <c r="P354">
        <f>+IFERROR(H354/G354,"")</f>
        <v>3.2324619605732441E-3</v>
      </c>
      <c r="Q354">
        <f>+IFERROR(J354/I354,"")</f>
        <v>-1.7239588742340845E-2</v>
      </c>
      <c r="R354" s="22">
        <f>+IFERROR(C354/3.974,"")</f>
        <v>85229.240060392549</v>
      </c>
      <c r="S354" s="22">
        <f>+IFERROR(E354/3.974,"")</f>
        <v>1456.718671363865</v>
      </c>
      <c r="T354" s="22">
        <f>+IFERROR(G354/3.974,"")</f>
        <v>81349.521892299948</v>
      </c>
      <c r="U354" s="22">
        <f>+IFERROR(I354/3.974,"")</f>
        <v>2422.9994967287366</v>
      </c>
      <c r="V354" s="10">
        <v>1875787</v>
      </c>
      <c r="W354">
        <f>V354-V353</f>
        <v>10078</v>
      </c>
      <c r="X354" s="22">
        <f>IFERROR(W354-W353,0)</f>
        <v>802</v>
      </c>
      <c r="Y354" s="35">
        <f>IFERROR(V354/3.974,0)</f>
        <v>472014.84650226467</v>
      </c>
      <c r="Z354" s="10">
        <v>1533536</v>
      </c>
      <c r="AA354" s="22">
        <f>Z354-Z353</f>
        <v>9182</v>
      </c>
      <c r="AB354" s="28">
        <f>IFERROR(Z354/V354,0)</f>
        <v>0.81754271673702827</v>
      </c>
      <c r="AC354" s="31">
        <f>IFERROR(AA354-AA353,0)</f>
        <v>624</v>
      </c>
      <c r="AD354">
        <f>V354-Z354</f>
        <v>342251</v>
      </c>
      <c r="AE354">
        <f>AD354-AD353</f>
        <v>896</v>
      </c>
      <c r="AF354" s="28">
        <f>IFERROR(AD354/V354,0)</f>
        <v>0.18245728326297175</v>
      </c>
      <c r="AG354" s="31">
        <f>IFERROR(AE354-AE353,0)</f>
        <v>178</v>
      </c>
      <c r="AH354" s="35">
        <f>IFERROR(AE354/W354,0)</f>
        <v>8.890652907322881E-2</v>
      </c>
      <c r="AI354" s="35">
        <f>IFERROR(AD354/3.974,0)</f>
        <v>86122.546552591841</v>
      </c>
      <c r="AJ354" s="10">
        <v>8072</v>
      </c>
      <c r="AK354" s="22">
        <f>AJ354-AJ353</f>
        <v>-91</v>
      </c>
      <c r="AL354" s="22">
        <f>IFERROR(AJ354/AJ353,0)-1</f>
        <v>-1.1147862305524892E-2</v>
      </c>
      <c r="AM354" s="35">
        <f>IFERROR(AJ354/3.974,0)</f>
        <v>2031.2028183190739</v>
      </c>
      <c r="AN354" s="35">
        <f>IFERROR(AJ354/C354," ")</f>
        <v>2.3832229606644207E-2</v>
      </c>
      <c r="AO354" s="10">
        <v>349</v>
      </c>
      <c r="AP354">
        <f>AO354-AO353</f>
        <v>13</v>
      </c>
      <c r="AQ354">
        <f>IFERROR(AO354/AO353,0)-1</f>
        <v>3.8690476190476275E-2</v>
      </c>
      <c r="AR354" s="35">
        <f>IFERROR(AO354/3.974,0)</f>
        <v>87.820835430296924</v>
      </c>
      <c r="AS354" s="10">
        <v>1031</v>
      </c>
      <c r="AT354" s="22">
        <f>AS354-AS353</f>
        <v>-84</v>
      </c>
      <c r="AU354" s="22">
        <f>IFERROR(AS354/AS353,0)-1</f>
        <v>-7.5336322869955175E-2</v>
      </c>
      <c r="AV354" s="35">
        <f>IFERROR(AS354/3.974,0)</f>
        <v>259.4363361852038</v>
      </c>
      <c r="AW354" s="51">
        <f>IFERROR(AS354/C354," ")</f>
        <v>3.0439827458436791E-3</v>
      </c>
      <c r="AX354" s="10">
        <v>177</v>
      </c>
      <c r="AY354">
        <f>AX354-AX353</f>
        <v>-4</v>
      </c>
      <c r="AZ354" s="22">
        <f>IFERROR(AX354/AX353,0)-1</f>
        <v>-2.2099447513812209E-2</v>
      </c>
      <c r="BA354" s="35">
        <f>IFERROR(AX354/3.974,0)</f>
        <v>44.539506794162051</v>
      </c>
      <c r="BB354" s="51">
        <f>IFERROR(AX354/C354," ")</f>
        <v>5.2258481669673247E-4</v>
      </c>
      <c r="BC354" s="31">
        <f>+Pagina_Inicial[[#This Row],[Aislamiento Domiciliario]]+Pagina_Inicial[[#This Row],[Aislamiento en Hoteles]]+Pagina_Inicial[[#This Row],[Hospitalizados en Sala]]+Pagina_Inicial[[#This Row],[Hospitalizados en UCI]]</f>
        <v>9629</v>
      </c>
      <c r="BD354" s="31">
        <f>IFERROR(BC354-BC353,0)</f>
        <v>-166</v>
      </c>
      <c r="BE354" s="51">
        <f>IFERROR(BC354/BC353,0)-1</f>
        <v>-1.6947422154160341E-2</v>
      </c>
      <c r="BF354" s="35">
        <f>IFERROR(BC354/3.974,0)</f>
        <v>2422.9994967287366</v>
      </c>
      <c r="BG354" s="35">
        <f>IFERROR(BC354/C354," ")</f>
        <v>2.8429204519620551E-2</v>
      </c>
      <c r="BH354" s="45">
        <v>60098</v>
      </c>
      <c r="BI354" s="48">
        <f>IFERROR((BH354-BH353), 0)</f>
        <v>194</v>
      </c>
      <c r="BJ354" s="14">
        <v>132320</v>
      </c>
      <c r="BK354" s="48">
        <f>IFERROR((BJ354-BJ353),0)</f>
        <v>313</v>
      </c>
      <c r="BL354" s="14">
        <v>98442</v>
      </c>
      <c r="BM354" s="48">
        <f>IFERROR((BL354-BL353),0)</f>
        <v>261</v>
      </c>
      <c r="BN354" s="14">
        <v>39663</v>
      </c>
      <c r="BO354" s="48">
        <f>IFERROR((BN354-BN353),0)</f>
        <v>109</v>
      </c>
      <c r="BP354" s="14">
        <v>8178</v>
      </c>
      <c r="BQ354" s="48">
        <f>IFERROR((BP354-BP353),0)</f>
        <v>19</v>
      </c>
      <c r="BR354" s="16">
        <v>30</v>
      </c>
      <c r="BS354" s="24">
        <f>IFERROR((BR354-BR353),0)</f>
        <v>0</v>
      </c>
      <c r="BT354" s="16">
        <v>258</v>
      </c>
      <c r="BU354" s="24">
        <f>IFERROR((BT354-BT353),0)</f>
        <v>0</v>
      </c>
      <c r="BV354" s="16">
        <v>1141</v>
      </c>
      <c r="BW354" s="24">
        <f>IFERROR((BV354-BV353),0)</f>
        <v>4</v>
      </c>
      <c r="BX354" s="16">
        <v>2817</v>
      </c>
      <c r="BY354" s="24">
        <f>IFERROR((BX354-BX353),0)</f>
        <v>6</v>
      </c>
      <c r="BZ354" s="21">
        <v>1543</v>
      </c>
      <c r="CA354" s="27">
        <f>IFERROR((BZ354-BZ353),0)</f>
        <v>7</v>
      </c>
    </row>
    <row r="355" spans="1:79">
      <c r="A355" s="3">
        <v>44252</v>
      </c>
      <c r="B355" s="22">
        <v>44252</v>
      </c>
      <c r="C355" s="10">
        <v>339383</v>
      </c>
      <c r="D355">
        <f>IFERROR(C355-C354,"")</f>
        <v>682</v>
      </c>
      <c r="E355" s="10">
        <v>5810</v>
      </c>
      <c r="F355">
        <f>E355-E354</f>
        <v>21</v>
      </c>
      <c r="G355" s="10">
        <v>324156</v>
      </c>
      <c r="H355">
        <f>G355-G354</f>
        <v>873</v>
      </c>
      <c r="I355">
        <f>+IFERROR(C355-E355-G355,"")</f>
        <v>9417</v>
      </c>
      <c r="J355">
        <f>+IFERROR(I355-I354,"")</f>
        <v>-212</v>
      </c>
      <c r="K355">
        <f>+IFERROR(E355/C355,"")</f>
        <v>1.7119301791780967E-2</v>
      </c>
      <c r="L355">
        <f>+IFERROR(G355/C355,"")</f>
        <v>0.95513328599252167</v>
      </c>
      <c r="M355">
        <f>+IFERROR(I355/C355,"")</f>
        <v>2.774741221569731E-2</v>
      </c>
      <c r="N355" s="22">
        <f>+IFERROR(D355/C355,"")</f>
        <v>2.0095290571419313E-3</v>
      </c>
      <c r="O355">
        <f>+IFERROR(F355/E355,"")</f>
        <v>3.6144578313253013E-3</v>
      </c>
      <c r="P355">
        <f>+IFERROR(H355/G355,"")</f>
        <v>2.6931477436789694E-3</v>
      </c>
      <c r="Q355">
        <f>+IFERROR(J355/I355,"")</f>
        <v>-2.2512477434427101E-2</v>
      </c>
      <c r="R355" s="22">
        <f>+IFERROR(C355/3.974,"")</f>
        <v>85400.855561147459</v>
      </c>
      <c r="S355" s="22">
        <f>+IFERROR(E355/3.974,"")</f>
        <v>1462.0030196275791</v>
      </c>
      <c r="T355" s="22">
        <f>+IFERROR(G355/3.974,"")</f>
        <v>81569.199798691494</v>
      </c>
      <c r="U355" s="22">
        <f>+IFERROR(I355/3.974,"")</f>
        <v>2369.6527428283844</v>
      </c>
      <c r="V355" s="10">
        <v>1885696</v>
      </c>
      <c r="W355">
        <f>V355-V354</f>
        <v>9909</v>
      </c>
      <c r="X355" s="22">
        <f>IFERROR(W355-W354,0)</f>
        <v>-169</v>
      </c>
      <c r="Y355" s="35">
        <f>IFERROR(V355/3.974,0)</f>
        <v>474508.30397584295</v>
      </c>
      <c r="Z355" s="10">
        <v>1542763</v>
      </c>
      <c r="AA355" s="22">
        <f>Z355-Z354</f>
        <v>9227</v>
      </c>
      <c r="AB355" s="28">
        <f>IFERROR(Z355/V355,0)</f>
        <v>0.81813982741650826</v>
      </c>
      <c r="AC355" s="31">
        <f>IFERROR(AA355-AA354,0)</f>
        <v>45</v>
      </c>
      <c r="AD355">
        <f>V355-Z355</f>
        <v>342933</v>
      </c>
      <c r="AE355">
        <f>AD355-AD354</f>
        <v>682</v>
      </c>
      <c r="AF355" s="28">
        <f>IFERROR(AD355/V355,0)</f>
        <v>0.18186017258349171</v>
      </c>
      <c r="AG355" s="31">
        <f>IFERROR(AE355-AE354,0)</f>
        <v>-214</v>
      </c>
      <c r="AH355" s="35">
        <f>IFERROR(AE355/W355,0)</f>
        <v>6.8826319507518413E-2</v>
      </c>
      <c r="AI355" s="35">
        <f>IFERROR(AD355/3.974,0)</f>
        <v>86294.16205334675</v>
      </c>
      <c r="AJ355" s="10">
        <v>7888</v>
      </c>
      <c r="AK355" s="22">
        <f>AJ355-AJ354</f>
        <v>-184</v>
      </c>
      <c r="AL355" s="22">
        <f>IFERROR(AJ355/AJ354,0)-1</f>
        <v>-2.2794846382557021E-2</v>
      </c>
      <c r="AM355" s="35">
        <f>IFERROR(AJ355/3.974,0)</f>
        <v>1984.9018621036737</v>
      </c>
      <c r="AN355" s="35">
        <f>IFERROR(AJ355/C355," ")</f>
        <v>2.3242177716621043E-2</v>
      </c>
      <c r="AO355" s="10">
        <v>341</v>
      </c>
      <c r="AP355">
        <f>AO355-AO354</f>
        <v>-8</v>
      </c>
      <c r="AQ355">
        <f>IFERROR(AO355/AO354,0)-1</f>
        <v>-2.2922636103151817E-2</v>
      </c>
      <c r="AR355" s="35">
        <f>IFERROR(AO355/3.974,0)</f>
        <v>85.807750377453445</v>
      </c>
      <c r="AS355" s="10">
        <v>1016</v>
      </c>
      <c r="AT355" s="22">
        <f>AS355-AS354</f>
        <v>-15</v>
      </c>
      <c r="AU355" s="22">
        <f>IFERROR(AS355/AS354,0)-1</f>
        <v>-1.4548981571290032E-2</v>
      </c>
      <c r="AV355" s="35">
        <f>IFERROR(AS355/3.974,0)</f>
        <v>255.66180171112228</v>
      </c>
      <c r="AW355" s="51">
        <f>IFERROR(AS355/C355," ")</f>
        <v>2.993667920903522E-3</v>
      </c>
      <c r="AX355" s="10">
        <v>172</v>
      </c>
      <c r="AY355">
        <f>AX355-AX354</f>
        <v>-5</v>
      </c>
      <c r="AZ355" s="22">
        <f>IFERROR(AX355/AX354,0)-1</f>
        <v>-2.8248587570621431E-2</v>
      </c>
      <c r="BA355" s="35">
        <f>IFERROR(AX355/3.974,0)</f>
        <v>43.281328636134873</v>
      </c>
      <c r="BB355" s="51">
        <f>IFERROR(AX355/C355," ")</f>
        <v>5.0680204960177732E-4</v>
      </c>
      <c r="BC355" s="31">
        <f>+Pagina_Inicial[[#This Row],[Aislamiento Domiciliario]]+Pagina_Inicial[[#This Row],[Aislamiento en Hoteles]]+Pagina_Inicial[[#This Row],[Hospitalizados en Sala]]+Pagina_Inicial[[#This Row],[Hospitalizados en UCI]]</f>
        <v>9417</v>
      </c>
      <c r="BD355" s="31">
        <f>IFERROR(BC355-BC354,0)</f>
        <v>-212</v>
      </c>
      <c r="BE355" s="51">
        <f>IFERROR(BC355/BC354,0)-1</f>
        <v>-2.2016824176965377E-2</v>
      </c>
      <c r="BF355" s="35">
        <f>IFERROR(BC355/3.974,0)</f>
        <v>2369.6527428283844</v>
      </c>
      <c r="BG355" s="35">
        <f>IFERROR(BC355/C355," ")</f>
        <v>2.774741221569731E-2</v>
      </c>
      <c r="BH355" s="45">
        <v>60247</v>
      </c>
      <c r="BI355" s="48">
        <f>IFERROR((BH355-BH354), 0)</f>
        <v>149</v>
      </c>
      <c r="BJ355" s="14">
        <v>132558</v>
      </c>
      <c r="BK355" s="48">
        <f>IFERROR((BJ355-BJ354),0)</f>
        <v>238</v>
      </c>
      <c r="BL355" s="14">
        <v>98634</v>
      </c>
      <c r="BM355" s="48">
        <f>IFERROR((BL355-BL354),0)</f>
        <v>192</v>
      </c>
      <c r="BN355" s="14">
        <v>39752</v>
      </c>
      <c r="BO355" s="48">
        <f>IFERROR((BN355-BN354),0)</f>
        <v>89</v>
      </c>
      <c r="BP355" s="14">
        <v>8192</v>
      </c>
      <c r="BQ355" s="48">
        <f>IFERROR((BP355-BP354),0)</f>
        <v>14</v>
      </c>
      <c r="BR355" s="16">
        <v>30</v>
      </c>
      <c r="BS355" s="24">
        <f>IFERROR((BR355-BR354),0)</f>
        <v>0</v>
      </c>
      <c r="BT355" s="16">
        <v>259</v>
      </c>
      <c r="BU355" s="24">
        <f>IFERROR((BT355-BT354),0)</f>
        <v>1</v>
      </c>
      <c r="BV355" s="16">
        <v>1146</v>
      </c>
      <c r="BW355" s="24">
        <f>IFERROR((BV355-BV354),0)</f>
        <v>5</v>
      </c>
      <c r="BX355" s="16">
        <v>2827</v>
      </c>
      <c r="BY355" s="24">
        <f>IFERROR((BX355-BX354),0)</f>
        <v>10</v>
      </c>
      <c r="BZ355" s="21">
        <v>1548</v>
      </c>
      <c r="CA355" s="27">
        <f>IFERROR((BZ355-BZ354),0)</f>
        <v>5</v>
      </c>
    </row>
    <row r="356" spans="1:79">
      <c r="A356" s="3">
        <v>44253</v>
      </c>
      <c r="B356" s="22">
        <v>44253</v>
      </c>
      <c r="C356" s="10">
        <v>339781</v>
      </c>
      <c r="D356">
        <f>IFERROR(C356-C355,"")</f>
        <v>398</v>
      </c>
      <c r="E356" s="10">
        <v>5820</v>
      </c>
      <c r="F356">
        <f>E356-E355</f>
        <v>10</v>
      </c>
      <c r="G356" s="10">
        <v>324836</v>
      </c>
      <c r="H356">
        <f>G356-G355</f>
        <v>680</v>
      </c>
      <c r="I356">
        <f>+IFERROR(C356-E356-G356,"")</f>
        <v>9125</v>
      </c>
      <c r="J356">
        <f>+IFERROR(I356-I355,"")</f>
        <v>-292</v>
      </c>
      <c r="K356">
        <f>+IFERROR(E356/C356,"")</f>
        <v>1.7128679943846183E-2</v>
      </c>
      <c r="L356">
        <f>+IFERROR(G356/C356,"")</f>
        <v>0.95601578663904108</v>
      </c>
      <c r="M356">
        <f>+IFERROR(I356/C356,"")</f>
        <v>2.6855533417112786E-2</v>
      </c>
      <c r="N356" s="22">
        <f>+IFERROR(D356/C356,"")</f>
        <v>1.1713427178094125E-3</v>
      </c>
      <c r="O356">
        <f>+IFERROR(F356/E356,"")</f>
        <v>1.718213058419244E-3</v>
      </c>
      <c r="P356">
        <f>+IFERROR(H356/G356,"")</f>
        <v>2.0933640360058614E-3</v>
      </c>
      <c r="Q356">
        <f>+IFERROR(J356/I356,"")</f>
        <v>-3.2000000000000001E-2</v>
      </c>
      <c r="R356" s="22">
        <f>+IFERROR(C356/3.974,"")</f>
        <v>85501.006542526418</v>
      </c>
      <c r="S356" s="22">
        <f>+IFERROR(E356/3.974,"")</f>
        <v>1464.5193759436336</v>
      </c>
      <c r="T356" s="22">
        <f>+IFERROR(G356/3.974,"")</f>
        <v>81740.31202818318</v>
      </c>
      <c r="U356" s="22">
        <f>+IFERROR(I356/3.974,"")</f>
        <v>2296.1751383995975</v>
      </c>
      <c r="V356" s="10">
        <v>1891638</v>
      </c>
      <c r="W356">
        <f>V356-V355</f>
        <v>5942</v>
      </c>
      <c r="X356" s="22">
        <f>IFERROR(W356-W355,0)</f>
        <v>-3967</v>
      </c>
      <c r="Y356" s="35">
        <f>IFERROR(V356/3.974,0)</f>
        <v>476003.52289884246</v>
      </c>
      <c r="Z356" s="10">
        <v>1548307</v>
      </c>
      <c r="AA356" s="22">
        <f>Z356-Z355</f>
        <v>5544</v>
      </c>
      <c r="AB356" s="28">
        <f>IFERROR(Z356/V356,0)</f>
        <v>0.81850068564915701</v>
      </c>
      <c r="AC356" s="31">
        <f>IFERROR(AA356-AA355,0)</f>
        <v>-3683</v>
      </c>
      <c r="AD356">
        <f>V356-Z356</f>
        <v>343331</v>
      </c>
      <c r="AE356">
        <f>AD356-AD355</f>
        <v>398</v>
      </c>
      <c r="AF356" s="28">
        <f>IFERROR(AD356/V356,0)</f>
        <v>0.18149931435084302</v>
      </c>
      <c r="AG356" s="31">
        <f>IFERROR(AE356-AE355,0)</f>
        <v>-284</v>
      </c>
      <c r="AH356" s="35">
        <f>IFERROR(AE356/W356,0)</f>
        <v>6.6980814540558736E-2</v>
      </c>
      <c r="AI356" s="35">
        <f>IFERROR(AD356/3.974,0)</f>
        <v>86394.31303472571</v>
      </c>
      <c r="AJ356" s="10">
        <v>7620</v>
      </c>
      <c r="AK356" s="22">
        <f>AJ356-AJ355</f>
        <v>-268</v>
      </c>
      <c r="AL356" s="22">
        <f>IFERROR(AJ356/AJ355,0)-1</f>
        <v>-3.3975659229208977E-2</v>
      </c>
      <c r="AM356" s="35">
        <f>IFERROR(AJ356/3.974,0)</f>
        <v>1917.4635128334171</v>
      </c>
      <c r="AN356" s="35">
        <f>IFERROR(AJ356/C356," ")</f>
        <v>2.242620982338624E-2</v>
      </c>
      <c r="AO356" s="10">
        <v>352</v>
      </c>
      <c r="AP356">
        <f>AO356-AO355</f>
        <v>11</v>
      </c>
      <c r="AQ356">
        <f>IFERROR(AO356/AO355,0)-1</f>
        <v>3.2258064516129004E-2</v>
      </c>
      <c r="AR356" s="35">
        <f>IFERROR(AO356/3.974,0)</f>
        <v>88.575742325113225</v>
      </c>
      <c r="AS356" s="10">
        <v>986</v>
      </c>
      <c r="AT356" s="22">
        <f>AS356-AS355</f>
        <v>-30</v>
      </c>
      <c r="AU356" s="22">
        <f>IFERROR(AS356/AS355,0)-1</f>
        <v>-2.9527559055118058E-2</v>
      </c>
      <c r="AV356" s="35">
        <f>IFERROR(AS356/3.974,0)</f>
        <v>248.11273276295921</v>
      </c>
      <c r="AW356" s="51">
        <f>IFERROR(AS356/C356," ")</f>
        <v>2.9018691451258311E-3</v>
      </c>
      <c r="AX356" s="10">
        <v>167</v>
      </c>
      <c r="AY356">
        <f>AX356-AX355</f>
        <v>-5</v>
      </c>
      <c r="AZ356" s="22">
        <f>IFERROR(AX356/AX355,0)-1</f>
        <v>-2.9069767441860517E-2</v>
      </c>
      <c r="BA356" s="35">
        <f>IFERROR(AX356/3.974,0)</f>
        <v>42.023150478107695</v>
      </c>
      <c r="BB356" s="51">
        <f>IFERROR(AX356/C356," ")</f>
        <v>4.9149304993510528E-4</v>
      </c>
      <c r="BC356" s="31">
        <f>+Pagina_Inicial[[#This Row],[Aislamiento Domiciliario]]+Pagina_Inicial[[#This Row],[Aislamiento en Hoteles]]+Pagina_Inicial[[#This Row],[Hospitalizados en Sala]]+Pagina_Inicial[[#This Row],[Hospitalizados en UCI]]</f>
        <v>9125</v>
      </c>
      <c r="BD356" s="31">
        <f>IFERROR(BC356-BC355,0)</f>
        <v>-292</v>
      </c>
      <c r="BE356" s="51">
        <f>IFERROR(BC356/BC355,0)-1</f>
        <v>-3.1007751937984551E-2</v>
      </c>
      <c r="BF356" s="35">
        <f>IFERROR(BC356/3.974,0)</f>
        <v>2296.1751383995975</v>
      </c>
      <c r="BG356" s="35">
        <f>IFERROR(BC356/C356," ")</f>
        <v>2.6855533417112786E-2</v>
      </c>
      <c r="BH356" s="45">
        <v>60350</v>
      </c>
      <c r="BI356" s="48">
        <f>IFERROR((BH356-BH355), 0)</f>
        <v>103</v>
      </c>
      <c r="BJ356" s="14">
        <v>132690</v>
      </c>
      <c r="BK356" s="48">
        <f>IFERROR((BJ356-BJ355),0)</f>
        <v>132</v>
      </c>
      <c r="BL356" s="14">
        <v>98737</v>
      </c>
      <c r="BM356" s="48">
        <f>IFERROR((BL356-BL355),0)</f>
        <v>103</v>
      </c>
      <c r="BN356" s="14">
        <v>39804</v>
      </c>
      <c r="BO356" s="48">
        <f>IFERROR((BN356-BN355),0)</f>
        <v>52</v>
      </c>
      <c r="BP356" s="14">
        <v>8200</v>
      </c>
      <c r="BQ356" s="48">
        <f>IFERROR((BP356-BP355),0)</f>
        <v>8</v>
      </c>
      <c r="BR356" s="16">
        <v>30</v>
      </c>
      <c r="BS356" s="24">
        <f>IFERROR((BR356-BR355),0)</f>
        <v>0</v>
      </c>
      <c r="BT356" s="16">
        <v>260</v>
      </c>
      <c r="BU356" s="24">
        <f>IFERROR((BT356-BT355),0)</f>
        <v>1</v>
      </c>
      <c r="BV356" s="16">
        <v>1150</v>
      </c>
      <c r="BW356" s="24">
        <f>IFERROR((BV356-BV355),0)</f>
        <v>4</v>
      </c>
      <c r="BX356" s="16">
        <v>2831</v>
      </c>
      <c r="BY356" s="24">
        <f>IFERROR((BX356-BX355),0)</f>
        <v>4</v>
      </c>
      <c r="BZ356" s="21">
        <v>1549</v>
      </c>
      <c r="CA356" s="27">
        <f>IFERROR((BZ356-BZ355),0)</f>
        <v>1</v>
      </c>
    </row>
    <row r="357" spans="1:79">
      <c r="A357" s="3">
        <v>44254</v>
      </c>
      <c r="B357" s="22">
        <v>44254</v>
      </c>
      <c r="C357" s="10">
        <v>340445</v>
      </c>
      <c r="D357">
        <f>IFERROR(C357-C356,"")</f>
        <v>664</v>
      </c>
      <c r="E357" s="10">
        <v>5831</v>
      </c>
      <c r="F357">
        <f>E357-E356</f>
        <v>11</v>
      </c>
      <c r="G357" s="10">
        <v>325491</v>
      </c>
      <c r="H357">
        <f>G357-G356</f>
        <v>655</v>
      </c>
      <c r="I357">
        <f>+IFERROR(C357-E357-G357,"")</f>
        <v>9123</v>
      </c>
      <c r="J357">
        <f>+IFERROR(D357-F357-H357,"")</f>
        <v>-2</v>
      </c>
      <c r="K357">
        <f>+IFERROR(E357/C357,"")</f>
        <v>1.7127583016346253E-2</v>
      </c>
      <c r="L357">
        <f>+IFERROR(G357/C357,"")</f>
        <v>0.95607513695310553</v>
      </c>
      <c r="M357">
        <f>+IFERROR(I357/C357,"")</f>
        <v>2.6797280030548255E-2</v>
      </c>
      <c r="N357" s="22">
        <f>+IFERROR(D357/C357,"")</f>
        <v>1.9503884621598201E-3</v>
      </c>
      <c r="O357">
        <f>+IFERROR(F357/E357,"")</f>
        <v>1.8864688732635911E-3</v>
      </c>
      <c r="P357">
        <f>+IFERROR(H357/G357,"")</f>
        <v>2.0123444273420772E-3</v>
      </c>
      <c r="Q357">
        <f>+IFERROR(J357/I357,"")</f>
        <v>-2.1922613175490518E-4</v>
      </c>
      <c r="R357" s="22">
        <f>+IFERROR(C357/3.974,"")</f>
        <v>85668.092601912431</v>
      </c>
      <c r="S357" s="22">
        <f>+IFERROR(E357/3.974,"")</f>
        <v>1467.2873678912933</v>
      </c>
      <c r="T357" s="22">
        <f>+IFERROR(G357/3.974,"")</f>
        <v>81905.133366884751</v>
      </c>
      <c r="U357" s="22">
        <f>+IFERROR(I357/3.974,"")</f>
        <v>2295.6718671363865</v>
      </c>
      <c r="V357" s="10">
        <v>1903339</v>
      </c>
      <c r="W357">
        <f>V357-V356</f>
        <v>11701</v>
      </c>
      <c r="X357" s="22">
        <f>IFERROR(W357-W356,0)</f>
        <v>5759</v>
      </c>
      <c r="Y357" s="35">
        <f>IFERROR(V357/3.974,0)</f>
        <v>478947.91142425768</v>
      </c>
      <c r="Z357" s="10">
        <v>1559344</v>
      </c>
      <c r="AA357" s="22">
        <f>Z357-Z356</f>
        <v>11037</v>
      </c>
      <c r="AB357" s="28">
        <f>IFERROR(Z357/V357,0)</f>
        <v>0.81926761338889187</v>
      </c>
      <c r="AC357" s="31">
        <f>IFERROR(AA357-AA356,0)</f>
        <v>5493</v>
      </c>
      <c r="AD357">
        <f>V357-Z357</f>
        <v>343995</v>
      </c>
      <c r="AE357">
        <f>AD357-AD356</f>
        <v>664</v>
      </c>
      <c r="AF357" s="28">
        <f>IFERROR(AD357/V357,0)</f>
        <v>0.18073238661110816</v>
      </c>
      <c r="AG357" s="31">
        <f>IFERROR(AE357-AE356,0)</f>
        <v>266</v>
      </c>
      <c r="AH357" s="35">
        <f>IFERROR(AE357/W357,0)</f>
        <v>5.6747286556704558E-2</v>
      </c>
      <c r="AI357" s="35">
        <f>IFERROR(AD357/3.974,0)</f>
        <v>86561.399094111723</v>
      </c>
      <c r="AJ357" s="10">
        <v>7659</v>
      </c>
      <c r="AK357" s="22">
        <f>AJ357-AJ356</f>
        <v>39</v>
      </c>
      <c r="AL357" s="22">
        <f>IFERROR(AJ357/AJ356,0)-1</f>
        <v>5.1181102362205522E-3</v>
      </c>
      <c r="AM357" s="35">
        <f>IFERROR(AJ357/3.974,0)</f>
        <v>1927.2773024660291</v>
      </c>
      <c r="AN357" s="35">
        <f>IFERROR(AJ357/C357," ")</f>
        <v>2.2497025951328409E-2</v>
      </c>
      <c r="AO357" s="10">
        <v>328</v>
      </c>
      <c r="AP357">
        <f>AO357-AO356</f>
        <v>-24</v>
      </c>
      <c r="AQ357">
        <f>IFERROR(AO357/AO356,0)-1</f>
        <v>-6.8181818181818232E-2</v>
      </c>
      <c r="AR357" s="35">
        <f>IFERROR(AO357/3.974,0)</f>
        <v>82.536487166582788</v>
      </c>
      <c r="AS357" s="10">
        <v>968</v>
      </c>
      <c r="AT357" s="22">
        <f>AS357-AS356</f>
        <v>-18</v>
      </c>
      <c r="AU357" s="22">
        <f>IFERROR(AS357/AS356,0)-1</f>
        <v>-1.8255578093306246E-2</v>
      </c>
      <c r="AV357" s="35">
        <f>IFERROR(AS357/3.974,0)</f>
        <v>243.58329139406138</v>
      </c>
      <c r="AW357" s="51">
        <f>IFERROR(AS357/C357," ")</f>
        <v>2.8433373966426294E-3</v>
      </c>
      <c r="AX357" s="10">
        <v>168</v>
      </c>
      <c r="AY357">
        <f>AX357-AX356</f>
        <v>1</v>
      </c>
      <c r="AZ357" s="22">
        <f>IFERROR(AX357/AX356,0)-1</f>
        <v>5.9880239520957446E-3</v>
      </c>
      <c r="BA357" s="35">
        <f>IFERROR(AX357/3.974,0)</f>
        <v>42.274786109713133</v>
      </c>
      <c r="BB357" s="51">
        <f>IFERROR(AX357/C357," ")</f>
        <v>4.9347177958260517E-4</v>
      </c>
      <c r="BC357" s="31">
        <f>+Pagina_Inicial[[#This Row],[Aislamiento Domiciliario]]+Pagina_Inicial[[#This Row],[Aislamiento en Hoteles]]+Pagina_Inicial[[#This Row],[Hospitalizados en Sala]]+Pagina_Inicial[[#This Row],[Hospitalizados en UCI]]</f>
        <v>9123</v>
      </c>
      <c r="BD357" s="31">
        <f>IFERROR(BC357-BC356,0)</f>
        <v>-2</v>
      </c>
      <c r="BE357" s="51">
        <f>IFERROR(BC357/BC356,0)-1</f>
        <v>-2.1917808219173995E-4</v>
      </c>
      <c r="BF357" s="35">
        <f>IFERROR(BC357/3.974,0)</f>
        <v>2295.6718671363865</v>
      </c>
      <c r="BG357" s="35">
        <f>IFERROR(BC357/C357," ")</f>
        <v>2.6797280030548255E-2</v>
      </c>
      <c r="BH357" s="45">
        <v>60516</v>
      </c>
      <c r="BI357" s="48">
        <f>IFERROR((BH357-BH356), 0)</f>
        <v>166</v>
      </c>
      <c r="BJ357" s="14">
        <v>132922</v>
      </c>
      <c r="BK357" s="48">
        <f>IFERROR((BJ357-BJ356),0)</f>
        <v>232</v>
      </c>
      <c r="BL357" s="14">
        <v>98912</v>
      </c>
      <c r="BM357" s="48">
        <f>IFERROR((BL357-BL356),0)</f>
        <v>175</v>
      </c>
      <c r="BN357" s="14">
        <v>39881</v>
      </c>
      <c r="BO357" s="48">
        <f>IFERROR((BN357-BN356),0)</f>
        <v>77</v>
      </c>
      <c r="BP357" s="14">
        <v>8214</v>
      </c>
      <c r="BQ357" s="48">
        <f>IFERROR((BP357-BP356),0)</f>
        <v>14</v>
      </c>
      <c r="BR357" s="16">
        <v>30</v>
      </c>
      <c r="BS357" s="24">
        <f>IFERROR((BR357-BR356),0)</f>
        <v>0</v>
      </c>
      <c r="BT357" s="16">
        <v>261</v>
      </c>
      <c r="BU357" s="24">
        <f>IFERROR((BT357-BT356),0)</f>
        <v>1</v>
      </c>
      <c r="BV357" s="16">
        <v>1153</v>
      </c>
      <c r="BW357" s="24">
        <f>IFERROR((BV357-BV356),0)</f>
        <v>3</v>
      </c>
      <c r="BX357" s="16">
        <v>2835</v>
      </c>
      <c r="BY357" s="24">
        <f>IFERROR((BX357-BX356),0)</f>
        <v>4</v>
      </c>
      <c r="BZ357" s="21">
        <v>1552</v>
      </c>
      <c r="CA357" s="27">
        <f>IFERROR((BZ357-BZ356),0)</f>
        <v>3</v>
      </c>
    </row>
    <row r="358" spans="1:79">
      <c r="A358" s="3">
        <v>44255</v>
      </c>
      <c r="B358" s="22">
        <v>44255</v>
      </c>
      <c r="C358" s="10">
        <v>340915</v>
      </c>
      <c r="D358">
        <f>IFERROR(C358-C357,"")</f>
        <v>470</v>
      </c>
      <c r="E358" s="10">
        <v>5845</v>
      </c>
      <c r="F358">
        <f>E358-E357</f>
        <v>14</v>
      </c>
      <c r="G358" s="10">
        <v>326213</v>
      </c>
      <c r="H358">
        <f>G358-G357</f>
        <v>722</v>
      </c>
      <c r="I358">
        <f>+IFERROR(C358-E358-G358,"")</f>
        <v>8857</v>
      </c>
      <c r="J358">
        <f>+IFERROR(D358-F358-H358,"")</f>
        <v>-266</v>
      </c>
      <c r="K358">
        <f>+IFERROR(E358/C358,"")</f>
        <v>1.7145036152706686E-2</v>
      </c>
      <c r="L358">
        <f>+IFERROR(G358/C358,"")</f>
        <v>0.95687488083539884</v>
      </c>
      <c r="M358">
        <f>+IFERROR(I358/C358,"")</f>
        <v>2.5980083011894462E-2</v>
      </c>
      <c r="N358" s="22">
        <f>+IFERROR(D358/C358,"")</f>
        <v>1.3786427701919833E-3</v>
      </c>
      <c r="O358">
        <f>+IFERROR(F358/E358,"")</f>
        <v>2.3952095808383233E-3</v>
      </c>
      <c r="P358">
        <f>+IFERROR(H358/G358,"")</f>
        <v>2.2132778276770086E-3</v>
      </c>
      <c r="Q358">
        <f>+IFERROR(J358/I358,"")</f>
        <v>-3.0032742463588124E-2</v>
      </c>
      <c r="R358" s="22">
        <f>+IFERROR(C358/3.974,"")</f>
        <v>85786.361348766979</v>
      </c>
      <c r="S358" s="22">
        <f>+IFERROR(E358/3.974,"")</f>
        <v>1470.8102667337694</v>
      </c>
      <c r="T358" s="22">
        <f>+IFERROR(G358/3.974,"")</f>
        <v>82086.814292903873</v>
      </c>
      <c r="U358" s="22">
        <f>+IFERROR(I358/3.974,"")</f>
        <v>2228.7367891293407</v>
      </c>
      <c r="V358" s="10">
        <v>1908448</v>
      </c>
      <c r="W358">
        <f>V358-V357</f>
        <v>5109</v>
      </c>
      <c r="X358" s="22">
        <f>IFERROR(W358-W357,0)</f>
        <v>-6592</v>
      </c>
      <c r="Y358" s="35">
        <f>IFERROR(V358/3.974,0)</f>
        <v>480233.51786612981</v>
      </c>
      <c r="Z358" s="10">
        <v>1563983</v>
      </c>
      <c r="AA358" s="22">
        <f>Z358-Z357</f>
        <v>4639</v>
      </c>
      <c r="AB358" s="28">
        <f>IFERROR(Z358/V358,0)</f>
        <v>0.81950516859772971</v>
      </c>
      <c r="AC358" s="31">
        <f>IFERROR(AA358-AA357,0)</f>
        <v>-6398</v>
      </c>
      <c r="AD358">
        <f>V358-Z358</f>
        <v>344465</v>
      </c>
      <c r="AE358">
        <f>AD358-AD357</f>
        <v>470</v>
      </c>
      <c r="AF358" s="28">
        <f>IFERROR(AD358/V358,0)</f>
        <v>0.18049483140227032</v>
      </c>
      <c r="AG358" s="31">
        <f>IFERROR(AE358-AE357,0)</f>
        <v>-194</v>
      </c>
      <c r="AH358" s="35">
        <f>IFERROR(AE358/W358,0)</f>
        <v>9.1994519475435507E-2</v>
      </c>
      <c r="AI358" s="35">
        <f>IFERROR(AD358/3.974,0)</f>
        <v>86679.667840966271</v>
      </c>
      <c r="AJ358" s="10">
        <v>7335</v>
      </c>
      <c r="AK358" s="22">
        <f>AJ358-AJ357</f>
        <v>-324</v>
      </c>
      <c r="AL358" s="22">
        <f>IFERROR(AJ358/AJ357,0)-1</f>
        <v>-4.2303172737955363E-2</v>
      </c>
      <c r="AM358" s="35">
        <f>IFERROR(AJ358/3.974,0)</f>
        <v>1845.747357825868</v>
      </c>
      <c r="AN358" s="35">
        <f>IFERROR(AJ358/C358," ")</f>
        <v>2.1515627062464251E-2</v>
      </c>
      <c r="AO358" s="10">
        <v>337</v>
      </c>
      <c r="AP358">
        <f>AO358-AO357</f>
        <v>9</v>
      </c>
      <c r="AQ358">
        <f>IFERROR(AO358/AO357,0)-1</f>
        <v>2.7439024390243816E-2</v>
      </c>
      <c r="AR358" s="35">
        <f>IFERROR(AO358/3.974,0)</f>
        <v>84.801207851031705</v>
      </c>
      <c r="AS358" s="10">
        <v>1015</v>
      </c>
      <c r="AT358" s="22">
        <f>AS358-AS357</f>
        <v>47</v>
      </c>
      <c r="AU358" s="22">
        <f>IFERROR(AS358/AS357,0)-1</f>
        <v>4.8553719008264551E-2</v>
      </c>
      <c r="AV358" s="35">
        <f>IFERROR(AS358/3.974,0)</f>
        <v>255.41016607951684</v>
      </c>
      <c r="AW358" s="51">
        <f>IFERROR(AS358/C358," ")</f>
        <v>2.9772817271167301E-3</v>
      </c>
      <c r="AX358" s="10">
        <v>170</v>
      </c>
      <c r="AY358">
        <f>AX358-AX357</f>
        <v>2</v>
      </c>
      <c r="AZ358" s="22">
        <f>IFERROR(AX358/AX357,0)-1</f>
        <v>1.1904761904761862E-2</v>
      </c>
      <c r="BA358" s="35">
        <f>IFERROR(AX358/3.974,0)</f>
        <v>42.778057372924003</v>
      </c>
      <c r="BB358" s="51">
        <f>IFERROR(AX358/C358," ")</f>
        <v>4.986580232609301E-4</v>
      </c>
      <c r="BC358" s="31">
        <f>+Pagina_Inicial[[#This Row],[Aislamiento Domiciliario]]+Pagina_Inicial[[#This Row],[Aislamiento en Hoteles]]+Pagina_Inicial[[#This Row],[Hospitalizados en Sala]]+Pagina_Inicial[[#This Row],[Hospitalizados en UCI]]</f>
        <v>8857</v>
      </c>
      <c r="BD358" s="31">
        <f>IFERROR(BC358-BC357,0)</f>
        <v>-266</v>
      </c>
      <c r="BE358" s="51">
        <f>IFERROR(BC358/BC357,0)-1</f>
        <v>-2.9157075523402409E-2</v>
      </c>
      <c r="BF358" s="35">
        <f>IFERROR(BC358/3.974,0)</f>
        <v>2228.7367891293407</v>
      </c>
      <c r="BG358" s="35">
        <f>IFERROR(BC358/C358," ")</f>
        <v>2.5980083011894462E-2</v>
      </c>
      <c r="BH358" s="45">
        <v>60660</v>
      </c>
      <c r="BI358" s="48">
        <f>IFERROR((BH358-BH357), 0)</f>
        <v>144</v>
      </c>
      <c r="BJ358" s="14">
        <v>133068</v>
      </c>
      <c r="BK358" s="48">
        <f>IFERROR((BJ358-BJ357),0)</f>
        <v>146</v>
      </c>
      <c r="BL358" s="14">
        <v>99021</v>
      </c>
      <c r="BM358" s="48">
        <f>IFERROR((BL358-BL357),0)</f>
        <v>109</v>
      </c>
      <c r="BN358" s="14">
        <v>39936</v>
      </c>
      <c r="BO358" s="48">
        <f>IFERROR((BN358-BN357),0)</f>
        <v>55</v>
      </c>
      <c r="BP358" s="14">
        <v>8230</v>
      </c>
      <c r="BQ358" s="48">
        <f>IFERROR((BP358-BP357),0)</f>
        <v>16</v>
      </c>
      <c r="BR358" s="16">
        <v>30</v>
      </c>
      <c r="BS358" s="24">
        <f>IFERROR((BR358-BR357),0)</f>
        <v>0</v>
      </c>
      <c r="BT358" s="16">
        <v>261</v>
      </c>
      <c r="BU358" s="24">
        <f>IFERROR((BT358-BT357),0)</f>
        <v>0</v>
      </c>
      <c r="BV358" s="16">
        <v>1157</v>
      </c>
      <c r="BW358" s="24">
        <f>IFERROR((BV358-BV357),0)</f>
        <v>4</v>
      </c>
      <c r="BX358" s="16">
        <v>2843</v>
      </c>
      <c r="BY358" s="24">
        <f>IFERROR((BX358-BX357),0)</f>
        <v>8</v>
      </c>
      <c r="BZ358" s="21">
        <v>1554</v>
      </c>
      <c r="CA358" s="27">
        <f>IFERROR((BZ358-BZ357),0)</f>
        <v>2</v>
      </c>
    </row>
    <row r="359" spans="1:79">
      <c r="A359" s="3">
        <v>44256</v>
      </c>
      <c r="B359" s="22">
        <v>44256</v>
      </c>
      <c r="C359" s="10">
        <v>341420</v>
      </c>
      <c r="D359">
        <f>IFERROR(C359-C358,"")</f>
        <v>505</v>
      </c>
      <c r="E359" s="10">
        <v>5858</v>
      </c>
      <c r="F359">
        <f>E359-E358</f>
        <v>13</v>
      </c>
      <c r="G359" s="10">
        <v>327217</v>
      </c>
      <c r="H359">
        <f>G359-G358</f>
        <v>1004</v>
      </c>
      <c r="I359">
        <f>+IFERROR(C359-E359-G359,"")</f>
        <v>8345</v>
      </c>
      <c r="J359">
        <f>+IFERROR(D359-F359-H359,"")</f>
        <v>-512</v>
      </c>
      <c r="K359">
        <f>+IFERROR(E359/C359,"")</f>
        <v>1.7157752914299104E-2</v>
      </c>
      <c r="L359">
        <f>+IFERROR(G359/C359,"")</f>
        <v>0.95840021088395522</v>
      </c>
      <c r="M359">
        <f>+IFERROR(I359/C359,"")</f>
        <v>2.4442036201745652E-2</v>
      </c>
      <c r="N359" s="22">
        <f>+IFERROR(D359/C359,"")</f>
        <v>1.4791166305430262E-3</v>
      </c>
      <c r="O359">
        <f>+IFERROR(F359/E359,"")</f>
        <v>2.2191874359849778E-3</v>
      </c>
      <c r="P359">
        <f>+IFERROR(H359/G359,"")</f>
        <v>3.0683002411243917E-3</v>
      </c>
      <c r="Q359">
        <f>+IFERROR(J359/I359,"")</f>
        <v>-6.1354104254044341E-2</v>
      </c>
      <c r="R359" s="22">
        <f>+IFERROR(C359/3.974,"")</f>
        <v>85913.437342727731</v>
      </c>
      <c r="S359" s="22">
        <f>+IFERROR(E359/3.974,"")</f>
        <v>1474.0815299446401</v>
      </c>
      <c r="T359" s="22">
        <f>+IFERROR(G359/3.974,"")</f>
        <v>82339.456467035721</v>
      </c>
      <c r="U359" s="22">
        <f>+IFERROR(I359/3.974,"")</f>
        <v>2099.8993457473575</v>
      </c>
      <c r="V359" s="10">
        <v>1913569</v>
      </c>
      <c r="W359">
        <f>V359-V358</f>
        <v>5121</v>
      </c>
      <c r="X359" s="22">
        <f>IFERROR(W359-W358,0)</f>
        <v>12</v>
      </c>
      <c r="Y359" s="35">
        <f>IFERROR(V359/3.974,0)</f>
        <v>481522.14393558126</v>
      </c>
      <c r="Z359" s="10">
        <v>1568599</v>
      </c>
      <c r="AA359" s="22">
        <f>Z359-Z358</f>
        <v>4616</v>
      </c>
      <c r="AB359" s="28">
        <f>IFERROR(Z359/V359,0)</f>
        <v>0.81972429528279356</v>
      </c>
      <c r="AC359" s="31">
        <f>IFERROR(AA359-AA358,0)</f>
        <v>-23</v>
      </c>
      <c r="AD359">
        <f>V359-Z359</f>
        <v>344970</v>
      </c>
      <c r="AE359">
        <f>AD359-AD358</f>
        <v>505</v>
      </c>
      <c r="AF359" s="28">
        <f>IFERROR(AD359/V359,0)</f>
        <v>0.18027570471720644</v>
      </c>
      <c r="AG359" s="31">
        <f>IFERROR(AE359-AE358,0)</f>
        <v>35</v>
      </c>
      <c r="AH359" s="35">
        <f>IFERROR(AE359/W359,0)</f>
        <v>9.8613552040617072E-2</v>
      </c>
      <c r="AI359" s="35">
        <f>IFERROR(AD359/3.974,0)</f>
        <v>86806.743834927023</v>
      </c>
      <c r="AJ359" s="10">
        <v>6704</v>
      </c>
      <c r="AK359" s="22">
        <f>AJ359-AJ358</f>
        <v>-631</v>
      </c>
      <c r="AL359" s="22">
        <f>IFERROR(AJ359/AJ358,0)-1</f>
        <v>-8.6025903203817311E-2</v>
      </c>
      <c r="AM359" s="35">
        <f>IFERROR(AJ359/3.974,0)</f>
        <v>1686.9652742828384</v>
      </c>
      <c r="AN359" s="35">
        <f>IFERROR(AJ359/C359," ")</f>
        <v>1.9635639388436529E-2</v>
      </c>
      <c r="AO359" s="10">
        <v>339</v>
      </c>
      <c r="AP359">
        <f>AO359-AO358</f>
        <v>2</v>
      </c>
      <c r="AQ359">
        <f>IFERROR(AO359/AO358,0)-1</f>
        <v>5.9347181008901906E-3</v>
      </c>
      <c r="AR359" s="35">
        <f>IFERROR(AO359/3.974,0)</f>
        <v>85.304479114242568</v>
      </c>
      <c r="AS359" s="10">
        <v>1036</v>
      </c>
      <c r="AT359" s="22">
        <f>AS359-AS358</f>
        <v>21</v>
      </c>
      <c r="AU359" s="22">
        <f>IFERROR(AS359/AS358,0)-1</f>
        <v>2.0689655172413834E-2</v>
      </c>
      <c r="AV359" s="35">
        <f>IFERROR(AS359/3.974,0)</f>
        <v>260.69451434323099</v>
      </c>
      <c r="AW359" s="51">
        <f>IFERROR(AS359/C359," ")</f>
        <v>3.0343858004803466E-3</v>
      </c>
      <c r="AX359" s="10">
        <v>166</v>
      </c>
      <c r="AY359">
        <f>AX359-AX358</f>
        <v>-4</v>
      </c>
      <c r="AZ359" s="22">
        <f>IFERROR(AX359/AX358,0)-1</f>
        <v>-2.352941176470591E-2</v>
      </c>
      <c r="BA359" s="35">
        <f>IFERROR(AX359/3.974,0)</f>
        <v>41.771514846502264</v>
      </c>
      <c r="BB359" s="51">
        <f>IFERROR(AX359/C359," ")</f>
        <v>4.8620467459434128E-4</v>
      </c>
      <c r="BC359" s="31">
        <f>+Pagina_Inicial[[#This Row],[Aislamiento Domiciliario]]+Pagina_Inicial[[#This Row],[Aislamiento en Hoteles]]+Pagina_Inicial[[#This Row],[Hospitalizados en Sala]]+Pagina_Inicial[[#This Row],[Hospitalizados en UCI]]</f>
        <v>8245</v>
      </c>
      <c r="BD359" s="31">
        <f>IFERROR(BC359-BC358,0)</f>
        <v>-612</v>
      </c>
      <c r="BE359" s="51">
        <f>IFERROR(BC359/BC358,0)-1</f>
        <v>-6.9097888675623831E-2</v>
      </c>
      <c r="BF359" s="35">
        <f>IFERROR(BC359/3.974,0)</f>
        <v>2074.7357825868144</v>
      </c>
      <c r="BG359" s="35">
        <f>IFERROR(BC359/C359," ")</f>
        <v>2.4149141819459902E-2</v>
      </c>
      <c r="BH359" s="45">
        <v>60808</v>
      </c>
      <c r="BI359" s="48">
        <f>IFERROR((BH359-BH358), 0)</f>
        <v>148</v>
      </c>
      <c r="BJ359" s="14">
        <v>133217</v>
      </c>
      <c r="BK359" s="48">
        <f>IFERROR((BJ359-BJ358),0)</f>
        <v>149</v>
      </c>
      <c r="BL359" s="14">
        <v>99160</v>
      </c>
      <c r="BM359" s="48">
        <f>IFERROR((BL359-BL358),0)</f>
        <v>139</v>
      </c>
      <c r="BN359" s="14">
        <v>39985</v>
      </c>
      <c r="BO359" s="48">
        <f>IFERROR((BN359-BN358),0)</f>
        <v>49</v>
      </c>
      <c r="BP359" s="14">
        <v>8250</v>
      </c>
      <c r="BQ359" s="48">
        <f>IFERROR((BP359-BP358),0)</f>
        <v>20</v>
      </c>
      <c r="BR359" s="16">
        <v>30</v>
      </c>
      <c r="BS359" s="24">
        <f>IFERROR((BR359-BR358),0)</f>
        <v>0</v>
      </c>
      <c r="BT359" s="16">
        <v>262</v>
      </c>
      <c r="BU359" s="24">
        <f>IFERROR((BT359-BT358),0)</f>
        <v>1</v>
      </c>
      <c r="BV359" s="16">
        <v>1160</v>
      </c>
      <c r="BW359" s="24">
        <f>IFERROR((BV359-BV358),0)</f>
        <v>3</v>
      </c>
      <c r="BX359" s="16">
        <v>2848</v>
      </c>
      <c r="BY359" s="24">
        <f>IFERROR((BX359-BX358),0)</f>
        <v>5</v>
      </c>
      <c r="BZ359" s="21">
        <v>1558</v>
      </c>
      <c r="CA359" s="27">
        <f>IFERROR((BZ359-BZ358),0)</f>
        <v>4</v>
      </c>
    </row>
    <row r="360" spans="1:79">
      <c r="A360" s="3">
        <v>44257</v>
      </c>
      <c r="B360" s="22">
        <v>44257</v>
      </c>
      <c r="C360" s="10">
        <v>342019</v>
      </c>
      <c r="D360">
        <f>IFERROR(C360-C359,"")</f>
        <v>599</v>
      </c>
      <c r="E360" s="10">
        <v>5871</v>
      </c>
      <c r="F360">
        <f>E360-E359</f>
        <v>13</v>
      </c>
      <c r="G360" s="10">
        <v>328100</v>
      </c>
      <c r="H360">
        <f>G360-G359</f>
        <v>883</v>
      </c>
      <c r="I360">
        <f>+IFERROR(C360-E360-G360,"")</f>
        <v>8048</v>
      </c>
      <c r="J360">
        <f>+IFERROR(D360-F360-H360,"")</f>
        <v>-297</v>
      </c>
      <c r="K360">
        <f>+IFERROR(E360/C360,"")</f>
        <v>1.7165713015943558E-2</v>
      </c>
      <c r="L360">
        <f>+IFERROR(G360/C360,"")</f>
        <v>0.9593034305111704</v>
      </c>
      <c r="M360">
        <f>+IFERROR(I360/C360,"")</f>
        <v>2.3530856472886011E-2</v>
      </c>
      <c r="N360" s="22">
        <f>+IFERROR(D360/C360,"")</f>
        <v>1.7513646902657454E-3</v>
      </c>
      <c r="O360">
        <f>+IFERROR(F360/E360,"")</f>
        <v>2.2142735479475386E-3</v>
      </c>
      <c r="P360">
        <f>+IFERROR(H360/G360,"")</f>
        <v>2.691252666869857E-3</v>
      </c>
      <c r="Q360">
        <f>+IFERROR(J360/I360,"")</f>
        <v>-3.6903578528827037E-2</v>
      </c>
      <c r="R360" s="22">
        <f>+IFERROR(C360/3.974,"")</f>
        <v>86064.167086059388</v>
      </c>
      <c r="S360" s="22">
        <f>+IFERROR(E360/3.974,"")</f>
        <v>1477.3527931555107</v>
      </c>
      <c r="T360" s="22">
        <f>+IFERROR(G360/3.974,"")</f>
        <v>82561.650729743327</v>
      </c>
      <c r="U360" s="22">
        <f>+IFERROR(I360/3.974,"")</f>
        <v>2025.1635631605434</v>
      </c>
      <c r="V360" s="10">
        <v>1921987</v>
      </c>
      <c r="W360">
        <f>V360-V359</f>
        <v>8418</v>
      </c>
      <c r="X360" s="22">
        <f>IFERROR(W360-W359,0)</f>
        <v>3297</v>
      </c>
      <c r="Y360" s="35">
        <f>IFERROR(V360/3.974,0)</f>
        <v>483640.41268243582</v>
      </c>
      <c r="Z360" s="10">
        <v>1576418</v>
      </c>
      <c r="AA360" s="22">
        <f>Z360-Z359</f>
        <v>7819</v>
      </c>
      <c r="AB360" s="28">
        <f>IFERROR(Z360/V360,0)</f>
        <v>0.82020221780896541</v>
      </c>
      <c r="AC360" s="31">
        <f>IFERROR(AA360-AA359,0)</f>
        <v>3203</v>
      </c>
      <c r="AD360">
        <f>V360-Z360</f>
        <v>345569</v>
      </c>
      <c r="AE360">
        <f>AD360-AD359</f>
        <v>599</v>
      </c>
      <c r="AF360" s="28">
        <f>IFERROR(AD360/V360,0)</f>
        <v>0.17979778219103459</v>
      </c>
      <c r="AG360" s="31">
        <f>IFERROR(AE360-AE359,0)</f>
        <v>94</v>
      </c>
      <c r="AH360" s="35">
        <f>IFERROR(AE360/W360,0)</f>
        <v>7.1157044428605376E-2</v>
      </c>
      <c r="AI360" s="35">
        <f>IFERROR(AD360/3.974,0)</f>
        <v>86957.473578258679</v>
      </c>
      <c r="AJ360" s="10">
        <v>6537</v>
      </c>
      <c r="AK360" s="22">
        <f>AJ360-AJ359</f>
        <v>-167</v>
      </c>
      <c r="AL360" s="22">
        <f>IFERROR(AJ360/AJ359,0)-1</f>
        <v>-2.4910501193317391E-2</v>
      </c>
      <c r="AM360" s="35">
        <f>IFERROR(AJ360/3.974,0)</f>
        <v>1644.9421238047307</v>
      </c>
      <c r="AN360" s="35">
        <f>IFERROR(AJ360/C360," ")</f>
        <v>1.9112973255871749E-2</v>
      </c>
      <c r="AO360" s="10">
        <v>315</v>
      </c>
      <c r="AP360">
        <f>AO360-AO359</f>
        <v>-24</v>
      </c>
      <c r="AQ360">
        <f>IFERROR(AO360/AO359,0)-1</f>
        <v>-7.0796460176991149E-2</v>
      </c>
      <c r="AR360" s="35">
        <f>IFERROR(AO360/3.974,0)</f>
        <v>79.265223955712131</v>
      </c>
      <c r="AS360" s="10">
        <v>1026</v>
      </c>
      <c r="AT360" s="22">
        <f>AS360-AS359</f>
        <v>-10</v>
      </c>
      <c r="AU360" s="22">
        <f>IFERROR(AS360/AS359,0)-1</f>
        <v>-9.6525096525096332E-3</v>
      </c>
      <c r="AV360" s="35">
        <f>IFERROR(AS360/3.974,0)</f>
        <v>258.17815802717661</v>
      </c>
      <c r="AW360" s="51">
        <f>IFERROR(AS360/C360," ")</f>
        <v>2.9998333425920783E-3</v>
      </c>
      <c r="AX360" s="10">
        <v>170</v>
      </c>
      <c r="AY360">
        <f>AX360-AX359</f>
        <v>4</v>
      </c>
      <c r="AZ360" s="22">
        <f>IFERROR(AX360/AX359,0)-1</f>
        <v>2.4096385542168752E-2</v>
      </c>
      <c r="BA360" s="35">
        <f>IFERROR(AX360/3.974,0)</f>
        <v>42.778057372924003</v>
      </c>
      <c r="BB360" s="51">
        <f>IFERROR(AX360/C360," ")</f>
        <v>4.9704840959127999E-4</v>
      </c>
      <c r="BC360" s="31">
        <f>+Pagina_Inicial[[#This Row],[Aislamiento Domiciliario]]+Pagina_Inicial[[#This Row],[Aislamiento en Hoteles]]+Pagina_Inicial[[#This Row],[Hospitalizados en Sala]]+Pagina_Inicial[[#This Row],[Hospitalizados en UCI]]</f>
        <v>8048</v>
      </c>
      <c r="BD360" s="31">
        <f>IFERROR(BC360-BC359,0)</f>
        <v>-197</v>
      </c>
      <c r="BE360" s="51">
        <f>IFERROR(BC360/BC359,0)-1</f>
        <v>-2.3893268647665278E-2</v>
      </c>
      <c r="BF360" s="35">
        <f>IFERROR(BC360/3.974,0)</f>
        <v>2025.1635631605434</v>
      </c>
      <c r="BG360" s="35">
        <f>IFERROR(BC360/C360," ")</f>
        <v>2.3530856472886011E-2</v>
      </c>
      <c r="BH360" s="45">
        <v>60939</v>
      </c>
      <c r="BI360" s="48">
        <f>IFERROR((BH360-BH359), 0)</f>
        <v>131</v>
      </c>
      <c r="BJ360" s="14">
        <v>133417</v>
      </c>
      <c r="BK360" s="48">
        <f>IFERROR((BJ360-BJ359),0)</f>
        <v>200</v>
      </c>
      <c r="BL360" s="14">
        <v>99339</v>
      </c>
      <c r="BM360" s="48">
        <f>IFERROR((BL360-BL359),0)</f>
        <v>179</v>
      </c>
      <c r="BN360" s="14">
        <v>40053</v>
      </c>
      <c r="BO360" s="48">
        <f>IFERROR((BN360-BN359),0)</f>
        <v>68</v>
      </c>
      <c r="BP360" s="14">
        <v>8271</v>
      </c>
      <c r="BQ360" s="48">
        <f>IFERROR((BP360-BP359),0)</f>
        <v>21</v>
      </c>
      <c r="BR360" s="16">
        <v>30</v>
      </c>
      <c r="BS360" s="24">
        <f>IFERROR((BR360-BR359),0)</f>
        <v>0</v>
      </c>
      <c r="BT360" s="16">
        <v>263</v>
      </c>
      <c r="BU360" s="24">
        <f>IFERROR((BT360-BT359),0)</f>
        <v>1</v>
      </c>
      <c r="BV360" s="16">
        <v>1162</v>
      </c>
      <c r="BW360" s="24">
        <f>IFERROR((BV360-BV359),0)</f>
        <v>2</v>
      </c>
      <c r="BX360" s="16">
        <v>2855</v>
      </c>
      <c r="BY360" s="24">
        <f>IFERROR((BX360-BX359),0)</f>
        <v>7</v>
      </c>
      <c r="BZ360" s="21">
        <v>1561</v>
      </c>
      <c r="CA360" s="27">
        <f>IFERROR((BZ360-BZ359),0)</f>
        <v>3</v>
      </c>
    </row>
    <row r="361" spans="1:79">
      <c r="A361" s="3">
        <v>44258</v>
      </c>
      <c r="B361" s="22">
        <v>44258</v>
      </c>
      <c r="C361" s="10">
        <v>342741</v>
      </c>
      <c r="D361">
        <f>IFERROR(C361-C360,"")</f>
        <v>722</v>
      </c>
      <c r="E361" s="10">
        <v>5884</v>
      </c>
      <c r="F361">
        <f>E361-E360</f>
        <v>13</v>
      </c>
      <c r="G361" s="10">
        <v>328945</v>
      </c>
      <c r="H361">
        <f>G361-G360</f>
        <v>845</v>
      </c>
      <c r="I361">
        <f>+IFERROR(C361-E361-G361,"")</f>
        <v>7912</v>
      </c>
      <c r="J361">
        <f>+IFERROR(D361-F361-H361,"")</f>
        <v>-136</v>
      </c>
      <c r="K361">
        <f>+IFERROR(E361/C361,"")</f>
        <v>1.7167482151245399E-2</v>
      </c>
      <c r="L361">
        <f>+IFERROR(G361/C361,"")</f>
        <v>0.95974803131227371</v>
      </c>
      <c r="M361">
        <f>+IFERROR(I361/C361,"")</f>
        <v>2.3084486536480899E-2</v>
      </c>
      <c r="N361" s="22">
        <f>+IFERROR(D361/C361,"")</f>
        <v>2.1065469261045511E-3</v>
      </c>
      <c r="O361">
        <f>+IFERROR(F361/E361,"")</f>
        <v>2.2093813732154996E-3</v>
      </c>
      <c r="P361">
        <f>+IFERROR(H361/G361,"")</f>
        <v>2.5688184954931674E-3</v>
      </c>
      <c r="Q361">
        <f>+IFERROR(J361/I361,"")</f>
        <v>-1.7189079878665317E-2</v>
      </c>
      <c r="R361" s="22">
        <f>+IFERROR(C361/3.974,"")</f>
        <v>86245.84801207851</v>
      </c>
      <c r="S361" s="22">
        <f>+IFERROR(E361/3.974,"")</f>
        <v>1480.6240563663814</v>
      </c>
      <c r="T361" s="22">
        <f>+IFERROR(G361/3.974,"")</f>
        <v>82774.282838449915</v>
      </c>
      <c r="U361" s="22">
        <f>+IFERROR(I361/3.974,"")</f>
        <v>1990.9411172622042</v>
      </c>
      <c r="V361" s="10">
        <v>1932067</v>
      </c>
      <c r="W361">
        <f>V361-V360</f>
        <v>10080</v>
      </c>
      <c r="X361" s="22">
        <f>IFERROR(W361-W360,0)</f>
        <v>1662</v>
      </c>
      <c r="Y361" s="35">
        <f>IFERROR(V361/3.974,0)</f>
        <v>486176.89984901861</v>
      </c>
      <c r="Z361" s="10">
        <v>1585776</v>
      </c>
      <c r="AA361" s="22">
        <f>Z361-Z360</f>
        <v>9358</v>
      </c>
      <c r="AB361" s="28">
        <f>IFERROR(Z361/V361,0)</f>
        <v>0.82076656761903188</v>
      </c>
      <c r="AC361" s="31">
        <f>IFERROR(AA361-AA360,0)</f>
        <v>1539</v>
      </c>
      <c r="AD361">
        <f>V361-Z361</f>
        <v>346291</v>
      </c>
      <c r="AE361">
        <f>AD361-AD360</f>
        <v>722</v>
      </c>
      <c r="AF361" s="28">
        <f>IFERROR(AD361/V361,0)</f>
        <v>0.17923343238096814</v>
      </c>
      <c r="AG361" s="31">
        <f>IFERROR(AE361-AE360,0)</f>
        <v>123</v>
      </c>
      <c r="AH361" s="35">
        <f>IFERROR(AE361/W361,0)</f>
        <v>7.1626984126984122E-2</v>
      </c>
      <c r="AI361" s="35">
        <f>IFERROR(AD361/3.974,0)</f>
        <v>87139.154504277802</v>
      </c>
      <c r="AJ361" s="10">
        <v>6427</v>
      </c>
      <c r="AK361" s="22">
        <f>AJ361-AJ360</f>
        <v>-110</v>
      </c>
      <c r="AL361" s="22">
        <f>IFERROR(AJ361/AJ360,0)-1</f>
        <v>-1.6827290806180173E-2</v>
      </c>
      <c r="AM361" s="35">
        <f>IFERROR(AJ361/3.974,0)</f>
        <v>1617.2622043281328</v>
      </c>
      <c r="AN361" s="35">
        <f>IFERROR(AJ361/C361," ")</f>
        <v>1.8751768828357274E-2</v>
      </c>
      <c r="AO361" s="10">
        <v>313</v>
      </c>
      <c r="AP361">
        <f>AO361-AO360</f>
        <v>-2</v>
      </c>
      <c r="AQ361">
        <f>IFERROR(AO361/AO360,0)-1</f>
        <v>-6.3492063492063266E-3</v>
      </c>
      <c r="AR361" s="35">
        <f>IFERROR(AO361/3.974,0)</f>
        <v>78.761952692501254</v>
      </c>
      <c r="AS361" s="10">
        <v>1009</v>
      </c>
      <c r="AT361" s="22">
        <f>AS361-AS360</f>
        <v>-17</v>
      </c>
      <c r="AU361" s="22">
        <f>IFERROR(AS361/AS360,0)-1</f>
        <v>-1.6569200779727122E-2</v>
      </c>
      <c r="AV361" s="35">
        <f>IFERROR(AS361/3.974,0)</f>
        <v>253.90035228988424</v>
      </c>
      <c r="AW361" s="51">
        <f>IFERROR(AS361/C361," ")</f>
        <v>2.9439139175062219E-3</v>
      </c>
      <c r="AX361" s="10">
        <v>163</v>
      </c>
      <c r="AY361">
        <f>AX361-AX360</f>
        <v>-7</v>
      </c>
      <c r="AZ361" s="22">
        <f>IFERROR(AX361/AX360,0)-1</f>
        <v>-4.1176470588235259E-2</v>
      </c>
      <c r="BA361" s="35">
        <f>IFERROR(AX361/3.974,0)</f>
        <v>41.016607951685955</v>
      </c>
      <c r="BB361" s="51">
        <f>IFERROR(AX361/C361," ")</f>
        <v>4.7557776863579204E-4</v>
      </c>
      <c r="BC361" s="31">
        <f>+Pagina_Inicial[[#This Row],[Aislamiento Domiciliario]]+Pagina_Inicial[[#This Row],[Aislamiento en Hoteles]]+Pagina_Inicial[[#This Row],[Hospitalizados en Sala]]+Pagina_Inicial[[#This Row],[Hospitalizados en UCI]]</f>
        <v>7912</v>
      </c>
      <c r="BD361" s="31">
        <f>IFERROR(BC361-BC360,0)</f>
        <v>-136</v>
      </c>
      <c r="BE361" s="51">
        <f>IFERROR(BC361/BC360,0)-1</f>
        <v>-1.6898608349900646E-2</v>
      </c>
      <c r="BF361" s="35">
        <f>IFERROR(BC361/3.974,0)</f>
        <v>1990.9411172622042</v>
      </c>
      <c r="BG361" s="35">
        <f>IFERROR(BC361/C361," ")</f>
        <v>2.3084486536480899E-2</v>
      </c>
      <c r="BH361" s="45">
        <v>61118</v>
      </c>
      <c r="BI361" s="48">
        <f>IFERROR((BH361-BH360), 0)</f>
        <v>179</v>
      </c>
      <c r="BJ361" s="14">
        <v>133668</v>
      </c>
      <c r="BK361" s="48">
        <f>IFERROR((BJ361-BJ360),0)</f>
        <v>251</v>
      </c>
      <c r="BL361" s="14">
        <v>99520</v>
      </c>
      <c r="BM361" s="48">
        <f>IFERROR((BL361-BL360),0)</f>
        <v>181</v>
      </c>
      <c r="BN361" s="14">
        <v>40138</v>
      </c>
      <c r="BO361" s="48">
        <f>IFERROR((BN361-BN360),0)</f>
        <v>85</v>
      </c>
      <c r="BP361" s="14">
        <v>8297</v>
      </c>
      <c r="BQ361" s="48">
        <f>IFERROR((BP361-BP360),0)</f>
        <v>26</v>
      </c>
      <c r="BR361" s="16">
        <v>30</v>
      </c>
      <c r="BS361" s="24">
        <f>IFERROR((BR361-BR360),0)</f>
        <v>0</v>
      </c>
      <c r="BT361" s="16">
        <v>263</v>
      </c>
      <c r="BU361" s="24">
        <f>IFERROR((BT361-BT360),0)</f>
        <v>0</v>
      </c>
      <c r="BV361" s="16">
        <v>1165</v>
      </c>
      <c r="BW361" s="24">
        <f>IFERROR((BV361-BV360),0)</f>
        <v>3</v>
      </c>
      <c r="BY361" s="24">
        <f>IFERROR((BX361-BX360),0)</f>
        <v>-2855</v>
      </c>
      <c r="CA361" s="27">
        <f>IFERROR((BZ361-BZ360),0)</f>
        <v>-1561</v>
      </c>
    </row>
  </sheetData>
  <conditionalFormatting sqref="B1:B1048576">
    <cfRule type="duplicateValues" dxfId="161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NB14"/>
  <sheetViews>
    <sheetView topLeftCell="A2" workbookViewId="0">
      <pane xSplit="1" topLeftCell="MV1" activePane="topRight" state="frozen"/>
      <selection pane="topRight" activeCell="MW15" sqref="MW15"/>
      <selection activeCell="A2" sqref="A2"/>
    </sheetView>
  </sheetViews>
  <sheetFormatPr defaultColWidth="11.42578125" defaultRowHeight="15"/>
  <cols>
    <col min="1" max="1" width="20.5703125" bestFit="1" customWidth="1"/>
  </cols>
  <sheetData>
    <row r="1" spans="1:366">
      <c r="B1" s="3">
        <v>43899</v>
      </c>
      <c r="C1" s="3">
        <v>43900</v>
      </c>
      <c r="D1" s="3">
        <v>43901</v>
      </c>
      <c r="E1" s="3">
        <v>43902</v>
      </c>
      <c r="F1" s="3">
        <v>43903</v>
      </c>
      <c r="G1" s="3">
        <v>43904</v>
      </c>
      <c r="H1" s="3">
        <v>43905</v>
      </c>
      <c r="I1" s="3">
        <v>43906</v>
      </c>
      <c r="J1" s="3">
        <v>43907</v>
      </c>
      <c r="K1" s="3">
        <v>43908</v>
      </c>
      <c r="L1" s="3">
        <v>43909</v>
      </c>
      <c r="M1" s="3">
        <v>43910</v>
      </c>
      <c r="N1" s="3">
        <v>43911</v>
      </c>
      <c r="O1" s="3">
        <v>43912</v>
      </c>
      <c r="P1" s="3">
        <v>43913</v>
      </c>
      <c r="Q1" s="3">
        <v>43914</v>
      </c>
      <c r="R1" s="3">
        <v>43915</v>
      </c>
      <c r="S1" s="3">
        <v>43916</v>
      </c>
      <c r="T1" s="3">
        <v>43917</v>
      </c>
      <c r="U1" s="3">
        <v>43918</v>
      </c>
      <c r="V1" s="3">
        <v>43919</v>
      </c>
      <c r="W1" s="3">
        <v>43920</v>
      </c>
      <c r="X1" s="3">
        <v>43921</v>
      </c>
      <c r="Y1" s="3">
        <v>43922</v>
      </c>
      <c r="Z1" s="3">
        <v>43923</v>
      </c>
      <c r="AA1" s="3">
        <v>43924</v>
      </c>
      <c r="AB1" s="3">
        <v>43925</v>
      </c>
      <c r="AC1" s="3">
        <v>43926</v>
      </c>
      <c r="AD1" s="3">
        <v>43927</v>
      </c>
      <c r="AE1" s="3">
        <v>43928</v>
      </c>
      <c r="AF1" s="3">
        <v>43929</v>
      </c>
      <c r="AG1" s="3">
        <v>43930</v>
      </c>
      <c r="AH1" s="3">
        <v>43931</v>
      </c>
      <c r="AI1" s="3">
        <v>43932</v>
      </c>
      <c r="AJ1" s="3">
        <v>43933</v>
      </c>
      <c r="AK1" s="3">
        <v>43934</v>
      </c>
      <c r="AL1" s="3">
        <v>43935</v>
      </c>
      <c r="AM1" s="3">
        <v>43936</v>
      </c>
      <c r="AN1" s="3">
        <v>43937</v>
      </c>
      <c r="AO1" s="3">
        <v>43938</v>
      </c>
      <c r="AP1" s="3">
        <v>43939</v>
      </c>
      <c r="AQ1" s="3">
        <v>43940</v>
      </c>
      <c r="AR1" s="3">
        <v>43941</v>
      </c>
      <c r="AS1" s="3">
        <v>43942</v>
      </c>
      <c r="AT1" s="3">
        <v>43943</v>
      </c>
      <c r="AU1" s="3">
        <v>43944</v>
      </c>
      <c r="AV1" s="3">
        <v>43945</v>
      </c>
      <c r="AW1" s="3">
        <v>43946</v>
      </c>
      <c r="AX1" s="3">
        <v>43947</v>
      </c>
      <c r="AY1" s="3">
        <v>43948</v>
      </c>
      <c r="AZ1" s="3">
        <v>43949</v>
      </c>
      <c r="BA1" s="3">
        <v>43950</v>
      </c>
      <c r="BB1" s="3">
        <v>43951</v>
      </c>
      <c r="BC1" s="3">
        <v>43952</v>
      </c>
      <c r="BD1" s="3">
        <v>43953</v>
      </c>
      <c r="BE1" s="3">
        <v>43954</v>
      </c>
      <c r="BF1" s="3">
        <v>43955</v>
      </c>
      <c r="BG1" s="3">
        <v>43956</v>
      </c>
      <c r="BH1" s="3">
        <v>43957</v>
      </c>
      <c r="BI1" s="3">
        <v>43958</v>
      </c>
      <c r="BJ1" s="3">
        <v>43959</v>
      </c>
      <c r="BK1" s="3">
        <v>43960</v>
      </c>
      <c r="BL1" s="3">
        <v>43961</v>
      </c>
      <c r="BM1" s="3">
        <v>43962</v>
      </c>
      <c r="BN1" s="3">
        <v>43963</v>
      </c>
      <c r="BO1" s="3">
        <v>43964</v>
      </c>
      <c r="BP1" s="3">
        <v>43965</v>
      </c>
      <c r="BQ1" s="3">
        <v>43966</v>
      </c>
      <c r="BR1" s="3">
        <v>43967</v>
      </c>
      <c r="BS1" s="3">
        <v>43968</v>
      </c>
      <c r="BT1" s="3">
        <v>43969</v>
      </c>
      <c r="BU1" s="3">
        <v>43970</v>
      </c>
      <c r="BV1" s="3">
        <v>43971</v>
      </c>
      <c r="BW1" s="3">
        <v>43972</v>
      </c>
      <c r="BX1" s="3">
        <v>43973</v>
      </c>
      <c r="BY1" s="3">
        <v>43974</v>
      </c>
      <c r="BZ1" s="3">
        <v>43975</v>
      </c>
      <c r="CA1" s="3">
        <v>43976</v>
      </c>
      <c r="CB1" s="3">
        <v>43977</v>
      </c>
      <c r="CC1" s="3">
        <v>43978</v>
      </c>
      <c r="CD1" s="3">
        <v>43979</v>
      </c>
      <c r="CE1" s="3">
        <v>43980</v>
      </c>
      <c r="CF1" s="3">
        <v>43981</v>
      </c>
      <c r="CG1" s="3">
        <v>43982</v>
      </c>
      <c r="CH1" s="3">
        <v>43983</v>
      </c>
      <c r="CI1" s="3">
        <v>43984</v>
      </c>
      <c r="CJ1" s="3">
        <v>43985</v>
      </c>
      <c r="CK1" s="3">
        <v>43986</v>
      </c>
      <c r="CL1" s="3">
        <v>43987</v>
      </c>
      <c r="CM1" s="3">
        <v>43988</v>
      </c>
      <c r="CN1" s="3">
        <v>43989</v>
      </c>
      <c r="CO1" s="3">
        <v>43990</v>
      </c>
      <c r="CP1" s="3">
        <v>43991</v>
      </c>
      <c r="CQ1" s="3">
        <v>43992</v>
      </c>
      <c r="CR1" s="3">
        <v>43993</v>
      </c>
      <c r="CS1" s="3">
        <v>43994</v>
      </c>
      <c r="CT1" s="3">
        <v>43995</v>
      </c>
      <c r="CU1" s="3">
        <v>43996</v>
      </c>
      <c r="CV1" s="3">
        <v>43997</v>
      </c>
      <c r="CW1" s="3">
        <v>43998</v>
      </c>
      <c r="CX1" s="3">
        <v>43999</v>
      </c>
      <c r="CY1" s="3">
        <v>44000</v>
      </c>
      <c r="CZ1" s="3">
        <v>44001</v>
      </c>
      <c r="DA1" s="3">
        <v>44002</v>
      </c>
      <c r="DB1" s="3">
        <v>44003</v>
      </c>
      <c r="DC1" s="3">
        <v>44004</v>
      </c>
      <c r="DD1" s="3">
        <v>44005</v>
      </c>
      <c r="DE1" s="3">
        <v>44006</v>
      </c>
      <c r="DF1" s="3">
        <v>44007</v>
      </c>
      <c r="DG1" s="3">
        <v>44008</v>
      </c>
      <c r="DH1" s="3">
        <v>44009</v>
      </c>
      <c r="DI1" s="3">
        <v>44010</v>
      </c>
      <c r="DJ1" s="3">
        <v>44011</v>
      </c>
      <c r="DK1" s="3">
        <v>44012</v>
      </c>
      <c r="DL1" s="3">
        <v>44013</v>
      </c>
      <c r="DM1" s="3">
        <v>44014</v>
      </c>
      <c r="DN1" s="3">
        <v>44015</v>
      </c>
      <c r="DO1" s="3">
        <v>44016</v>
      </c>
      <c r="DP1" s="3">
        <v>44017</v>
      </c>
      <c r="DQ1" s="3">
        <v>44018</v>
      </c>
      <c r="DR1" s="3">
        <v>44019</v>
      </c>
      <c r="DS1" s="3">
        <v>44020</v>
      </c>
      <c r="DT1" s="3">
        <v>44021</v>
      </c>
      <c r="DU1" s="3">
        <v>44022</v>
      </c>
      <c r="DV1" s="3">
        <v>44023</v>
      </c>
      <c r="DW1" s="3">
        <v>44024</v>
      </c>
      <c r="DX1" s="3">
        <v>44025</v>
      </c>
      <c r="DY1" s="3">
        <v>44026</v>
      </c>
      <c r="DZ1" s="3">
        <v>44027</v>
      </c>
      <c r="EA1" s="3">
        <v>44028</v>
      </c>
      <c r="EB1" s="3">
        <v>44029</v>
      </c>
      <c r="EC1" s="3">
        <v>44030</v>
      </c>
      <c r="ED1" s="3">
        <v>44031</v>
      </c>
      <c r="EE1" s="3">
        <v>44032</v>
      </c>
      <c r="EF1" s="3">
        <v>44033</v>
      </c>
      <c r="EG1" s="3">
        <v>44034</v>
      </c>
      <c r="EH1" s="3">
        <v>44035</v>
      </c>
      <c r="EI1" s="3">
        <v>44036</v>
      </c>
      <c r="EJ1" s="3">
        <v>44037</v>
      </c>
      <c r="EK1" s="3">
        <v>44038</v>
      </c>
      <c r="EL1" s="3">
        <v>44039</v>
      </c>
      <c r="EM1" s="3">
        <v>44040</v>
      </c>
      <c r="EN1" s="3">
        <v>44041</v>
      </c>
      <c r="EO1" s="3">
        <v>44042</v>
      </c>
      <c r="EP1" s="3">
        <v>44043</v>
      </c>
      <c r="EQ1" s="3">
        <v>44044</v>
      </c>
      <c r="ER1" s="3">
        <v>44045</v>
      </c>
      <c r="ES1" s="3">
        <v>44046</v>
      </c>
      <c r="ET1" s="3">
        <v>44047</v>
      </c>
      <c r="EU1" s="3">
        <v>44048</v>
      </c>
      <c r="EV1" s="3">
        <v>44049</v>
      </c>
      <c r="EW1" s="3">
        <v>44050</v>
      </c>
      <c r="EX1" s="3">
        <v>44051</v>
      </c>
      <c r="EY1" s="3">
        <v>44052</v>
      </c>
      <c r="EZ1" s="3">
        <v>44053</v>
      </c>
      <c r="FA1" s="3">
        <v>44054</v>
      </c>
      <c r="FB1" s="3">
        <v>44055</v>
      </c>
      <c r="FC1" s="3">
        <v>44056</v>
      </c>
      <c r="FD1" s="3">
        <v>44057</v>
      </c>
      <c r="FE1" s="3">
        <v>44058</v>
      </c>
      <c r="FF1" s="3">
        <v>44059</v>
      </c>
      <c r="FG1" s="3">
        <v>44060</v>
      </c>
      <c r="FH1" s="3">
        <v>44061</v>
      </c>
      <c r="FI1" s="3">
        <v>44062</v>
      </c>
      <c r="FJ1" s="3">
        <v>44063</v>
      </c>
      <c r="FK1" s="3">
        <v>44064</v>
      </c>
      <c r="FL1" s="3">
        <v>44065</v>
      </c>
      <c r="FM1" s="3">
        <v>44066</v>
      </c>
      <c r="FN1" s="3">
        <v>44067</v>
      </c>
      <c r="FO1" s="3">
        <v>44068</v>
      </c>
      <c r="FP1" s="3">
        <v>44069</v>
      </c>
      <c r="FQ1" s="3">
        <v>44070</v>
      </c>
      <c r="FR1" s="3">
        <v>44071</v>
      </c>
      <c r="FS1" s="3">
        <v>44072</v>
      </c>
      <c r="FT1" s="3">
        <v>44073</v>
      </c>
      <c r="FU1" s="3">
        <v>44074</v>
      </c>
      <c r="FV1" s="3">
        <v>44075</v>
      </c>
      <c r="FW1" s="3">
        <v>44076</v>
      </c>
      <c r="FX1" s="3">
        <v>44077</v>
      </c>
      <c r="FY1" s="3">
        <v>44078</v>
      </c>
      <c r="FZ1" s="3">
        <v>44079</v>
      </c>
      <c r="GA1" s="3">
        <v>44080</v>
      </c>
      <c r="GB1" s="3">
        <v>44081</v>
      </c>
      <c r="GC1" s="3">
        <v>44082</v>
      </c>
      <c r="GD1" s="3">
        <v>44083</v>
      </c>
      <c r="GE1" s="3">
        <v>44084</v>
      </c>
      <c r="GF1" s="3">
        <v>44085</v>
      </c>
      <c r="GG1" s="3">
        <v>44086</v>
      </c>
      <c r="GH1" s="3">
        <v>44087</v>
      </c>
      <c r="GI1" s="3">
        <v>44088</v>
      </c>
      <c r="GJ1" s="3">
        <v>44089</v>
      </c>
      <c r="GK1" s="3">
        <v>44090</v>
      </c>
      <c r="GL1" s="3">
        <v>44091</v>
      </c>
      <c r="GM1" s="3">
        <v>44092</v>
      </c>
      <c r="GN1" s="3">
        <v>44093</v>
      </c>
      <c r="GO1" s="3">
        <v>44094</v>
      </c>
      <c r="GP1" s="3">
        <v>44095</v>
      </c>
      <c r="GQ1" s="3">
        <v>44096</v>
      </c>
      <c r="GR1" s="3">
        <v>44097</v>
      </c>
      <c r="GS1" s="3">
        <v>44098</v>
      </c>
      <c r="GT1" s="3">
        <v>44099</v>
      </c>
      <c r="GU1" s="3">
        <v>44100</v>
      </c>
      <c r="GV1" s="3">
        <v>44101</v>
      </c>
      <c r="GW1" s="3">
        <v>44102</v>
      </c>
      <c r="GX1" s="3">
        <v>44103</v>
      </c>
      <c r="GY1" s="3">
        <v>44104</v>
      </c>
      <c r="GZ1" s="3">
        <v>44105</v>
      </c>
      <c r="HA1" s="3">
        <v>44106</v>
      </c>
      <c r="HB1" s="3">
        <v>44107</v>
      </c>
      <c r="HC1" s="3">
        <v>44108</v>
      </c>
      <c r="HD1" s="3">
        <v>44109</v>
      </c>
      <c r="HE1" s="3">
        <v>44110</v>
      </c>
      <c r="HF1" s="3">
        <v>44111</v>
      </c>
      <c r="HG1" s="3">
        <v>44112</v>
      </c>
      <c r="HH1" s="3">
        <v>44113</v>
      </c>
      <c r="HI1" s="3">
        <v>44114</v>
      </c>
      <c r="HJ1" s="3">
        <v>44115</v>
      </c>
      <c r="HK1" s="3">
        <v>44116</v>
      </c>
      <c r="HL1" s="3">
        <v>44117</v>
      </c>
      <c r="HM1" s="3">
        <v>44118</v>
      </c>
      <c r="HN1" s="3">
        <v>44119</v>
      </c>
      <c r="HO1" s="3">
        <v>44120</v>
      </c>
      <c r="HP1" s="3">
        <v>44121</v>
      </c>
      <c r="HQ1" s="3">
        <v>44122</v>
      </c>
      <c r="HR1" s="3">
        <v>44123</v>
      </c>
      <c r="HS1" s="3">
        <v>44124</v>
      </c>
      <c r="HT1" s="3">
        <v>44125</v>
      </c>
      <c r="HU1" s="3">
        <v>44126</v>
      </c>
      <c r="HV1" s="3">
        <v>44127</v>
      </c>
      <c r="HW1" s="3">
        <v>44128</v>
      </c>
      <c r="HX1" s="3">
        <v>44129</v>
      </c>
      <c r="HY1" s="3">
        <v>44130</v>
      </c>
      <c r="HZ1" s="3">
        <v>44131</v>
      </c>
      <c r="IA1" s="3">
        <v>44132</v>
      </c>
      <c r="IB1" s="3">
        <v>44133</v>
      </c>
      <c r="IC1" s="3">
        <v>44134</v>
      </c>
      <c r="ID1" s="3">
        <v>44135</v>
      </c>
      <c r="IE1" s="3">
        <v>44136</v>
      </c>
      <c r="IF1" s="3">
        <v>44137</v>
      </c>
      <c r="IG1" s="3">
        <v>44138</v>
      </c>
      <c r="IH1" s="3">
        <v>44139</v>
      </c>
      <c r="II1" s="3">
        <v>44140</v>
      </c>
      <c r="IJ1" s="3">
        <v>44141</v>
      </c>
      <c r="IK1" s="3">
        <v>44142</v>
      </c>
      <c r="IL1" s="3">
        <v>44143</v>
      </c>
      <c r="IM1" s="3">
        <v>44144</v>
      </c>
      <c r="IN1" s="3">
        <v>44145</v>
      </c>
      <c r="IO1" s="3">
        <v>44146</v>
      </c>
      <c r="IP1" s="3">
        <v>44147</v>
      </c>
      <c r="IQ1" s="3">
        <v>44148</v>
      </c>
      <c r="IR1" s="3">
        <v>44149</v>
      </c>
      <c r="IS1" s="3">
        <v>44150</v>
      </c>
      <c r="IT1" s="3">
        <v>44151</v>
      </c>
      <c r="IU1" s="3">
        <v>44152</v>
      </c>
      <c r="IV1" s="3">
        <v>44153</v>
      </c>
      <c r="IW1" s="3">
        <v>44154</v>
      </c>
      <c r="IX1" s="3">
        <v>44155</v>
      </c>
      <c r="IY1" s="3">
        <v>44156</v>
      </c>
      <c r="IZ1" s="3">
        <v>44157</v>
      </c>
      <c r="JA1" s="3">
        <v>44158</v>
      </c>
      <c r="JB1" s="3">
        <v>44159</v>
      </c>
      <c r="JC1" s="3">
        <v>44160</v>
      </c>
      <c r="JD1" s="3">
        <v>44161</v>
      </c>
      <c r="JE1" s="3">
        <v>44162</v>
      </c>
      <c r="JF1" s="3">
        <v>44163</v>
      </c>
      <c r="JG1" s="3">
        <v>44164</v>
      </c>
      <c r="JH1" s="3">
        <v>44165</v>
      </c>
      <c r="JI1" s="3">
        <v>44166</v>
      </c>
      <c r="JJ1" s="3">
        <v>44167</v>
      </c>
      <c r="JK1" s="3">
        <v>44168</v>
      </c>
      <c r="JL1" s="3">
        <v>44169</v>
      </c>
      <c r="JM1" s="3">
        <v>44170</v>
      </c>
      <c r="JN1" s="3">
        <v>44171</v>
      </c>
      <c r="JO1" s="3">
        <v>44172</v>
      </c>
      <c r="JP1" s="3">
        <v>44173</v>
      </c>
      <c r="JQ1" s="3">
        <v>44174</v>
      </c>
      <c r="JR1" s="3">
        <v>44175</v>
      </c>
      <c r="JS1" s="3">
        <v>44176</v>
      </c>
      <c r="JT1" s="3">
        <v>44177</v>
      </c>
      <c r="JU1" s="3">
        <v>44178</v>
      </c>
      <c r="JV1" s="3">
        <v>44179</v>
      </c>
      <c r="JW1" s="3">
        <v>44180</v>
      </c>
      <c r="JX1" s="3">
        <v>44181</v>
      </c>
      <c r="JY1" s="3">
        <v>44182</v>
      </c>
      <c r="JZ1" s="3">
        <v>44183</v>
      </c>
      <c r="KA1" s="3">
        <v>44184</v>
      </c>
      <c r="KB1" s="3">
        <v>44185</v>
      </c>
      <c r="KC1" s="3">
        <v>44186</v>
      </c>
      <c r="KD1" s="3">
        <v>44187</v>
      </c>
      <c r="KE1" s="3">
        <v>44188</v>
      </c>
      <c r="KF1" s="3">
        <v>44189</v>
      </c>
      <c r="KG1" s="3">
        <v>44190</v>
      </c>
      <c r="KH1" s="3">
        <v>44191</v>
      </c>
      <c r="KI1" s="3">
        <v>44192</v>
      </c>
      <c r="KJ1" s="3">
        <v>44193</v>
      </c>
      <c r="KK1" s="3">
        <v>44194</v>
      </c>
      <c r="KL1" s="3">
        <v>44195</v>
      </c>
      <c r="KM1" s="3">
        <v>44196</v>
      </c>
      <c r="KN1" s="3">
        <v>44197</v>
      </c>
      <c r="KO1" s="3">
        <v>44198</v>
      </c>
      <c r="KP1" s="3">
        <v>44199</v>
      </c>
      <c r="KQ1" s="3">
        <v>44200</v>
      </c>
      <c r="KR1" s="3">
        <v>44201</v>
      </c>
      <c r="KS1" s="3">
        <v>44202</v>
      </c>
      <c r="KT1" s="3">
        <v>44203</v>
      </c>
      <c r="KU1" s="3">
        <v>44204</v>
      </c>
      <c r="KV1" s="3">
        <v>44205</v>
      </c>
      <c r="KW1" s="3">
        <v>44206</v>
      </c>
      <c r="KX1" s="3">
        <v>44207</v>
      </c>
      <c r="KY1" s="3">
        <v>44208</v>
      </c>
      <c r="KZ1" s="3">
        <v>44209</v>
      </c>
      <c r="LA1" s="3">
        <v>44210</v>
      </c>
      <c r="LB1" s="3">
        <v>44211</v>
      </c>
      <c r="LC1" s="3">
        <v>44212</v>
      </c>
      <c r="LD1" s="3">
        <v>44213</v>
      </c>
      <c r="LE1" s="3">
        <v>44214</v>
      </c>
      <c r="LF1" s="3">
        <v>44215</v>
      </c>
      <c r="LG1" s="3">
        <v>44216</v>
      </c>
      <c r="LH1" s="3">
        <v>44217</v>
      </c>
      <c r="LI1" s="3">
        <v>44218</v>
      </c>
      <c r="LJ1" s="3">
        <v>44219</v>
      </c>
      <c r="LK1" s="3">
        <v>44220</v>
      </c>
      <c r="LL1" s="3">
        <v>44221</v>
      </c>
      <c r="LM1" s="3">
        <v>44222</v>
      </c>
      <c r="LN1" s="3">
        <v>44223</v>
      </c>
      <c r="LO1" s="3">
        <v>44224</v>
      </c>
      <c r="LP1" s="3">
        <v>44225</v>
      </c>
      <c r="LQ1" s="3">
        <v>44226</v>
      </c>
      <c r="LR1" s="3">
        <v>44227</v>
      </c>
      <c r="LS1" s="3">
        <v>44228</v>
      </c>
      <c r="LT1" s="3">
        <v>44229</v>
      </c>
      <c r="LU1" s="3">
        <v>44230</v>
      </c>
      <c r="LV1" s="3">
        <v>44231</v>
      </c>
      <c r="LW1" s="3">
        <v>44232</v>
      </c>
      <c r="LX1" s="3">
        <v>44233</v>
      </c>
      <c r="LY1" s="3">
        <v>44234</v>
      </c>
      <c r="LZ1" s="3">
        <v>44235</v>
      </c>
      <c r="MA1" s="3">
        <v>44236</v>
      </c>
      <c r="MB1" s="3">
        <v>44237</v>
      </c>
      <c r="MC1" s="3">
        <v>44238</v>
      </c>
      <c r="MD1" s="3">
        <v>44239</v>
      </c>
      <c r="ME1" s="3">
        <v>44240</v>
      </c>
      <c r="MF1" s="3">
        <v>44241</v>
      </c>
      <c r="MG1" s="3">
        <v>44242</v>
      </c>
      <c r="MH1" s="3">
        <v>44243</v>
      </c>
      <c r="MI1" s="3">
        <v>44244</v>
      </c>
      <c r="MJ1" s="3">
        <v>44245</v>
      </c>
      <c r="MK1" s="3">
        <v>44246</v>
      </c>
      <c r="ML1" s="3">
        <v>44247</v>
      </c>
      <c r="MM1" s="3">
        <v>44248</v>
      </c>
      <c r="MN1" s="3">
        <v>44249</v>
      </c>
      <c r="MO1" s="3">
        <v>44250</v>
      </c>
      <c r="MP1" s="3">
        <v>44251</v>
      </c>
      <c r="MQ1" s="3">
        <v>44252</v>
      </c>
      <c r="MR1" s="3">
        <v>44253</v>
      </c>
      <c r="MS1" s="3">
        <v>44254</v>
      </c>
      <c r="MT1" s="3">
        <v>44255</v>
      </c>
      <c r="MU1" s="3">
        <v>44256</v>
      </c>
      <c r="MV1" s="3">
        <v>44257</v>
      </c>
      <c r="MW1" s="3">
        <v>44258</v>
      </c>
      <c r="MX1" s="3">
        <v>44259</v>
      </c>
      <c r="MY1" s="3">
        <v>44260</v>
      </c>
      <c r="MZ1" s="3">
        <v>44261</v>
      </c>
      <c r="NA1" s="3">
        <v>44262</v>
      </c>
      <c r="NB1" s="3">
        <v>44263</v>
      </c>
    </row>
    <row r="2" spans="1:366">
      <c r="A2" t="s">
        <v>79</v>
      </c>
      <c r="B2" s="4" t="s">
        <v>80</v>
      </c>
      <c r="C2" s="5" t="s">
        <v>81</v>
      </c>
      <c r="D2" s="4" t="s">
        <v>82</v>
      </c>
      <c r="E2" s="5" t="s">
        <v>83</v>
      </c>
      <c r="F2" s="4" t="s">
        <v>84</v>
      </c>
      <c r="G2" s="5" t="s">
        <v>85</v>
      </c>
      <c r="H2" s="4" t="s">
        <v>86</v>
      </c>
      <c r="I2" s="5" t="s">
        <v>87</v>
      </c>
      <c r="J2" s="4" t="s">
        <v>88</v>
      </c>
      <c r="K2" s="5" t="s">
        <v>89</v>
      </c>
      <c r="L2" s="4" t="s">
        <v>90</v>
      </c>
      <c r="M2" s="5" t="s">
        <v>91</v>
      </c>
      <c r="N2" s="4" t="s">
        <v>92</v>
      </c>
      <c r="O2" s="5" t="s">
        <v>93</v>
      </c>
      <c r="P2" s="4" t="s">
        <v>94</v>
      </c>
      <c r="Q2" s="5" t="s">
        <v>95</v>
      </c>
      <c r="R2" s="4" t="s">
        <v>96</v>
      </c>
      <c r="S2" s="5" t="s">
        <v>97</v>
      </c>
      <c r="T2" s="4" t="s">
        <v>98</v>
      </c>
      <c r="U2" s="5" t="s">
        <v>99</v>
      </c>
      <c r="V2" s="4" t="s">
        <v>100</v>
      </c>
      <c r="W2" s="5" t="s">
        <v>101</v>
      </c>
      <c r="X2" s="4" t="s">
        <v>102</v>
      </c>
      <c r="Y2" s="5" t="s">
        <v>103</v>
      </c>
      <c r="Z2" s="4" t="s">
        <v>104</v>
      </c>
      <c r="AA2" s="5" t="s">
        <v>105</v>
      </c>
      <c r="AB2" s="4" t="s">
        <v>106</v>
      </c>
      <c r="AC2" s="5" t="s">
        <v>107</v>
      </c>
      <c r="AD2" s="4" t="s">
        <v>108</v>
      </c>
      <c r="AE2" s="5" t="s">
        <v>109</v>
      </c>
      <c r="AF2" s="4" t="s">
        <v>110</v>
      </c>
      <c r="AG2" s="5" t="s">
        <v>111</v>
      </c>
      <c r="AH2" s="4" t="s">
        <v>112</v>
      </c>
      <c r="AI2" s="5" t="s">
        <v>113</v>
      </c>
      <c r="AJ2" s="4" t="s">
        <v>114</v>
      </c>
      <c r="AK2" s="5" t="s">
        <v>115</v>
      </c>
      <c r="AL2" s="4" t="s">
        <v>116</v>
      </c>
      <c r="AM2" s="5" t="s">
        <v>117</v>
      </c>
      <c r="AN2" s="4" t="s">
        <v>118</v>
      </c>
      <c r="AO2" s="5" t="s">
        <v>119</v>
      </c>
      <c r="AP2" s="4" t="s">
        <v>120</v>
      </c>
      <c r="AQ2" s="5" t="s">
        <v>121</v>
      </c>
      <c r="AR2" s="4" t="s">
        <v>122</v>
      </c>
      <c r="AS2" s="5" t="s">
        <v>123</v>
      </c>
      <c r="AT2" s="4" t="s">
        <v>124</v>
      </c>
      <c r="AU2" s="5" t="s">
        <v>125</v>
      </c>
      <c r="AV2" s="4" t="s">
        <v>126</v>
      </c>
      <c r="AW2" s="5" t="s">
        <v>127</v>
      </c>
      <c r="AX2" s="4" t="s">
        <v>128</v>
      </c>
      <c r="AY2" s="5" t="s">
        <v>129</v>
      </c>
      <c r="AZ2" s="4" t="s">
        <v>130</v>
      </c>
      <c r="BA2" s="5" t="s">
        <v>131</v>
      </c>
      <c r="BB2" s="4" t="s">
        <v>132</v>
      </c>
      <c r="BC2" s="5" t="s">
        <v>133</v>
      </c>
      <c r="BD2" s="4" t="s">
        <v>134</v>
      </c>
      <c r="BE2" s="5" t="s">
        <v>135</v>
      </c>
      <c r="BF2" s="4" t="s">
        <v>136</v>
      </c>
      <c r="BG2" s="5" t="s">
        <v>137</v>
      </c>
      <c r="BH2" s="4" t="s">
        <v>138</v>
      </c>
      <c r="BI2" s="5" t="s">
        <v>139</v>
      </c>
      <c r="BJ2" s="4" t="s">
        <v>140</v>
      </c>
      <c r="BK2" s="5" t="s">
        <v>141</v>
      </c>
      <c r="BL2" s="4" t="s">
        <v>142</v>
      </c>
      <c r="BM2" s="5" t="s">
        <v>143</v>
      </c>
      <c r="BN2" s="4" t="s">
        <v>144</v>
      </c>
      <c r="BO2" s="5" t="s">
        <v>145</v>
      </c>
      <c r="BP2" s="4" t="s">
        <v>146</v>
      </c>
      <c r="BQ2" s="5" t="s">
        <v>147</v>
      </c>
      <c r="BR2" s="4" t="s">
        <v>148</v>
      </c>
      <c r="BS2" s="5" t="s">
        <v>149</v>
      </c>
      <c r="BT2" s="4" t="s">
        <v>150</v>
      </c>
      <c r="BU2" s="5" t="s">
        <v>151</v>
      </c>
      <c r="BV2" s="4" t="s">
        <v>152</v>
      </c>
      <c r="BW2" s="5" t="s">
        <v>153</v>
      </c>
      <c r="BX2" s="4" t="s">
        <v>154</v>
      </c>
      <c r="BY2" s="5" t="s">
        <v>155</v>
      </c>
      <c r="BZ2" s="4" t="s">
        <v>156</v>
      </c>
      <c r="CA2" s="5" t="s">
        <v>157</v>
      </c>
      <c r="CB2" s="4" t="s">
        <v>158</v>
      </c>
      <c r="CC2" s="5" t="s">
        <v>159</v>
      </c>
      <c r="CD2" s="4" t="s">
        <v>160</v>
      </c>
      <c r="CE2" s="5" t="s">
        <v>161</v>
      </c>
      <c r="CF2" s="4" t="s">
        <v>162</v>
      </c>
      <c r="CG2" s="5" t="s">
        <v>163</v>
      </c>
      <c r="CH2" s="4" t="s">
        <v>164</v>
      </c>
      <c r="CI2" s="5" t="s">
        <v>165</v>
      </c>
      <c r="CJ2" s="4" t="s">
        <v>166</v>
      </c>
      <c r="CK2" s="5" t="s">
        <v>167</v>
      </c>
      <c r="CL2" s="4" t="s">
        <v>168</v>
      </c>
      <c r="CM2" s="5" t="s">
        <v>169</v>
      </c>
      <c r="CN2" s="4" t="s">
        <v>170</v>
      </c>
      <c r="CO2" s="5" t="s">
        <v>171</v>
      </c>
      <c r="CP2" s="4" t="s">
        <v>172</v>
      </c>
      <c r="CQ2" s="5" t="s">
        <v>173</v>
      </c>
      <c r="CR2" s="4" t="s">
        <v>174</v>
      </c>
      <c r="CS2" s="5" t="s">
        <v>175</v>
      </c>
      <c r="CT2" s="4" t="s">
        <v>176</v>
      </c>
      <c r="CU2" s="5" t="s">
        <v>177</v>
      </c>
      <c r="CV2" s="4" t="s">
        <v>178</v>
      </c>
      <c r="CW2" s="5" t="s">
        <v>179</v>
      </c>
      <c r="CX2" s="4" t="s">
        <v>180</v>
      </c>
      <c r="CY2" s="5" t="s">
        <v>181</v>
      </c>
      <c r="CZ2" s="4" t="s">
        <v>182</v>
      </c>
      <c r="DA2" s="5" t="s">
        <v>183</v>
      </c>
      <c r="DB2" s="4" t="s">
        <v>184</v>
      </c>
      <c r="DC2" s="5" t="s">
        <v>185</v>
      </c>
      <c r="DD2" s="4" t="s">
        <v>186</v>
      </c>
      <c r="DE2" s="5" t="s">
        <v>187</v>
      </c>
      <c r="DF2" s="4" t="s">
        <v>188</v>
      </c>
      <c r="DG2" s="5" t="s">
        <v>189</v>
      </c>
      <c r="DH2" s="4" t="s">
        <v>190</v>
      </c>
      <c r="DI2" s="5" t="s">
        <v>191</v>
      </c>
      <c r="DJ2" s="4" t="s">
        <v>192</v>
      </c>
      <c r="DK2" s="5" t="s">
        <v>193</v>
      </c>
      <c r="DL2" s="4" t="s">
        <v>194</v>
      </c>
      <c r="DM2" s="5" t="s">
        <v>195</v>
      </c>
      <c r="DN2" s="4" t="s">
        <v>196</v>
      </c>
      <c r="DO2" s="5" t="s">
        <v>197</v>
      </c>
      <c r="DP2" s="4" t="s">
        <v>198</v>
      </c>
      <c r="DQ2" s="5" t="s">
        <v>199</v>
      </c>
      <c r="DR2" s="4" t="s">
        <v>200</v>
      </c>
      <c r="DS2" s="5" t="s">
        <v>201</v>
      </c>
      <c r="DT2" s="4" t="s">
        <v>202</v>
      </c>
      <c r="DU2" s="5" t="s">
        <v>203</v>
      </c>
      <c r="DV2" s="4" t="s">
        <v>204</v>
      </c>
      <c r="DW2" s="5" t="s">
        <v>205</v>
      </c>
      <c r="DX2" s="4" t="s">
        <v>206</v>
      </c>
      <c r="DY2" s="5" t="s">
        <v>207</v>
      </c>
      <c r="DZ2" s="4" t="s">
        <v>208</v>
      </c>
      <c r="EA2" s="5" t="s">
        <v>209</v>
      </c>
      <c r="EB2" s="4" t="s">
        <v>210</v>
      </c>
      <c r="EC2" s="5" t="s">
        <v>211</v>
      </c>
      <c r="ED2" s="4" t="s">
        <v>212</v>
      </c>
      <c r="EE2" s="5" t="s">
        <v>213</v>
      </c>
      <c r="EF2" s="4" t="s">
        <v>214</v>
      </c>
      <c r="EG2" s="5" t="s">
        <v>215</v>
      </c>
      <c r="EH2" s="4" t="s">
        <v>216</v>
      </c>
      <c r="EI2" s="5" t="s">
        <v>217</v>
      </c>
      <c r="EJ2" s="4" t="s">
        <v>218</v>
      </c>
      <c r="EK2" s="5" t="s">
        <v>219</v>
      </c>
      <c r="EL2" s="4" t="s">
        <v>220</v>
      </c>
      <c r="EM2" s="5" t="s">
        <v>221</v>
      </c>
      <c r="EN2" s="4" t="s">
        <v>222</v>
      </c>
      <c r="EO2" s="5" t="s">
        <v>223</v>
      </c>
      <c r="EP2" s="4" t="s">
        <v>224</v>
      </c>
      <c r="EQ2" s="5" t="s">
        <v>225</v>
      </c>
      <c r="ER2" s="4" t="s">
        <v>226</v>
      </c>
      <c r="ES2" s="5" t="s">
        <v>227</v>
      </c>
      <c r="ET2" s="39" t="s">
        <v>228</v>
      </c>
      <c r="EU2" s="43" t="s">
        <v>229</v>
      </c>
      <c r="EV2" s="50" t="s">
        <v>230</v>
      </c>
      <c r="EW2" s="43" t="s">
        <v>231</v>
      </c>
      <c r="EX2" s="39" t="s">
        <v>232</v>
      </c>
      <c r="EY2" s="43" t="s">
        <v>233</v>
      </c>
      <c r="EZ2" s="39" t="s">
        <v>234</v>
      </c>
      <c r="FA2" s="43" t="s">
        <v>235</v>
      </c>
      <c r="FB2" s="39" t="s">
        <v>236</v>
      </c>
      <c r="FC2" s="43" t="s">
        <v>237</v>
      </c>
      <c r="FD2" s="39" t="s">
        <v>238</v>
      </c>
      <c r="FE2" s="43" t="s">
        <v>239</v>
      </c>
      <c r="FF2" s="39" t="s">
        <v>240</v>
      </c>
      <c r="FG2" s="43" t="s">
        <v>241</v>
      </c>
      <c r="FH2" s="39" t="s">
        <v>242</v>
      </c>
      <c r="FI2" s="43" t="s">
        <v>243</v>
      </c>
      <c r="FJ2" s="39" t="s">
        <v>244</v>
      </c>
      <c r="FK2" s="43" t="s">
        <v>245</v>
      </c>
      <c r="FL2" s="39" t="s">
        <v>246</v>
      </c>
      <c r="FM2" s="43" t="s">
        <v>247</v>
      </c>
      <c r="FN2" s="39" t="s">
        <v>248</v>
      </c>
      <c r="FO2" s="43" t="s">
        <v>249</v>
      </c>
      <c r="FP2" s="39" t="s">
        <v>250</v>
      </c>
      <c r="FQ2" s="43" t="s">
        <v>251</v>
      </c>
      <c r="FR2" s="39" t="s">
        <v>252</v>
      </c>
      <c r="FS2" s="43" t="s">
        <v>253</v>
      </c>
      <c r="FT2" s="39" t="s">
        <v>254</v>
      </c>
      <c r="FU2" s="43" t="s">
        <v>255</v>
      </c>
      <c r="FV2" s="39" t="s">
        <v>256</v>
      </c>
      <c r="FW2" s="43" t="s">
        <v>257</v>
      </c>
      <c r="FX2" s="39" t="s">
        <v>258</v>
      </c>
      <c r="FY2" s="43" t="s">
        <v>259</v>
      </c>
      <c r="FZ2" s="39" t="s">
        <v>260</v>
      </c>
      <c r="GA2" s="43" t="s">
        <v>261</v>
      </c>
      <c r="GB2" s="39" t="s">
        <v>262</v>
      </c>
      <c r="GC2" s="43" t="s">
        <v>263</v>
      </c>
      <c r="GD2" s="39" t="s">
        <v>264</v>
      </c>
      <c r="GE2" s="43" t="s">
        <v>265</v>
      </c>
      <c r="GF2" s="39" t="s">
        <v>266</v>
      </c>
      <c r="GG2" s="43" t="s">
        <v>267</v>
      </c>
      <c r="GH2" s="39" t="s">
        <v>268</v>
      </c>
      <c r="GI2" s="110" t="s">
        <v>269</v>
      </c>
      <c r="GJ2" s="39" t="s">
        <v>270</v>
      </c>
      <c r="GK2" s="43" t="s">
        <v>271</v>
      </c>
      <c r="GL2" s="50" t="s">
        <v>272</v>
      </c>
      <c r="GM2" s="43" t="s">
        <v>273</v>
      </c>
      <c r="GN2" s="39" t="s">
        <v>274</v>
      </c>
      <c r="GO2" s="43" t="s">
        <v>275</v>
      </c>
      <c r="GP2" s="39" t="s">
        <v>276</v>
      </c>
      <c r="GQ2" s="43" t="s">
        <v>277</v>
      </c>
      <c r="GR2" s="39" t="s">
        <v>278</v>
      </c>
      <c r="GS2" s="43" t="s">
        <v>279</v>
      </c>
      <c r="GT2" s="39" t="s">
        <v>280</v>
      </c>
      <c r="GU2" s="43" t="s">
        <v>281</v>
      </c>
      <c r="GV2" s="39" t="s">
        <v>282</v>
      </c>
      <c r="GW2" s="43" t="s">
        <v>283</v>
      </c>
      <c r="GX2" s="39" t="s">
        <v>284</v>
      </c>
      <c r="GY2" s="110" t="s">
        <v>285</v>
      </c>
      <c r="GZ2" s="50" t="s">
        <v>286</v>
      </c>
      <c r="HA2" s="43" t="s">
        <v>287</v>
      </c>
      <c r="HB2" s="50" t="s">
        <v>288</v>
      </c>
      <c r="HC2" s="110" t="s">
        <v>289</v>
      </c>
      <c r="HD2" s="50" t="s">
        <v>290</v>
      </c>
      <c r="HE2" s="110" t="s">
        <v>291</v>
      </c>
      <c r="HF2" s="50" t="s">
        <v>292</v>
      </c>
      <c r="HG2" s="43" t="s">
        <v>293</v>
      </c>
      <c r="HH2" s="50" t="s">
        <v>294</v>
      </c>
      <c r="HI2" s="110" t="s">
        <v>295</v>
      </c>
      <c r="HJ2" s="50" t="s">
        <v>296</v>
      </c>
      <c r="HK2" s="110" t="s">
        <v>297</v>
      </c>
      <c r="HL2" s="50" t="s">
        <v>298</v>
      </c>
      <c r="HM2" s="110" t="s">
        <v>299</v>
      </c>
      <c r="HN2" s="50" t="s">
        <v>300</v>
      </c>
      <c r="HO2" s="110" t="s">
        <v>301</v>
      </c>
      <c r="HP2" s="39" t="s">
        <v>302</v>
      </c>
      <c r="HQ2" s="110" t="s">
        <v>303</v>
      </c>
      <c r="HR2" s="50" t="s">
        <v>304</v>
      </c>
      <c r="HS2" s="110" t="s">
        <v>305</v>
      </c>
      <c r="HT2" s="50" t="s">
        <v>306</v>
      </c>
      <c r="HU2" s="110" t="s">
        <v>307</v>
      </c>
      <c r="HV2" s="50" t="s">
        <v>308</v>
      </c>
      <c r="HW2" s="110" t="s">
        <v>309</v>
      </c>
      <c r="HX2" s="50" t="s">
        <v>310</v>
      </c>
      <c r="HY2" s="110" t="s">
        <v>311</v>
      </c>
      <c r="HZ2" s="39" t="s">
        <v>312</v>
      </c>
      <c r="IA2" s="110" t="s">
        <v>313</v>
      </c>
      <c r="IB2" s="50" t="s">
        <v>314</v>
      </c>
      <c r="IC2" s="110" t="s">
        <v>315</v>
      </c>
      <c r="ID2" s="50" t="s">
        <v>316</v>
      </c>
      <c r="IE2" s="110" t="s">
        <v>317</v>
      </c>
      <c r="IF2" s="50" t="s">
        <v>318</v>
      </c>
      <c r="IG2" s="110" t="s">
        <v>319</v>
      </c>
      <c r="IH2" s="50" t="s">
        <v>320</v>
      </c>
      <c r="II2" s="43" t="s">
        <v>321</v>
      </c>
      <c r="IJ2" s="50" t="s">
        <v>322</v>
      </c>
      <c r="IK2" s="110" t="s">
        <v>323</v>
      </c>
      <c r="IL2" s="50" t="s">
        <v>324</v>
      </c>
      <c r="IM2" s="43" t="s">
        <v>325</v>
      </c>
      <c r="IN2" s="50" t="s">
        <v>326</v>
      </c>
      <c r="IO2" s="110" t="s">
        <v>327</v>
      </c>
      <c r="IP2" s="50" t="s">
        <v>328</v>
      </c>
      <c r="IQ2" s="43" t="s">
        <v>329</v>
      </c>
      <c r="IR2" s="50" t="s">
        <v>330</v>
      </c>
      <c r="IS2" s="110" t="s">
        <v>331</v>
      </c>
      <c r="IT2" s="50" t="s">
        <v>332</v>
      </c>
      <c r="IU2" s="110" t="s">
        <v>333</v>
      </c>
      <c r="IV2" s="50" t="s">
        <v>334</v>
      </c>
      <c r="IW2" s="110" t="s">
        <v>335</v>
      </c>
      <c r="IX2" s="50" t="s">
        <v>336</v>
      </c>
      <c r="IY2" s="43" t="s">
        <v>337</v>
      </c>
      <c r="IZ2" s="50" t="s">
        <v>338</v>
      </c>
      <c r="JA2" s="110" t="s">
        <v>339</v>
      </c>
      <c r="JB2" s="50" t="s">
        <v>340</v>
      </c>
      <c r="JC2" s="110" t="s">
        <v>341</v>
      </c>
      <c r="JD2" s="50" t="s">
        <v>342</v>
      </c>
      <c r="JE2" s="110" t="s">
        <v>343</v>
      </c>
      <c r="JF2" s="39" t="s">
        <v>344</v>
      </c>
      <c r="JG2" s="110" t="s">
        <v>345</v>
      </c>
      <c r="JH2" s="50" t="s">
        <v>346</v>
      </c>
      <c r="JI2" s="110" t="s">
        <v>347</v>
      </c>
      <c r="JJ2" s="50" t="s">
        <v>348</v>
      </c>
      <c r="JK2" s="110" t="s">
        <v>349</v>
      </c>
      <c r="JL2" s="202" t="s">
        <v>350</v>
      </c>
      <c r="JM2" s="203" t="s">
        <v>351</v>
      </c>
      <c r="JN2" s="202" t="s">
        <v>352</v>
      </c>
      <c r="JO2" s="203" t="s">
        <v>353</v>
      </c>
      <c r="JP2" s="202" t="s">
        <v>354</v>
      </c>
      <c r="JQ2" s="203" t="s">
        <v>355</v>
      </c>
      <c r="JR2" s="204" t="s">
        <v>356</v>
      </c>
      <c r="JS2" s="204" t="s">
        <v>357</v>
      </c>
      <c r="JT2" s="204" t="s">
        <v>358</v>
      </c>
      <c r="JU2" s="204" t="s">
        <v>359</v>
      </c>
      <c r="JV2" s="204" t="s">
        <v>360</v>
      </c>
      <c r="JW2" s="204" t="s">
        <v>361</v>
      </c>
      <c r="JX2" s="204" t="s">
        <v>362</v>
      </c>
      <c r="JY2" s="204" t="s">
        <v>363</v>
      </c>
      <c r="JZ2" s="203" t="s">
        <v>364</v>
      </c>
      <c r="KA2" s="204" t="s">
        <v>365</v>
      </c>
      <c r="KB2" s="204" t="s">
        <v>366</v>
      </c>
      <c r="KC2" s="204" t="s">
        <v>367</v>
      </c>
      <c r="KD2" s="204" t="s">
        <v>368</v>
      </c>
      <c r="KE2" s="204" t="s">
        <v>369</v>
      </c>
      <c r="KF2" s="204" t="s">
        <v>370</v>
      </c>
      <c r="KG2" s="204" t="s">
        <v>371</v>
      </c>
      <c r="KH2" s="204" t="s">
        <v>372</v>
      </c>
      <c r="KI2" s="204" t="s">
        <v>373</v>
      </c>
      <c r="KJ2" s="204" t="s">
        <v>374</v>
      </c>
      <c r="KK2" s="204" t="s">
        <v>375</v>
      </c>
      <c r="KL2" s="204" t="s">
        <v>376</v>
      </c>
      <c r="KM2" s="204" t="s">
        <v>377</v>
      </c>
      <c r="KN2" s="204" t="s">
        <v>378</v>
      </c>
      <c r="KO2" s="203" t="s">
        <v>379</v>
      </c>
      <c r="KP2" s="204" t="s">
        <v>380</v>
      </c>
      <c r="KQ2" s="204" t="s">
        <v>381</v>
      </c>
      <c r="KR2" s="204" t="s">
        <v>382</v>
      </c>
      <c r="KS2" s="204" t="s">
        <v>383</v>
      </c>
      <c r="KT2" s="204" t="s">
        <v>384</v>
      </c>
      <c r="KU2" s="204" t="s">
        <v>385</v>
      </c>
      <c r="KV2" s="204" t="s">
        <v>386</v>
      </c>
      <c r="KW2" s="204" t="s">
        <v>387</v>
      </c>
      <c r="KX2" s="204" t="s">
        <v>388</v>
      </c>
      <c r="KY2" s="204" t="s">
        <v>389</v>
      </c>
      <c r="KZ2" s="203" t="s">
        <v>390</v>
      </c>
      <c r="LA2" s="204" t="s">
        <v>391</v>
      </c>
      <c r="LB2" s="204" t="s">
        <v>392</v>
      </c>
      <c r="LC2" s="204" t="s">
        <v>393</v>
      </c>
      <c r="LD2" s="204" t="s">
        <v>394</v>
      </c>
      <c r="LE2" s="204" t="s">
        <v>395</v>
      </c>
      <c r="LF2" s="204" t="s">
        <v>396</v>
      </c>
      <c r="LG2" s="204" t="s">
        <v>397</v>
      </c>
      <c r="LH2" s="204" t="s">
        <v>398</v>
      </c>
      <c r="LI2" s="204" t="s">
        <v>399</v>
      </c>
      <c r="LJ2" s="204" t="s">
        <v>400</v>
      </c>
      <c r="LK2" s="204" t="s">
        <v>401</v>
      </c>
      <c r="LL2" s="204" t="s">
        <v>402</v>
      </c>
      <c r="LM2" s="204" t="s">
        <v>403</v>
      </c>
      <c r="LN2" s="204" t="s">
        <v>404</v>
      </c>
      <c r="LO2" s="204" t="s">
        <v>405</v>
      </c>
      <c r="LP2" s="204" t="s">
        <v>406</v>
      </c>
      <c r="LQ2" s="204" t="s">
        <v>407</v>
      </c>
      <c r="LR2" s="204" t="s">
        <v>408</v>
      </c>
      <c r="LS2" s="204" t="s">
        <v>409</v>
      </c>
      <c r="LT2" s="204" t="s">
        <v>410</v>
      </c>
      <c r="LU2" s="204" t="s">
        <v>411</v>
      </c>
      <c r="LV2" s="204" t="s">
        <v>412</v>
      </c>
      <c r="LW2" s="204" t="s">
        <v>413</v>
      </c>
      <c r="LX2" s="204" t="s">
        <v>414</v>
      </c>
      <c r="LY2" s="203" t="s">
        <v>415</v>
      </c>
      <c r="LZ2" s="204" t="s">
        <v>416</v>
      </c>
      <c r="MA2" s="204" t="s">
        <v>417</v>
      </c>
      <c r="MB2" s="204" t="s">
        <v>418</v>
      </c>
      <c r="MC2" s="204" t="s">
        <v>419</v>
      </c>
      <c r="MD2" s="204" t="s">
        <v>420</v>
      </c>
      <c r="ME2" s="204" t="s">
        <v>421</v>
      </c>
      <c r="MF2" s="204" t="s">
        <v>422</v>
      </c>
      <c r="MG2" s="204" t="s">
        <v>423</v>
      </c>
      <c r="MH2" s="204" t="s">
        <v>424</v>
      </c>
      <c r="MI2" s="204" t="s">
        <v>425</v>
      </c>
      <c r="MJ2" s="204" t="s">
        <v>426</v>
      </c>
      <c r="MK2" s="204" t="s">
        <v>427</v>
      </c>
      <c r="ML2" s="204" t="s">
        <v>428</v>
      </c>
      <c r="MM2" s="204" t="s">
        <v>429</v>
      </c>
      <c r="MN2" s="204" t="s">
        <v>430</v>
      </c>
      <c r="MO2" s="204" t="s">
        <v>431</v>
      </c>
      <c r="MP2" s="204" t="s">
        <v>432</v>
      </c>
      <c r="MQ2" s="204" t="s">
        <v>433</v>
      </c>
      <c r="MR2" s="204" t="s">
        <v>434</v>
      </c>
      <c r="MS2" s="204" t="s">
        <v>435</v>
      </c>
      <c r="MT2" s="204" t="s">
        <v>436</v>
      </c>
      <c r="MU2" s="205" t="s">
        <v>437</v>
      </c>
      <c r="MV2" s="220" t="s">
        <v>438</v>
      </c>
      <c r="MW2" s="168" t="s">
        <v>439</v>
      </c>
      <c r="MX2" s="168" t="s">
        <v>440</v>
      </c>
      <c r="MY2" s="168" t="s">
        <v>441</v>
      </c>
      <c r="MZ2" s="168" t="s">
        <v>442</v>
      </c>
      <c r="NA2" s="168" t="s">
        <v>443</v>
      </c>
      <c r="NB2" s="221" t="s">
        <v>444</v>
      </c>
    </row>
    <row r="3" spans="1:366">
      <c r="A3" t="s">
        <v>445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  <c r="HR3">
        <v>3475</v>
      </c>
      <c r="HS3">
        <v>3483</v>
      </c>
      <c r="HT3">
        <v>3483</v>
      </c>
      <c r="HU3">
        <v>3511</v>
      </c>
      <c r="HV3">
        <v>3521</v>
      </c>
      <c r="HW3">
        <v>3537</v>
      </c>
      <c r="HX3">
        <v>3537</v>
      </c>
      <c r="HY3">
        <v>3546</v>
      </c>
      <c r="HZ3">
        <v>3557</v>
      </c>
      <c r="IA3">
        <v>3564</v>
      </c>
      <c r="IB3">
        <v>3573</v>
      </c>
      <c r="IC3">
        <v>3576</v>
      </c>
      <c r="ID3">
        <v>3592</v>
      </c>
      <c r="IE3">
        <v>3601</v>
      </c>
      <c r="IF3">
        <v>3612</v>
      </c>
      <c r="IG3">
        <v>3616</v>
      </c>
      <c r="IH3">
        <v>3616</v>
      </c>
      <c r="II3">
        <v>3630</v>
      </c>
      <c r="IJ3">
        <v>3638</v>
      </c>
      <c r="IK3">
        <v>3641</v>
      </c>
      <c r="IL3">
        <v>3642</v>
      </c>
      <c r="IM3">
        <v>3659</v>
      </c>
      <c r="IN3">
        <v>3673</v>
      </c>
      <c r="IO3">
        <v>3673</v>
      </c>
      <c r="IP3">
        <v>3677</v>
      </c>
      <c r="IQ3">
        <v>3692</v>
      </c>
      <c r="IR3">
        <v>3701</v>
      </c>
      <c r="IS3">
        <v>3703</v>
      </c>
      <c r="IT3">
        <v>3712</v>
      </c>
      <c r="IU3">
        <v>3716</v>
      </c>
      <c r="IV3">
        <v>3718</v>
      </c>
      <c r="IW3">
        <v>3720</v>
      </c>
      <c r="IX3">
        <v>3722</v>
      </c>
      <c r="IY3">
        <v>3724</v>
      </c>
      <c r="IZ3">
        <v>3739</v>
      </c>
      <c r="JA3">
        <v>3746</v>
      </c>
      <c r="JB3">
        <v>3750</v>
      </c>
      <c r="JC3">
        <v>3752</v>
      </c>
      <c r="JD3">
        <v>3759</v>
      </c>
      <c r="JE3">
        <v>3762</v>
      </c>
      <c r="JF3">
        <v>3765</v>
      </c>
      <c r="JG3">
        <v>3776</v>
      </c>
      <c r="JH3">
        <v>3781</v>
      </c>
      <c r="JI3">
        <v>3794</v>
      </c>
      <c r="JJ3">
        <v>3797</v>
      </c>
      <c r="JK3">
        <v>3802</v>
      </c>
      <c r="JL3" s="206">
        <v>3814</v>
      </c>
      <c r="JM3" s="206">
        <v>3824</v>
      </c>
      <c r="JN3" s="206">
        <v>3826</v>
      </c>
      <c r="JO3" s="206">
        <v>3828</v>
      </c>
      <c r="JP3" s="206">
        <v>3830</v>
      </c>
      <c r="JQ3" s="206">
        <v>3831</v>
      </c>
      <c r="JR3" s="206">
        <v>3837</v>
      </c>
      <c r="JS3" s="206">
        <v>3845</v>
      </c>
      <c r="JT3" s="206">
        <v>3852</v>
      </c>
      <c r="JU3" s="206">
        <v>3852</v>
      </c>
      <c r="JV3" s="206">
        <v>3859</v>
      </c>
      <c r="JW3" s="206">
        <v>3866</v>
      </c>
      <c r="JX3" s="206">
        <v>3881</v>
      </c>
      <c r="JY3" s="206">
        <v>3897</v>
      </c>
      <c r="JZ3" s="206">
        <v>3904</v>
      </c>
      <c r="KA3" s="206">
        <v>3907</v>
      </c>
      <c r="KB3" s="206">
        <v>3910</v>
      </c>
      <c r="KC3" s="206">
        <v>3912</v>
      </c>
      <c r="KD3" s="206">
        <v>3928</v>
      </c>
      <c r="KE3" s="206">
        <v>3933</v>
      </c>
      <c r="KF3" s="206">
        <v>3937</v>
      </c>
      <c r="KG3" s="206">
        <v>3945</v>
      </c>
      <c r="KH3" s="206">
        <v>3950</v>
      </c>
      <c r="KI3" s="206">
        <v>3954</v>
      </c>
      <c r="KJ3" s="206">
        <v>3957</v>
      </c>
      <c r="KK3" s="206">
        <v>3692</v>
      </c>
      <c r="KL3" s="206">
        <v>3972</v>
      </c>
      <c r="KM3" s="206">
        <v>3982</v>
      </c>
      <c r="KN3" s="206">
        <v>3997</v>
      </c>
      <c r="KO3" s="206">
        <v>4000</v>
      </c>
      <c r="KP3" s="206">
        <v>4001</v>
      </c>
      <c r="KQ3" s="206">
        <v>4002</v>
      </c>
      <c r="KR3" s="206">
        <v>4013</v>
      </c>
      <c r="KS3" s="206">
        <v>4025</v>
      </c>
      <c r="KT3" s="206">
        <v>4031</v>
      </c>
      <c r="KU3" s="206">
        <v>4039</v>
      </c>
      <c r="KV3" s="206">
        <v>4057</v>
      </c>
      <c r="KW3" s="206">
        <v>4064</v>
      </c>
      <c r="KX3" s="206">
        <v>4080</v>
      </c>
      <c r="KY3" s="206">
        <v>4103</v>
      </c>
      <c r="KZ3" s="206">
        <v>4125</v>
      </c>
      <c r="LA3" s="206">
        <v>4143</v>
      </c>
      <c r="LB3" s="206">
        <v>4167</v>
      </c>
      <c r="LC3" s="206">
        <v>4194</v>
      </c>
      <c r="LD3" s="206">
        <v>4206</v>
      </c>
      <c r="LE3" s="206">
        <v>4216</v>
      </c>
      <c r="LF3" s="206">
        <v>4226</v>
      </c>
      <c r="LG3" s="206">
        <v>4247</v>
      </c>
      <c r="LH3" s="206">
        <v>4258</v>
      </c>
      <c r="LI3" s="206">
        <v>4290</v>
      </c>
      <c r="LJ3" s="206">
        <v>4319</v>
      </c>
      <c r="LK3" s="206">
        <v>4339</v>
      </c>
      <c r="LL3" s="206">
        <v>4356</v>
      </c>
      <c r="LM3" s="206">
        <v>4375</v>
      </c>
      <c r="LN3" s="206">
        <v>4406</v>
      </c>
      <c r="LO3" s="206">
        <v>4432</v>
      </c>
      <c r="LP3" s="206">
        <v>4456</v>
      </c>
      <c r="LQ3" s="206">
        <v>4478</v>
      </c>
      <c r="LR3" s="206">
        <v>4491</v>
      </c>
      <c r="LS3" s="206">
        <v>4495</v>
      </c>
      <c r="LT3" s="206">
        <v>4520</v>
      </c>
      <c r="LU3" s="206">
        <v>4544</v>
      </c>
      <c r="LV3" s="206">
        <v>4567</v>
      </c>
      <c r="LW3" s="206">
        <v>4593</v>
      </c>
      <c r="LX3" s="206">
        <v>4612</v>
      </c>
      <c r="LY3" s="206">
        <v>4622</v>
      </c>
      <c r="LZ3" s="206">
        <v>4654</v>
      </c>
      <c r="MA3" s="206">
        <v>4678</v>
      </c>
      <c r="MB3" s="206">
        <v>4705</v>
      </c>
      <c r="MC3" s="206">
        <v>4743</v>
      </c>
      <c r="MD3" s="206">
        <v>4780</v>
      </c>
      <c r="ME3" s="206">
        <v>4799</v>
      </c>
      <c r="MF3" s="206">
        <v>4822</v>
      </c>
      <c r="MG3" s="206">
        <v>4848</v>
      </c>
      <c r="MH3" s="206">
        <v>4871</v>
      </c>
      <c r="MI3" s="206">
        <v>4895</v>
      </c>
      <c r="MJ3" s="206">
        <v>4940</v>
      </c>
      <c r="MK3" s="206">
        <v>5003</v>
      </c>
      <c r="ML3" s="206">
        <v>5052</v>
      </c>
      <c r="MM3" s="206">
        <v>5088</v>
      </c>
      <c r="MN3" s="206">
        <v>5103</v>
      </c>
      <c r="MO3" s="206">
        <v>5155</v>
      </c>
      <c r="MP3" s="206">
        <v>5224</v>
      </c>
      <c r="MQ3" s="206">
        <v>5290</v>
      </c>
      <c r="MR3" s="206">
        <v>5330</v>
      </c>
      <c r="MS3" s="206">
        <v>5393</v>
      </c>
      <c r="MT3" s="206">
        <v>5442</v>
      </c>
      <c r="MU3" s="207">
        <v>5495</v>
      </c>
      <c r="MV3" s="219">
        <v>5530</v>
      </c>
      <c r="MW3" s="163">
        <v>5595</v>
      </c>
      <c r="MX3" s="163"/>
      <c r="MY3" s="163"/>
      <c r="MZ3" s="163"/>
      <c r="NA3" s="163"/>
      <c r="NB3" s="163"/>
    </row>
    <row r="4" spans="1:366">
      <c r="A4" t="s">
        <v>446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  <c r="HR4">
        <v>2682</v>
      </c>
      <c r="HS4">
        <v>2689</v>
      </c>
      <c r="HT4">
        <v>2710</v>
      </c>
      <c r="HU4">
        <v>2713</v>
      </c>
      <c r="HV4">
        <v>2714</v>
      </c>
      <c r="HW4">
        <v>2732</v>
      </c>
      <c r="HX4">
        <v>2763</v>
      </c>
      <c r="HY4">
        <v>2765</v>
      </c>
      <c r="HZ4">
        <v>2772</v>
      </c>
      <c r="IA4">
        <v>2778</v>
      </c>
      <c r="IB4">
        <v>2802</v>
      </c>
      <c r="IC4">
        <v>2821</v>
      </c>
      <c r="ID4">
        <v>2831</v>
      </c>
      <c r="IE4">
        <v>2840</v>
      </c>
      <c r="IF4">
        <v>2847</v>
      </c>
      <c r="IG4">
        <v>2851</v>
      </c>
      <c r="IH4">
        <v>2876</v>
      </c>
      <c r="II4">
        <v>2889</v>
      </c>
      <c r="IJ4">
        <v>2897</v>
      </c>
      <c r="IK4">
        <v>2899</v>
      </c>
      <c r="IL4">
        <v>2908</v>
      </c>
      <c r="IM4">
        <v>2909</v>
      </c>
      <c r="IN4">
        <v>2909</v>
      </c>
      <c r="IO4">
        <v>2909</v>
      </c>
      <c r="IP4">
        <v>2910</v>
      </c>
      <c r="IQ4">
        <v>2916</v>
      </c>
      <c r="IR4">
        <v>2916</v>
      </c>
      <c r="IS4">
        <v>2919</v>
      </c>
      <c r="IT4">
        <v>2924</v>
      </c>
      <c r="IU4">
        <v>2924</v>
      </c>
      <c r="IV4">
        <v>2943</v>
      </c>
      <c r="IW4">
        <v>2958</v>
      </c>
      <c r="IX4">
        <v>2959</v>
      </c>
      <c r="IY4">
        <v>2960</v>
      </c>
      <c r="IZ4">
        <v>2963</v>
      </c>
      <c r="JA4">
        <v>2972</v>
      </c>
      <c r="JB4">
        <v>2986</v>
      </c>
      <c r="JC4">
        <v>2986</v>
      </c>
      <c r="JD4">
        <v>2988</v>
      </c>
      <c r="JE4">
        <v>2990</v>
      </c>
      <c r="JF4">
        <v>2996</v>
      </c>
      <c r="JG4">
        <v>2997</v>
      </c>
      <c r="JH4">
        <v>2997</v>
      </c>
      <c r="JI4">
        <v>2997</v>
      </c>
      <c r="JJ4">
        <v>2997</v>
      </c>
      <c r="JK4">
        <v>3005</v>
      </c>
      <c r="JL4" s="208">
        <v>3019</v>
      </c>
      <c r="JM4" s="208">
        <v>3020</v>
      </c>
      <c r="JN4" s="208">
        <v>3020</v>
      </c>
      <c r="JO4" s="208">
        <v>3022</v>
      </c>
      <c r="JP4" s="208">
        <v>3024</v>
      </c>
      <c r="JQ4" s="208">
        <v>3026</v>
      </c>
      <c r="JR4" s="208">
        <v>3036</v>
      </c>
      <c r="JS4" s="208">
        <v>3038</v>
      </c>
      <c r="JT4" s="208">
        <v>3041</v>
      </c>
      <c r="JU4" s="208">
        <v>3041</v>
      </c>
      <c r="JV4" s="208">
        <v>3041</v>
      </c>
      <c r="JW4" s="208">
        <v>3043</v>
      </c>
      <c r="JX4" s="208">
        <v>3044</v>
      </c>
      <c r="JY4" s="208">
        <v>3044</v>
      </c>
      <c r="JZ4" s="208">
        <v>3045</v>
      </c>
      <c r="KA4" s="208">
        <v>3059</v>
      </c>
      <c r="KB4" s="208">
        <v>3060</v>
      </c>
      <c r="KC4" s="208">
        <v>3068</v>
      </c>
      <c r="KD4" s="208">
        <v>3068</v>
      </c>
      <c r="KE4" s="208">
        <v>3074</v>
      </c>
      <c r="KF4" s="208">
        <v>3075</v>
      </c>
      <c r="KG4" s="208">
        <v>3075</v>
      </c>
      <c r="KH4" s="208">
        <v>3078</v>
      </c>
      <c r="KI4" s="208">
        <v>3073</v>
      </c>
      <c r="KJ4" s="208">
        <v>3075</v>
      </c>
      <c r="KK4" s="208">
        <v>3084</v>
      </c>
      <c r="KL4" s="208">
        <v>3089</v>
      </c>
      <c r="KM4" s="208">
        <v>3092</v>
      </c>
      <c r="KN4" s="208">
        <v>3093</v>
      </c>
      <c r="KO4" s="208">
        <v>3096</v>
      </c>
      <c r="KP4" s="208">
        <v>3095</v>
      </c>
      <c r="KQ4" s="208">
        <v>3103</v>
      </c>
      <c r="KR4" s="208">
        <v>3107</v>
      </c>
      <c r="KS4" s="208">
        <v>3109</v>
      </c>
      <c r="KT4" s="208">
        <v>3113</v>
      </c>
      <c r="KU4" s="208">
        <v>3123</v>
      </c>
      <c r="KV4" s="208">
        <v>3125</v>
      </c>
      <c r="KW4" s="208">
        <v>3125</v>
      </c>
      <c r="KX4" s="208">
        <v>3127</v>
      </c>
      <c r="KY4" s="208">
        <v>3149</v>
      </c>
      <c r="KZ4" s="208">
        <v>3150</v>
      </c>
      <c r="LA4" s="208">
        <v>3150</v>
      </c>
      <c r="LB4" s="208">
        <v>3159</v>
      </c>
      <c r="LC4" s="208">
        <v>3159</v>
      </c>
      <c r="LD4" s="208">
        <v>3172</v>
      </c>
      <c r="LE4" s="208">
        <v>3172</v>
      </c>
      <c r="LF4" s="208">
        <v>3176</v>
      </c>
      <c r="LG4" s="208">
        <v>3205</v>
      </c>
      <c r="LH4" s="208">
        <v>3220</v>
      </c>
      <c r="LI4" s="208">
        <v>3220</v>
      </c>
      <c r="LJ4" s="208">
        <v>3224</v>
      </c>
      <c r="LK4" s="208">
        <v>3225</v>
      </c>
      <c r="LL4" s="208">
        <v>3231</v>
      </c>
      <c r="LM4" s="208">
        <v>3241</v>
      </c>
      <c r="LN4" s="208">
        <v>3245</v>
      </c>
      <c r="LO4" s="208">
        <v>3246</v>
      </c>
      <c r="LP4" s="208">
        <v>3269</v>
      </c>
      <c r="LQ4" s="208">
        <v>3272</v>
      </c>
      <c r="LR4" s="208">
        <v>3274</v>
      </c>
      <c r="LS4" s="208">
        <v>3285</v>
      </c>
      <c r="LT4" s="208">
        <v>3296</v>
      </c>
      <c r="LU4" s="208">
        <v>3301</v>
      </c>
      <c r="LV4" s="208">
        <v>3301</v>
      </c>
      <c r="LW4" s="208">
        <v>3307</v>
      </c>
      <c r="LX4" s="208">
        <v>3318</v>
      </c>
      <c r="LY4" s="208">
        <v>3322</v>
      </c>
      <c r="LZ4" s="208">
        <v>3329</v>
      </c>
      <c r="MA4" s="208">
        <v>3334</v>
      </c>
      <c r="MB4" s="208">
        <v>3335</v>
      </c>
      <c r="MC4" s="208">
        <v>3337</v>
      </c>
      <c r="MD4" s="208">
        <v>3344</v>
      </c>
      <c r="ME4" s="208">
        <v>3356</v>
      </c>
      <c r="MF4" s="208">
        <v>3356</v>
      </c>
      <c r="MG4" s="208">
        <v>3358</v>
      </c>
      <c r="MH4" s="208">
        <v>3364</v>
      </c>
      <c r="MI4" s="208">
        <v>3366</v>
      </c>
      <c r="MJ4" s="208">
        <v>3380</v>
      </c>
      <c r="MK4" s="208">
        <v>3382</v>
      </c>
      <c r="ML4" s="208">
        <v>3392</v>
      </c>
      <c r="MM4" s="208">
        <v>3395</v>
      </c>
      <c r="MN4" s="208">
        <v>3409</v>
      </c>
      <c r="MO4" s="208">
        <v>3412</v>
      </c>
      <c r="MP4" s="208">
        <v>3413</v>
      </c>
      <c r="MQ4" s="208">
        <v>3418</v>
      </c>
      <c r="MR4" s="208">
        <v>3420</v>
      </c>
      <c r="MS4" s="208">
        <v>3441</v>
      </c>
      <c r="MT4" s="208">
        <v>3461</v>
      </c>
      <c r="MU4" s="209">
        <v>3462</v>
      </c>
      <c r="MV4" s="219">
        <v>3466</v>
      </c>
      <c r="MW4" s="163">
        <v>3491</v>
      </c>
      <c r="MX4" s="163"/>
      <c r="MY4" s="163"/>
      <c r="MZ4" s="163"/>
      <c r="NA4" s="163"/>
      <c r="NB4" s="163"/>
    </row>
    <row r="5" spans="1:366">
      <c r="A5" t="s">
        <v>447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  <c r="HR5">
        <v>7424</v>
      </c>
      <c r="HS5">
        <v>7440</v>
      </c>
      <c r="HT5">
        <v>7451</v>
      </c>
      <c r="HU5">
        <v>7465</v>
      </c>
      <c r="HV5">
        <v>7484</v>
      </c>
      <c r="HW5">
        <v>7504</v>
      </c>
      <c r="HX5">
        <v>7526</v>
      </c>
      <c r="HY5">
        <v>7545</v>
      </c>
      <c r="HZ5">
        <v>7573</v>
      </c>
      <c r="IA5">
        <v>7579</v>
      </c>
      <c r="IB5">
        <v>7590</v>
      </c>
      <c r="IC5">
        <v>7612</v>
      </c>
      <c r="ID5">
        <v>7629</v>
      </c>
      <c r="IE5">
        <v>7649</v>
      </c>
      <c r="IF5">
        <v>7659</v>
      </c>
      <c r="IG5">
        <v>7701</v>
      </c>
      <c r="IH5">
        <v>7723</v>
      </c>
      <c r="II5">
        <v>7749</v>
      </c>
      <c r="IJ5">
        <v>7787</v>
      </c>
      <c r="IK5">
        <v>7810</v>
      </c>
      <c r="IL5">
        <v>7823</v>
      </c>
      <c r="IM5">
        <v>7860</v>
      </c>
      <c r="IN5">
        <v>7875</v>
      </c>
      <c r="IO5">
        <v>7897</v>
      </c>
      <c r="IP5">
        <v>7917</v>
      </c>
      <c r="IQ5">
        <v>7972</v>
      </c>
      <c r="IR5">
        <v>8007</v>
      </c>
      <c r="IS5">
        <v>8050</v>
      </c>
      <c r="IT5">
        <v>8086</v>
      </c>
      <c r="IU5">
        <v>8113</v>
      </c>
      <c r="IV5">
        <v>8141</v>
      </c>
      <c r="IW5">
        <v>8164</v>
      </c>
      <c r="IX5">
        <v>8209</v>
      </c>
      <c r="IY5">
        <v>8253</v>
      </c>
      <c r="IZ5">
        <v>8282</v>
      </c>
      <c r="JA5">
        <v>8337</v>
      </c>
      <c r="JB5">
        <v>8390</v>
      </c>
      <c r="JC5">
        <v>8444</v>
      </c>
      <c r="JD5">
        <v>8493</v>
      </c>
      <c r="JE5">
        <v>8529</v>
      </c>
      <c r="JF5">
        <v>8582</v>
      </c>
      <c r="JG5">
        <v>8619</v>
      </c>
      <c r="JH5">
        <v>8647</v>
      </c>
      <c r="JI5">
        <v>8704</v>
      </c>
      <c r="JJ5">
        <v>8744</v>
      </c>
      <c r="JK5">
        <v>8774</v>
      </c>
      <c r="JL5" s="210">
        <v>8858</v>
      </c>
      <c r="JM5" s="210">
        <v>8929</v>
      </c>
      <c r="JN5" s="210">
        <v>8986</v>
      </c>
      <c r="JO5" s="210">
        <v>9064</v>
      </c>
      <c r="JP5" s="210">
        <v>9124</v>
      </c>
      <c r="JQ5" s="210">
        <v>9193</v>
      </c>
      <c r="JR5" s="210">
        <v>9290</v>
      </c>
      <c r="JS5" s="210">
        <v>9351</v>
      </c>
      <c r="JT5" s="210">
        <v>9446</v>
      </c>
      <c r="JU5" s="210">
        <v>9446</v>
      </c>
      <c r="JV5" s="210">
        <v>9620</v>
      </c>
      <c r="JW5" s="210">
        <v>9705</v>
      </c>
      <c r="JX5" s="210">
        <v>9802</v>
      </c>
      <c r="JY5" s="210">
        <v>9949</v>
      </c>
      <c r="JZ5" s="210">
        <v>10063</v>
      </c>
      <c r="KA5" s="210">
        <v>10168</v>
      </c>
      <c r="KB5" s="210">
        <v>10255</v>
      </c>
      <c r="KC5" s="210">
        <v>10338</v>
      </c>
      <c r="KD5" s="210">
        <v>10440</v>
      </c>
      <c r="KE5" s="210">
        <v>10588</v>
      </c>
      <c r="KF5" s="210">
        <v>10729</v>
      </c>
      <c r="KG5" s="210">
        <v>10837</v>
      </c>
      <c r="KH5" s="210">
        <v>10959</v>
      </c>
      <c r="KI5" s="210">
        <v>11077</v>
      </c>
      <c r="KJ5" s="210">
        <v>11282</v>
      </c>
      <c r="KK5" s="210">
        <v>11461</v>
      </c>
      <c r="KL5" s="210">
        <v>11701</v>
      </c>
      <c r="KM5" s="210">
        <v>11911</v>
      </c>
      <c r="KN5" s="210">
        <v>12059</v>
      </c>
      <c r="KO5" s="210">
        <v>12152</v>
      </c>
      <c r="KP5" s="210">
        <v>12208</v>
      </c>
      <c r="KQ5" s="210">
        <v>12321</v>
      </c>
      <c r="KR5" s="210">
        <v>12489</v>
      </c>
      <c r="KS5" s="210">
        <v>12849</v>
      </c>
      <c r="KT5" s="210">
        <v>13083</v>
      </c>
      <c r="KU5" s="210">
        <v>13266</v>
      </c>
      <c r="KV5" s="210">
        <v>13409</v>
      </c>
      <c r="KW5" s="210">
        <v>13592</v>
      </c>
      <c r="KX5" s="210">
        <v>13712</v>
      </c>
      <c r="KY5" s="210">
        <v>13911</v>
      </c>
      <c r="KZ5" s="210">
        <v>14103</v>
      </c>
      <c r="LA5" s="210">
        <v>14263</v>
      </c>
      <c r="LB5" s="210">
        <v>14428</v>
      </c>
      <c r="LC5" s="210">
        <v>14537</v>
      </c>
      <c r="LD5" s="210">
        <v>14656</v>
      </c>
      <c r="LE5" s="210">
        <v>14721</v>
      </c>
      <c r="LF5" s="210">
        <v>14847</v>
      </c>
      <c r="LG5" s="210">
        <v>14986</v>
      </c>
      <c r="LH5" s="210">
        <v>15114</v>
      </c>
      <c r="LI5" s="210">
        <v>15259</v>
      </c>
      <c r="LJ5" s="210">
        <v>15403</v>
      </c>
      <c r="LK5" s="210">
        <v>15515</v>
      </c>
      <c r="LL5" s="210">
        <v>15554</v>
      </c>
      <c r="LM5" s="210">
        <v>15701</v>
      </c>
      <c r="LN5" s="210">
        <v>15802</v>
      </c>
      <c r="LO5" s="210">
        <v>15916</v>
      </c>
      <c r="LP5" s="210">
        <v>16010</v>
      </c>
      <c r="LQ5" s="210">
        <v>16113</v>
      </c>
      <c r="LR5" s="210">
        <v>16186</v>
      </c>
      <c r="LS5" s="210">
        <v>16228</v>
      </c>
      <c r="LT5" s="210">
        <v>16344</v>
      </c>
      <c r="LU5" s="210">
        <v>16445</v>
      </c>
      <c r="LV5" s="210">
        <v>16520</v>
      </c>
      <c r="LW5" s="210">
        <v>16555</v>
      </c>
      <c r="LX5" s="210">
        <v>16629</v>
      </c>
      <c r="LY5" s="210">
        <v>16655</v>
      </c>
      <c r="LZ5" s="210">
        <v>16672</v>
      </c>
      <c r="MA5" s="210">
        <v>16715</v>
      </c>
      <c r="MB5" s="210">
        <v>16790</v>
      </c>
      <c r="MC5" s="210">
        <v>16829</v>
      </c>
      <c r="MD5" s="210">
        <v>16886</v>
      </c>
      <c r="ME5" s="210">
        <v>16922</v>
      </c>
      <c r="MF5" s="210">
        <v>16946</v>
      </c>
      <c r="MG5" s="210">
        <v>16976</v>
      </c>
      <c r="MH5" s="210">
        <v>16990</v>
      </c>
      <c r="MI5" s="210">
        <v>17002</v>
      </c>
      <c r="MJ5" s="210">
        <v>17020</v>
      </c>
      <c r="MK5" s="210">
        <v>17068</v>
      </c>
      <c r="ML5" s="210">
        <v>17095</v>
      </c>
      <c r="MM5" s="210">
        <v>17113</v>
      </c>
      <c r="MN5" s="210">
        <v>17131</v>
      </c>
      <c r="MO5" s="210">
        <v>17159</v>
      </c>
      <c r="MP5" s="210">
        <v>17188</v>
      </c>
      <c r="MQ5" s="210">
        <v>17201</v>
      </c>
      <c r="MR5" s="210">
        <v>17215</v>
      </c>
      <c r="MS5" s="210">
        <v>17241</v>
      </c>
      <c r="MT5" s="210">
        <v>17263</v>
      </c>
      <c r="MU5" s="211">
        <v>17289</v>
      </c>
      <c r="MV5" s="219">
        <v>17299</v>
      </c>
      <c r="MW5" s="163">
        <v>17323</v>
      </c>
      <c r="MX5" s="163"/>
      <c r="MY5" s="163"/>
      <c r="MZ5" s="163"/>
      <c r="NA5" s="163"/>
      <c r="NB5" s="163"/>
    </row>
    <row r="6" spans="1:366">
      <c r="A6" t="s">
        <v>448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  <c r="HR6">
        <v>21709</v>
      </c>
      <c r="HS6">
        <v>21782</v>
      </c>
      <c r="HT6">
        <v>21900</v>
      </c>
      <c r="HU6">
        <v>22057</v>
      </c>
      <c r="HV6">
        <v>22138</v>
      </c>
      <c r="HW6">
        <v>22259</v>
      </c>
      <c r="HX6">
        <v>22344</v>
      </c>
      <c r="HY6">
        <v>22435</v>
      </c>
      <c r="HZ6">
        <v>22574</v>
      </c>
      <c r="IA6">
        <v>22740</v>
      </c>
      <c r="IB6">
        <v>22889</v>
      </c>
      <c r="IC6">
        <v>23018</v>
      </c>
      <c r="ID6">
        <v>23126</v>
      </c>
      <c r="IE6">
        <v>23290</v>
      </c>
      <c r="IF6">
        <v>23382</v>
      </c>
      <c r="IG6">
        <v>23514</v>
      </c>
      <c r="IH6">
        <v>23559</v>
      </c>
      <c r="II6">
        <v>23646</v>
      </c>
      <c r="IJ6">
        <v>23851</v>
      </c>
      <c r="IK6">
        <v>23988</v>
      </c>
      <c r="IL6">
        <v>24253</v>
      </c>
      <c r="IM6">
        <v>24463</v>
      </c>
      <c r="IN6">
        <v>24575</v>
      </c>
      <c r="IO6">
        <v>24901</v>
      </c>
      <c r="IP6">
        <v>25038</v>
      </c>
      <c r="IQ6">
        <v>25286</v>
      </c>
      <c r="IR6">
        <v>25600</v>
      </c>
      <c r="IS6">
        <v>26031</v>
      </c>
      <c r="IT6">
        <v>26361</v>
      </c>
      <c r="IU6">
        <v>26633</v>
      </c>
      <c r="IV6">
        <v>26901</v>
      </c>
      <c r="IW6">
        <v>27291</v>
      </c>
      <c r="IX6">
        <v>27611</v>
      </c>
      <c r="IY6">
        <v>27960</v>
      </c>
      <c r="IZ6">
        <v>28310</v>
      </c>
      <c r="JA6">
        <v>28483</v>
      </c>
      <c r="JB6">
        <v>28801</v>
      </c>
      <c r="JC6">
        <v>29137</v>
      </c>
      <c r="JD6">
        <v>29593</v>
      </c>
      <c r="JE6">
        <v>30006</v>
      </c>
      <c r="JF6">
        <v>30428</v>
      </c>
      <c r="JG6">
        <v>30741</v>
      </c>
      <c r="JH6">
        <v>30994</v>
      </c>
      <c r="JI6">
        <v>31205</v>
      </c>
      <c r="JJ6">
        <v>31805</v>
      </c>
      <c r="JK6">
        <v>32291</v>
      </c>
      <c r="JL6" s="208">
        <v>32895</v>
      </c>
      <c r="JM6" s="208">
        <v>33366</v>
      </c>
      <c r="JN6" s="208">
        <v>33850</v>
      </c>
      <c r="JO6" s="208">
        <v>34273</v>
      </c>
      <c r="JP6" s="208">
        <v>34644</v>
      </c>
      <c r="JQ6" s="208">
        <v>35140</v>
      </c>
      <c r="JR6" s="208">
        <v>35661</v>
      </c>
      <c r="JS6" s="208">
        <v>36096</v>
      </c>
      <c r="JT6" s="208">
        <v>36870</v>
      </c>
      <c r="JU6" s="208">
        <v>36870</v>
      </c>
      <c r="JV6" s="208">
        <v>37823</v>
      </c>
      <c r="JW6" s="208">
        <v>38393</v>
      </c>
      <c r="JX6" s="208">
        <v>39135</v>
      </c>
      <c r="JY6" s="208">
        <v>39764</v>
      </c>
      <c r="JZ6" s="208">
        <v>40360</v>
      </c>
      <c r="KA6" s="208">
        <v>41044</v>
      </c>
      <c r="KB6" s="208">
        <v>41669</v>
      </c>
      <c r="KC6" s="208">
        <v>41972</v>
      </c>
      <c r="KD6" s="208">
        <v>42618</v>
      </c>
      <c r="KE6" s="208">
        <v>42915</v>
      </c>
      <c r="KF6" s="208">
        <v>43421</v>
      </c>
      <c r="KG6" s="208">
        <v>44173</v>
      </c>
      <c r="KH6" s="208">
        <v>44722</v>
      </c>
      <c r="KI6" s="208">
        <v>45177</v>
      </c>
      <c r="KJ6" s="208">
        <v>45615</v>
      </c>
      <c r="KK6" s="208">
        <v>46491</v>
      </c>
      <c r="KL6" s="208">
        <v>47202</v>
      </c>
      <c r="KM6" s="208">
        <v>48109</v>
      </c>
      <c r="KN6" s="208">
        <v>48540</v>
      </c>
      <c r="KO6" s="208">
        <v>48960</v>
      </c>
      <c r="KP6" s="208">
        <v>49451</v>
      </c>
      <c r="KQ6" s="208">
        <v>49919</v>
      </c>
      <c r="KR6" s="208">
        <v>50564</v>
      </c>
      <c r="KS6" s="208">
        <v>51373</v>
      </c>
      <c r="KT6" s="208">
        <v>52551</v>
      </c>
      <c r="KU6" s="208">
        <v>53512</v>
      </c>
      <c r="KV6" s="208">
        <v>54341</v>
      </c>
      <c r="KW6" s="208">
        <v>54854</v>
      </c>
      <c r="KX6" s="208">
        <v>55116</v>
      </c>
      <c r="KY6" s="208">
        <v>55947</v>
      </c>
      <c r="KZ6" s="208">
        <v>56474</v>
      </c>
      <c r="LA6" s="208">
        <v>57101</v>
      </c>
      <c r="LB6" s="208">
        <v>57544</v>
      </c>
      <c r="LC6" s="208">
        <v>58026</v>
      </c>
      <c r="LD6" s="208">
        <v>58368</v>
      </c>
      <c r="LE6" s="208">
        <v>58636</v>
      </c>
      <c r="LF6" s="208">
        <v>59031</v>
      </c>
      <c r="LG6" s="208">
        <v>59433</v>
      </c>
      <c r="LH6" s="208">
        <v>59766</v>
      </c>
      <c r="LI6" s="208">
        <v>60179</v>
      </c>
      <c r="LJ6" s="208">
        <v>60502</v>
      </c>
      <c r="LK6" s="208">
        <v>60736</v>
      </c>
      <c r="LL6" s="208">
        <v>60899</v>
      </c>
      <c r="LM6" s="208">
        <v>61170</v>
      </c>
      <c r="LN6" s="208">
        <v>61491</v>
      </c>
      <c r="LO6" s="208">
        <v>61707</v>
      </c>
      <c r="LP6" s="208">
        <v>61967</v>
      </c>
      <c r="LQ6" s="208">
        <v>62133</v>
      </c>
      <c r="LR6" s="208">
        <v>62423</v>
      </c>
      <c r="LS6" s="208">
        <v>62301</v>
      </c>
      <c r="LT6" s="208">
        <v>62466</v>
      </c>
      <c r="LU6" s="208">
        <v>62625</v>
      </c>
      <c r="LV6" s="208">
        <v>62770</v>
      </c>
      <c r="LW6" s="208">
        <v>62899</v>
      </c>
      <c r="LX6" s="208">
        <v>62987</v>
      </c>
      <c r="LY6" s="208">
        <v>63053</v>
      </c>
      <c r="LZ6" s="208">
        <v>63107</v>
      </c>
      <c r="MA6" s="208">
        <v>63224</v>
      </c>
      <c r="MB6" s="208">
        <v>63337</v>
      </c>
      <c r="MC6" s="208">
        <v>63415</v>
      </c>
      <c r="MD6" s="208">
        <v>63530</v>
      </c>
      <c r="ME6" s="208">
        <v>63614</v>
      </c>
      <c r="MF6" s="208">
        <v>63670</v>
      </c>
      <c r="MG6" s="208">
        <v>63737</v>
      </c>
      <c r="MH6" s="208">
        <v>63804</v>
      </c>
      <c r="MI6" s="208">
        <v>63845</v>
      </c>
      <c r="MJ6" s="208">
        <v>63898</v>
      </c>
      <c r="MK6" s="208">
        <v>64026</v>
      </c>
      <c r="ML6" s="208">
        <v>64118</v>
      </c>
      <c r="MM6" s="208">
        <v>64173</v>
      </c>
      <c r="MN6" s="208">
        <v>64237</v>
      </c>
      <c r="MO6" s="208">
        <v>64354</v>
      </c>
      <c r="MP6" s="208">
        <v>64438</v>
      </c>
      <c r="MQ6" s="208">
        <v>64514</v>
      </c>
      <c r="MR6" s="208">
        <v>64563</v>
      </c>
      <c r="MS6" s="208">
        <v>64629</v>
      </c>
      <c r="MT6" s="208">
        <v>64590</v>
      </c>
      <c r="MU6" s="209">
        <v>63606</v>
      </c>
      <c r="MV6" s="219">
        <v>64697</v>
      </c>
      <c r="MW6" s="163">
        <v>64747</v>
      </c>
      <c r="MX6" s="163"/>
      <c r="MY6" s="163"/>
      <c r="MZ6" s="163"/>
      <c r="NA6" s="163"/>
      <c r="NB6" s="163"/>
    </row>
    <row r="7" spans="1:366">
      <c r="A7" t="s">
        <v>449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  <c r="HR7">
        <v>881</v>
      </c>
      <c r="HS7">
        <v>882</v>
      </c>
      <c r="HT7">
        <v>882</v>
      </c>
      <c r="HU7">
        <v>884</v>
      </c>
      <c r="HV7">
        <v>885</v>
      </c>
      <c r="HW7">
        <v>889</v>
      </c>
      <c r="HX7">
        <v>889</v>
      </c>
      <c r="HY7">
        <v>919</v>
      </c>
      <c r="HZ7">
        <v>958</v>
      </c>
      <c r="IA7">
        <v>989</v>
      </c>
      <c r="IB7">
        <v>996</v>
      </c>
      <c r="IC7">
        <v>998</v>
      </c>
      <c r="ID7">
        <v>1007</v>
      </c>
      <c r="IE7">
        <v>1007</v>
      </c>
      <c r="IF7">
        <v>1007</v>
      </c>
      <c r="IG7">
        <v>1029</v>
      </c>
      <c r="IH7">
        <v>1029</v>
      </c>
      <c r="II7">
        <v>1032</v>
      </c>
      <c r="IJ7">
        <v>1057</v>
      </c>
      <c r="IK7">
        <v>1058</v>
      </c>
      <c r="IL7">
        <v>1063</v>
      </c>
      <c r="IM7">
        <v>1064</v>
      </c>
      <c r="IN7">
        <v>1137</v>
      </c>
      <c r="IO7">
        <v>1193</v>
      </c>
      <c r="IP7">
        <v>1193</v>
      </c>
      <c r="IQ7">
        <v>1206</v>
      </c>
      <c r="IR7">
        <v>1206</v>
      </c>
      <c r="IS7">
        <v>1253</v>
      </c>
      <c r="IT7">
        <v>1287</v>
      </c>
      <c r="IU7">
        <v>1305</v>
      </c>
      <c r="IV7">
        <v>1307</v>
      </c>
      <c r="IW7">
        <v>1321</v>
      </c>
      <c r="IX7">
        <v>1368</v>
      </c>
      <c r="IY7">
        <v>1385</v>
      </c>
      <c r="IZ7">
        <v>1385</v>
      </c>
      <c r="JA7">
        <v>1392</v>
      </c>
      <c r="JB7">
        <v>1392</v>
      </c>
      <c r="JC7">
        <v>1393</v>
      </c>
      <c r="JD7">
        <v>1405</v>
      </c>
      <c r="JE7">
        <v>1406</v>
      </c>
      <c r="JF7">
        <v>1451</v>
      </c>
      <c r="JG7">
        <v>1451</v>
      </c>
      <c r="JH7">
        <v>1492</v>
      </c>
      <c r="JI7">
        <v>1495</v>
      </c>
      <c r="JJ7">
        <v>1500</v>
      </c>
      <c r="JK7">
        <v>1524</v>
      </c>
      <c r="JL7" s="210">
        <v>1541</v>
      </c>
      <c r="JM7" s="210">
        <v>1543</v>
      </c>
      <c r="JN7" s="210">
        <v>1543</v>
      </c>
      <c r="JO7" s="210">
        <v>1543</v>
      </c>
      <c r="JP7" s="210">
        <v>1564</v>
      </c>
      <c r="JQ7" s="210">
        <v>1578</v>
      </c>
      <c r="JR7" s="210">
        <v>1591</v>
      </c>
      <c r="JS7" s="210">
        <v>1598</v>
      </c>
      <c r="JT7" s="210">
        <v>1600</v>
      </c>
      <c r="JU7" s="210">
        <v>1600</v>
      </c>
      <c r="JV7" s="210">
        <v>1605</v>
      </c>
      <c r="JW7" s="210">
        <v>1608</v>
      </c>
      <c r="JX7" s="210">
        <v>1608</v>
      </c>
      <c r="JY7" s="210">
        <v>1609</v>
      </c>
      <c r="JZ7" s="210">
        <v>1609</v>
      </c>
      <c r="KA7" s="210">
        <v>1623</v>
      </c>
      <c r="KB7" s="210">
        <v>1624</v>
      </c>
      <c r="KC7" s="210">
        <v>1624</v>
      </c>
      <c r="KD7" s="210">
        <v>1627</v>
      </c>
      <c r="KE7" s="210">
        <v>1628</v>
      </c>
      <c r="KF7" s="210">
        <v>1629</v>
      </c>
      <c r="KG7" s="210">
        <v>1629</v>
      </c>
      <c r="KH7" s="210">
        <v>1630</v>
      </c>
      <c r="KI7" s="210">
        <v>1632</v>
      </c>
      <c r="KJ7" s="210">
        <v>1633</v>
      </c>
      <c r="KK7" s="210">
        <v>1634</v>
      </c>
      <c r="KL7" s="210">
        <v>1634</v>
      </c>
      <c r="KM7" s="210">
        <v>1635</v>
      </c>
      <c r="KN7" s="210">
        <v>1636</v>
      </c>
      <c r="KO7" s="210">
        <v>1637</v>
      </c>
      <c r="KP7" s="210">
        <v>1637</v>
      </c>
      <c r="KQ7" s="210">
        <v>1637</v>
      </c>
      <c r="KR7" s="210">
        <v>1637</v>
      </c>
      <c r="KS7" s="210">
        <v>1637</v>
      </c>
      <c r="KT7" s="210">
        <v>1637</v>
      </c>
      <c r="KU7" s="210">
        <v>1637</v>
      </c>
      <c r="KV7" s="210">
        <v>1637</v>
      </c>
      <c r="KW7" s="210">
        <v>1637</v>
      </c>
      <c r="KX7" s="210">
        <v>1637</v>
      </c>
      <c r="KY7" s="210">
        <v>1637</v>
      </c>
      <c r="KZ7" s="210">
        <v>1637</v>
      </c>
      <c r="LA7" s="210">
        <v>1637</v>
      </c>
      <c r="LB7" s="210">
        <v>1638</v>
      </c>
      <c r="LC7" s="210">
        <v>1638</v>
      </c>
      <c r="LD7" s="210">
        <v>1640</v>
      </c>
      <c r="LE7" s="210">
        <v>1655</v>
      </c>
      <c r="LF7" s="210">
        <v>1661</v>
      </c>
      <c r="LG7" s="210">
        <v>1668</v>
      </c>
      <c r="LH7" s="210">
        <v>1673</v>
      </c>
      <c r="LI7" s="210">
        <v>1675</v>
      </c>
      <c r="LJ7" s="210">
        <v>1679</v>
      </c>
      <c r="LK7" s="210">
        <v>1680</v>
      </c>
      <c r="LL7" s="210">
        <v>1691</v>
      </c>
      <c r="LM7" s="210">
        <v>1692</v>
      </c>
      <c r="LN7" s="210">
        <v>1693</v>
      </c>
      <c r="LO7" s="210">
        <v>1695</v>
      </c>
      <c r="LP7" s="210">
        <v>1696</v>
      </c>
      <c r="LQ7" s="210">
        <v>1696</v>
      </c>
      <c r="LR7" s="210">
        <v>1697</v>
      </c>
      <c r="LS7" s="210">
        <v>1698</v>
      </c>
      <c r="LT7" s="210">
        <v>1698</v>
      </c>
      <c r="LU7" s="210">
        <v>1699</v>
      </c>
      <c r="LV7" s="210">
        <v>1700</v>
      </c>
      <c r="LW7" s="210">
        <v>1702</v>
      </c>
      <c r="LX7" s="210">
        <v>1703</v>
      </c>
      <c r="LY7" s="210">
        <v>1703</v>
      </c>
      <c r="LZ7" s="210">
        <v>1705</v>
      </c>
      <c r="MA7" s="210">
        <v>1707</v>
      </c>
      <c r="MB7" s="210">
        <v>1707</v>
      </c>
      <c r="MC7" s="210">
        <v>1707</v>
      </c>
      <c r="MD7" s="210">
        <v>1709</v>
      </c>
      <c r="ME7" s="210">
        <v>1710</v>
      </c>
      <c r="MF7" s="210">
        <v>1710</v>
      </c>
      <c r="MG7" s="210">
        <v>1710</v>
      </c>
      <c r="MH7" s="210">
        <v>1712</v>
      </c>
      <c r="MI7" s="210">
        <v>1713</v>
      </c>
      <c r="MJ7" s="210">
        <v>1728</v>
      </c>
      <c r="MK7" s="210">
        <v>1729</v>
      </c>
      <c r="ML7" s="210">
        <v>1729</v>
      </c>
      <c r="MM7" s="210">
        <v>1778</v>
      </c>
      <c r="MN7" s="210">
        <v>1836</v>
      </c>
      <c r="MO7" s="210">
        <v>1839</v>
      </c>
      <c r="MP7" s="210">
        <v>1959</v>
      </c>
      <c r="MQ7" s="210">
        <v>2027</v>
      </c>
      <c r="MR7" s="210">
        <v>2030</v>
      </c>
      <c r="MS7" s="210">
        <v>2050</v>
      </c>
      <c r="MT7" s="210">
        <v>2051</v>
      </c>
      <c r="MU7" s="211">
        <v>2051</v>
      </c>
      <c r="MV7" s="219">
        <v>2052</v>
      </c>
      <c r="MW7" s="163">
        <v>2082</v>
      </c>
      <c r="MX7" s="163"/>
      <c r="MY7" s="163"/>
      <c r="MZ7" s="163"/>
      <c r="NA7" s="163"/>
      <c r="NB7" s="163"/>
    </row>
    <row r="8" spans="1:366">
      <c r="A8" t="s">
        <v>450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  <c r="HR8">
        <v>3189</v>
      </c>
      <c r="HS8">
        <v>3195</v>
      </c>
      <c r="HT8">
        <v>3212</v>
      </c>
      <c r="HU8">
        <v>3245</v>
      </c>
      <c r="HV8">
        <v>3271</v>
      </c>
      <c r="HW8">
        <v>3289</v>
      </c>
      <c r="HX8">
        <v>3328</v>
      </c>
      <c r="HY8">
        <v>3347</v>
      </c>
      <c r="HZ8">
        <v>3383</v>
      </c>
      <c r="IA8">
        <v>3409</v>
      </c>
      <c r="IB8">
        <v>3436</v>
      </c>
      <c r="IC8">
        <v>3465</v>
      </c>
      <c r="ID8">
        <v>3476</v>
      </c>
      <c r="IE8">
        <v>3494</v>
      </c>
      <c r="IF8">
        <v>3518</v>
      </c>
      <c r="IG8">
        <v>3526</v>
      </c>
      <c r="IH8">
        <v>3528</v>
      </c>
      <c r="II8">
        <v>3535</v>
      </c>
      <c r="IJ8">
        <v>3566</v>
      </c>
      <c r="IK8">
        <v>3567</v>
      </c>
      <c r="IL8">
        <v>3594</v>
      </c>
      <c r="IM8">
        <v>3637</v>
      </c>
      <c r="IN8">
        <v>3679</v>
      </c>
      <c r="IO8">
        <v>3703</v>
      </c>
      <c r="IP8">
        <v>3729</v>
      </c>
      <c r="IQ8">
        <v>3759</v>
      </c>
      <c r="IR8">
        <v>3772</v>
      </c>
      <c r="IS8">
        <v>3791</v>
      </c>
      <c r="IT8">
        <v>3806</v>
      </c>
      <c r="IU8">
        <v>3843</v>
      </c>
      <c r="IV8">
        <v>3855</v>
      </c>
      <c r="IW8">
        <v>3866</v>
      </c>
      <c r="IX8">
        <v>3887</v>
      </c>
      <c r="IY8">
        <v>3898</v>
      </c>
      <c r="IZ8">
        <v>3916</v>
      </c>
      <c r="JA8">
        <v>3937</v>
      </c>
      <c r="JB8">
        <v>3953</v>
      </c>
      <c r="JC8">
        <v>3990</v>
      </c>
      <c r="JD8">
        <v>4034</v>
      </c>
      <c r="JE8">
        <v>4063</v>
      </c>
      <c r="JF8">
        <v>4076</v>
      </c>
      <c r="JG8">
        <v>4119</v>
      </c>
      <c r="JH8">
        <v>4152</v>
      </c>
      <c r="JI8">
        <v>4169</v>
      </c>
      <c r="JJ8">
        <v>4204</v>
      </c>
      <c r="JK8">
        <v>4217</v>
      </c>
      <c r="JL8" s="208">
        <v>4237</v>
      </c>
      <c r="JM8" s="208">
        <v>4300</v>
      </c>
      <c r="JN8" s="208">
        <v>4346</v>
      </c>
      <c r="JO8" s="208">
        <v>4374</v>
      </c>
      <c r="JP8" s="208">
        <v>4419</v>
      </c>
      <c r="JQ8" s="208">
        <v>4461</v>
      </c>
      <c r="JR8" s="208">
        <v>4504</v>
      </c>
      <c r="JS8" s="208">
        <v>4552</v>
      </c>
      <c r="JT8" s="208">
        <v>4618</v>
      </c>
      <c r="JU8" s="208">
        <v>4618</v>
      </c>
      <c r="JV8" s="208">
        <v>4718</v>
      </c>
      <c r="JW8" s="208">
        <v>4767</v>
      </c>
      <c r="JX8" s="208">
        <v>4887</v>
      </c>
      <c r="JY8" s="208">
        <v>4944</v>
      </c>
      <c r="JZ8" s="208">
        <v>5011</v>
      </c>
      <c r="KA8" s="208">
        <v>5052</v>
      </c>
      <c r="KB8" s="208">
        <v>5086</v>
      </c>
      <c r="KC8" s="208">
        <v>5142</v>
      </c>
      <c r="KD8" s="208">
        <v>5195</v>
      </c>
      <c r="KE8" s="208">
        <v>5251</v>
      </c>
      <c r="KF8" s="208">
        <v>5339</v>
      </c>
      <c r="KG8" s="208">
        <v>5393</v>
      </c>
      <c r="KH8" s="208">
        <v>5423</v>
      </c>
      <c r="KI8" s="208">
        <v>5399</v>
      </c>
      <c r="KJ8" s="208">
        <v>5458</v>
      </c>
      <c r="KK8" s="208">
        <v>5633</v>
      </c>
      <c r="KL8" s="208">
        <v>5843</v>
      </c>
      <c r="KM8" s="208">
        <v>6003</v>
      </c>
      <c r="KN8" s="208">
        <v>6085</v>
      </c>
      <c r="KO8" s="208">
        <v>6138</v>
      </c>
      <c r="KP8" s="208">
        <v>6175</v>
      </c>
      <c r="KQ8" s="208">
        <v>6286</v>
      </c>
      <c r="KR8" s="208">
        <v>6420</v>
      </c>
      <c r="KS8" s="208">
        <v>6613</v>
      </c>
      <c r="KT8" s="208">
        <v>5766</v>
      </c>
      <c r="KU8" s="208">
        <v>5831</v>
      </c>
      <c r="KV8" s="208">
        <v>5903</v>
      </c>
      <c r="KW8" s="208">
        <v>5971</v>
      </c>
      <c r="KX8" s="208">
        <v>6037</v>
      </c>
      <c r="KY8" s="208">
        <v>6073</v>
      </c>
      <c r="KZ8" s="208">
        <v>6147</v>
      </c>
      <c r="LA8" s="208">
        <v>6208</v>
      </c>
      <c r="LB8" s="208">
        <v>6257</v>
      </c>
      <c r="LC8" s="208">
        <v>6304</v>
      </c>
      <c r="LD8" s="208">
        <v>6335</v>
      </c>
      <c r="LE8" s="208">
        <v>6368</v>
      </c>
      <c r="LF8" s="208">
        <v>6397</v>
      </c>
      <c r="LG8" s="208">
        <v>6448</v>
      </c>
      <c r="LH8" s="208">
        <v>6474</v>
      </c>
      <c r="LI8" s="208">
        <v>6484</v>
      </c>
      <c r="LJ8" s="208">
        <v>6514</v>
      </c>
      <c r="LK8" s="208">
        <v>6517</v>
      </c>
      <c r="LL8" s="208">
        <v>6532</v>
      </c>
      <c r="LM8" s="208">
        <v>6551</v>
      </c>
      <c r="LN8" s="208">
        <v>6567</v>
      </c>
      <c r="LO8" s="208">
        <v>6583</v>
      </c>
      <c r="LP8" s="208">
        <v>6588</v>
      </c>
      <c r="LQ8" s="208">
        <v>6598</v>
      </c>
      <c r="LR8" s="208">
        <v>6604</v>
      </c>
      <c r="LS8" s="208">
        <v>6619</v>
      </c>
      <c r="LT8" s="208">
        <v>6628</v>
      </c>
      <c r="LU8" s="208">
        <v>6647</v>
      </c>
      <c r="LV8" s="208">
        <v>6663</v>
      </c>
      <c r="LW8" s="208">
        <v>6697</v>
      </c>
      <c r="LX8" s="208">
        <v>6714</v>
      </c>
      <c r="LY8" s="208">
        <v>6726</v>
      </c>
      <c r="LZ8" s="208">
        <v>6735</v>
      </c>
      <c r="MA8" s="208">
        <v>6742</v>
      </c>
      <c r="MB8" s="208">
        <v>6752</v>
      </c>
      <c r="MC8" s="208">
        <v>6755</v>
      </c>
      <c r="MD8" s="208">
        <v>6762</v>
      </c>
      <c r="ME8" s="208">
        <v>6767</v>
      </c>
      <c r="MF8" s="208">
        <v>6773</v>
      </c>
      <c r="MG8" s="208">
        <v>6773</v>
      </c>
      <c r="MH8" s="208">
        <v>6775</v>
      </c>
      <c r="MI8" s="208">
        <v>6777</v>
      </c>
      <c r="MJ8" s="208">
        <v>6782</v>
      </c>
      <c r="MK8" s="208">
        <v>6786</v>
      </c>
      <c r="ML8" s="208">
        <v>6798</v>
      </c>
      <c r="MM8" s="208">
        <v>6803</v>
      </c>
      <c r="MN8" s="208">
        <v>6809</v>
      </c>
      <c r="MO8" s="208">
        <v>6810</v>
      </c>
      <c r="MP8" s="208">
        <v>6816</v>
      </c>
      <c r="MQ8" s="208">
        <v>6818</v>
      </c>
      <c r="MR8" s="208">
        <v>6819</v>
      </c>
      <c r="MS8" s="208">
        <v>6822</v>
      </c>
      <c r="MT8" s="208">
        <v>6827</v>
      </c>
      <c r="MU8" s="209">
        <v>6827</v>
      </c>
      <c r="MV8" s="219">
        <v>6827</v>
      </c>
      <c r="MW8" s="163">
        <v>6830</v>
      </c>
      <c r="MX8" s="163"/>
      <c r="MY8" s="163"/>
      <c r="MZ8" s="163"/>
      <c r="NA8" s="163"/>
      <c r="NB8" s="163"/>
    </row>
    <row r="9" spans="1:366">
      <c r="A9" t="s">
        <v>451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  <c r="HR9">
        <v>60789</v>
      </c>
      <c r="HS9">
        <v>61008</v>
      </c>
      <c r="HT9">
        <v>61352</v>
      </c>
      <c r="HU9">
        <v>61652</v>
      </c>
      <c r="HV9">
        <v>61963</v>
      </c>
      <c r="HW9">
        <v>62212</v>
      </c>
      <c r="HX9">
        <v>62531</v>
      </c>
      <c r="HY9">
        <v>62744</v>
      </c>
      <c r="HZ9">
        <v>63000</v>
      </c>
      <c r="IA9">
        <v>63333</v>
      </c>
      <c r="IB9">
        <v>63694</v>
      </c>
      <c r="IC9">
        <v>64066</v>
      </c>
      <c r="ID9">
        <v>64418</v>
      </c>
      <c r="IE9">
        <v>64729</v>
      </c>
      <c r="IF9">
        <v>64977</v>
      </c>
      <c r="IG9">
        <v>65264</v>
      </c>
      <c r="IH9">
        <v>65489</v>
      </c>
      <c r="II9">
        <v>65723</v>
      </c>
      <c r="IJ9">
        <v>66314</v>
      </c>
      <c r="IK9">
        <v>66655</v>
      </c>
      <c r="IL9">
        <v>67133</v>
      </c>
      <c r="IM9">
        <v>67452</v>
      </c>
      <c r="IN9">
        <v>67922</v>
      </c>
      <c r="IO9">
        <v>68475</v>
      </c>
      <c r="IP9">
        <v>68893</v>
      </c>
      <c r="IQ9">
        <v>69331</v>
      </c>
      <c r="IR9">
        <v>69628</v>
      </c>
      <c r="IS9">
        <v>70135</v>
      </c>
      <c r="IT9">
        <v>70484</v>
      </c>
      <c r="IU9">
        <v>70984</v>
      </c>
      <c r="IV9">
        <v>71445</v>
      </c>
      <c r="IW9">
        <v>71980</v>
      </c>
      <c r="IX9">
        <v>72536</v>
      </c>
      <c r="IY9">
        <v>73116</v>
      </c>
      <c r="IZ9">
        <v>73735</v>
      </c>
      <c r="JA9">
        <v>74183</v>
      </c>
      <c r="JB9">
        <v>74797</v>
      </c>
      <c r="JC9">
        <v>75646</v>
      </c>
      <c r="JD9">
        <v>76613</v>
      </c>
      <c r="JE9">
        <v>77347</v>
      </c>
      <c r="JF9">
        <v>78140</v>
      </c>
      <c r="JG9">
        <v>78820</v>
      </c>
      <c r="JH9">
        <v>79349</v>
      </c>
      <c r="JI9">
        <v>80222</v>
      </c>
      <c r="JJ9">
        <v>81289</v>
      </c>
      <c r="JK9">
        <v>82272</v>
      </c>
      <c r="JL9" s="210">
        <v>83480</v>
      </c>
      <c r="JM9" s="210">
        <v>84722</v>
      </c>
      <c r="JN9" s="210">
        <v>85622</v>
      </c>
      <c r="JO9" s="210">
        <v>86313</v>
      </c>
      <c r="JP9" s="210">
        <v>87432</v>
      </c>
      <c r="JQ9" s="210">
        <v>88292</v>
      </c>
      <c r="JR9" s="210">
        <v>89660</v>
      </c>
      <c r="JS9" s="210">
        <v>91009</v>
      </c>
      <c r="JT9" s="210">
        <v>92429</v>
      </c>
      <c r="JU9" s="210">
        <v>92429</v>
      </c>
      <c r="JV9" s="210">
        <v>94599</v>
      </c>
      <c r="JW9" s="210">
        <v>95784</v>
      </c>
      <c r="JX9" s="210">
        <v>97225</v>
      </c>
      <c r="JY9" s="210">
        <v>99133</v>
      </c>
      <c r="JZ9" s="210">
        <v>100778</v>
      </c>
      <c r="KA9" s="210">
        <v>102618</v>
      </c>
      <c r="KB9" s="210">
        <v>104104</v>
      </c>
      <c r="KC9" s="210">
        <v>104990</v>
      </c>
      <c r="KD9" s="210">
        <v>106719</v>
      </c>
      <c r="KE9" s="210">
        <v>108642</v>
      </c>
      <c r="KF9" s="210">
        <v>110690</v>
      </c>
      <c r="KG9" s="210">
        <v>112257</v>
      </c>
      <c r="KH9" s="210">
        <v>113119</v>
      </c>
      <c r="KI9" s="210">
        <v>114567</v>
      </c>
      <c r="KJ9" s="210">
        <v>115651</v>
      </c>
      <c r="KK9" s="210">
        <v>117830</v>
      </c>
      <c r="KL9" s="210">
        <v>120082</v>
      </c>
      <c r="KM9" s="210">
        <v>122069</v>
      </c>
      <c r="KN9" s="210">
        <v>123526</v>
      </c>
      <c r="KO9" s="210">
        <v>124414</v>
      </c>
      <c r="KP9" s="210">
        <v>125127</v>
      </c>
      <c r="KQ9" s="210">
        <v>126272</v>
      </c>
      <c r="KR9" s="210">
        <v>127931</v>
      </c>
      <c r="KS9" s="210">
        <v>130586</v>
      </c>
      <c r="KT9" s="210">
        <v>133170</v>
      </c>
      <c r="KU9" s="210">
        <v>134987</v>
      </c>
      <c r="KV9" s="210">
        <v>136583</v>
      </c>
      <c r="KW9" s="210">
        <v>137569</v>
      </c>
      <c r="KX9" s="210">
        <v>138441</v>
      </c>
      <c r="KY9" s="210">
        <v>139934</v>
      </c>
      <c r="KZ9" s="210">
        <v>141417</v>
      </c>
      <c r="LA9" s="210">
        <v>142485</v>
      </c>
      <c r="LB9" s="210">
        <v>143364</v>
      </c>
      <c r="LC9" s="210">
        <v>144475</v>
      </c>
      <c r="LD9" s="210">
        <v>145139</v>
      </c>
      <c r="LE9" s="210">
        <v>145588</v>
      </c>
      <c r="LF9" s="210">
        <v>146425</v>
      </c>
      <c r="LG9" s="210">
        <v>147185</v>
      </c>
      <c r="LH9" s="210">
        <v>147958</v>
      </c>
      <c r="LI9" s="210">
        <v>148644</v>
      </c>
      <c r="LJ9" s="210">
        <v>149457</v>
      </c>
      <c r="LK9" s="210">
        <v>149967</v>
      </c>
      <c r="LL9" s="210">
        <v>150285</v>
      </c>
      <c r="LM9" s="210">
        <v>150841</v>
      </c>
      <c r="LN9" s="210">
        <v>151379</v>
      </c>
      <c r="LO9" s="210">
        <v>151816</v>
      </c>
      <c r="LP9" s="210">
        <v>152309</v>
      </c>
      <c r="LQ9" s="210">
        <v>152699</v>
      </c>
      <c r="LR9" s="210">
        <v>152860</v>
      </c>
      <c r="LS9" s="210">
        <v>153238</v>
      </c>
      <c r="LT9" s="210">
        <v>153543</v>
      </c>
      <c r="LU9" s="210">
        <v>153938</v>
      </c>
      <c r="LV9" s="210">
        <v>154274</v>
      </c>
      <c r="LW9" s="210">
        <v>154549</v>
      </c>
      <c r="LX9" s="210">
        <v>154831</v>
      </c>
      <c r="LY9" s="210">
        <v>155008</v>
      </c>
      <c r="LZ9" s="210">
        <v>155143</v>
      </c>
      <c r="MA9" s="210">
        <v>155378</v>
      </c>
      <c r="MB9" s="210">
        <v>155618</v>
      </c>
      <c r="MC9" s="210">
        <v>155763</v>
      </c>
      <c r="MD9" s="210">
        <v>156059</v>
      </c>
      <c r="ME9" s="210">
        <v>156258</v>
      </c>
      <c r="MF9" s="210">
        <v>156387</v>
      </c>
      <c r="MG9" s="210">
        <v>156491</v>
      </c>
      <c r="MH9" s="210">
        <v>156652</v>
      </c>
      <c r="MI9" s="210">
        <v>156768</v>
      </c>
      <c r="MJ9" s="210">
        <v>156888</v>
      </c>
      <c r="MK9" s="210">
        <v>157089</v>
      </c>
      <c r="ML9" s="210">
        <v>157236</v>
      </c>
      <c r="MM9" s="210">
        <v>157327</v>
      </c>
      <c r="MN9" s="210">
        <v>157397</v>
      </c>
      <c r="MO9" s="210">
        <v>157543</v>
      </c>
      <c r="MP9" s="210">
        <v>157713</v>
      </c>
      <c r="MQ9" s="210">
        <v>157816</v>
      </c>
      <c r="MR9" s="210">
        <v>157903</v>
      </c>
      <c r="MS9" s="210">
        <v>158052</v>
      </c>
      <c r="MT9" s="210">
        <v>158180</v>
      </c>
      <c r="MU9" s="211">
        <v>158239</v>
      </c>
      <c r="MV9" s="219">
        <v>158353</v>
      </c>
      <c r="MW9" s="163">
        <v>158491</v>
      </c>
      <c r="MX9" s="163"/>
      <c r="MY9" s="163"/>
      <c r="MZ9" s="163"/>
      <c r="NA9" s="163"/>
      <c r="NB9" s="163"/>
    </row>
    <row r="10" spans="1:366">
      <c r="A10" t="s">
        <v>452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  <c r="HR10">
        <v>2785</v>
      </c>
      <c r="HS10">
        <v>2805</v>
      </c>
      <c r="HT10">
        <v>2815</v>
      </c>
      <c r="HU10">
        <v>2843</v>
      </c>
      <c r="HV10">
        <v>2863</v>
      </c>
      <c r="HW10">
        <v>2892</v>
      </c>
      <c r="HX10">
        <v>2913</v>
      </c>
      <c r="HY10">
        <v>2934</v>
      </c>
      <c r="HZ10">
        <v>2979</v>
      </c>
      <c r="IA10">
        <v>3013</v>
      </c>
      <c r="IB10">
        <v>3075</v>
      </c>
      <c r="IC10">
        <v>3092</v>
      </c>
      <c r="ID10">
        <v>3134</v>
      </c>
      <c r="IE10">
        <v>3189</v>
      </c>
      <c r="IF10">
        <v>3243</v>
      </c>
      <c r="IG10">
        <v>3265</v>
      </c>
      <c r="IH10">
        <v>3270</v>
      </c>
      <c r="II10">
        <v>3275</v>
      </c>
      <c r="IJ10">
        <v>3430</v>
      </c>
      <c r="IK10">
        <v>3502</v>
      </c>
      <c r="IL10">
        <v>3571</v>
      </c>
      <c r="IM10">
        <v>3633</v>
      </c>
      <c r="IN10">
        <v>3722</v>
      </c>
      <c r="IO10">
        <v>3789</v>
      </c>
      <c r="IP10">
        <v>3836</v>
      </c>
      <c r="IQ10">
        <v>3873</v>
      </c>
      <c r="IR10">
        <v>3906</v>
      </c>
      <c r="IS10">
        <v>3949</v>
      </c>
      <c r="IT10">
        <v>4021</v>
      </c>
      <c r="IU10">
        <v>4071</v>
      </c>
      <c r="IV10">
        <v>4128</v>
      </c>
      <c r="IW10">
        <v>4211</v>
      </c>
      <c r="IX10">
        <v>4230</v>
      </c>
      <c r="IY10">
        <v>4309</v>
      </c>
      <c r="IZ10">
        <v>4375</v>
      </c>
      <c r="JA10">
        <v>4424</v>
      </c>
      <c r="JB10">
        <v>4494</v>
      </c>
      <c r="JC10">
        <v>4584</v>
      </c>
      <c r="JD10">
        <v>4645</v>
      </c>
      <c r="JE10">
        <v>4687</v>
      </c>
      <c r="JF10">
        <v>4829</v>
      </c>
      <c r="JG10">
        <v>4891</v>
      </c>
      <c r="JH10">
        <v>4968</v>
      </c>
      <c r="JI10">
        <v>5089</v>
      </c>
      <c r="JJ10">
        <v>5164</v>
      </c>
      <c r="JK10">
        <v>5244</v>
      </c>
      <c r="JL10" s="208">
        <v>5417</v>
      </c>
      <c r="JM10" s="208">
        <v>5597</v>
      </c>
      <c r="JN10" s="208">
        <v>5677</v>
      </c>
      <c r="JO10" s="208">
        <v>5756</v>
      </c>
      <c r="JP10" s="208">
        <v>5837</v>
      </c>
      <c r="JQ10" s="208">
        <v>5920</v>
      </c>
      <c r="JR10" s="208">
        <v>6037</v>
      </c>
      <c r="JS10" s="208">
        <v>6192</v>
      </c>
      <c r="JT10" s="208">
        <v>6305</v>
      </c>
      <c r="JU10" s="208">
        <v>6305</v>
      </c>
      <c r="JV10" s="208">
        <v>6506</v>
      </c>
      <c r="JW10" s="208">
        <v>6630</v>
      </c>
      <c r="JX10" s="208">
        <v>6753</v>
      </c>
      <c r="JY10" s="208">
        <v>6987</v>
      </c>
      <c r="JZ10" s="208">
        <v>7195</v>
      </c>
      <c r="KA10" s="208">
        <v>7366</v>
      </c>
      <c r="KB10" s="208">
        <v>7564</v>
      </c>
      <c r="KC10" s="208">
        <v>7658</v>
      </c>
      <c r="KD10" s="208">
        <v>7827</v>
      </c>
      <c r="KE10" s="208">
        <v>7968</v>
      </c>
      <c r="KF10" s="208">
        <v>8102</v>
      </c>
      <c r="KG10" s="208">
        <v>8195</v>
      </c>
      <c r="KH10" s="208">
        <v>8325</v>
      </c>
      <c r="KI10" s="208">
        <v>8574</v>
      </c>
      <c r="KJ10" s="208">
        <v>8724</v>
      </c>
      <c r="KK10" s="208">
        <v>8981</v>
      </c>
      <c r="KL10" s="208">
        <v>9183</v>
      </c>
      <c r="KM10" s="208">
        <v>9316</v>
      </c>
      <c r="KN10" s="208">
        <v>9475</v>
      </c>
      <c r="KO10" s="208">
        <v>9607</v>
      </c>
      <c r="KP10" s="208">
        <v>9732</v>
      </c>
      <c r="KQ10" s="208">
        <v>9868</v>
      </c>
      <c r="KR10" s="208">
        <v>10133</v>
      </c>
      <c r="KS10" s="208">
        <v>10475</v>
      </c>
      <c r="KT10" s="208">
        <v>10724</v>
      </c>
      <c r="KU10" s="208">
        <v>10961</v>
      </c>
      <c r="KV10" s="208">
        <v>11217</v>
      </c>
      <c r="KW10" s="208">
        <v>11395</v>
      </c>
      <c r="KX10" s="208">
        <v>11621</v>
      </c>
      <c r="KY10" s="208">
        <v>11911</v>
      </c>
      <c r="KZ10" s="208">
        <v>12122</v>
      </c>
      <c r="LA10" s="208">
        <v>12279</v>
      </c>
      <c r="LB10" s="208">
        <v>12383</v>
      </c>
      <c r="LC10" s="208">
        <v>12664</v>
      </c>
      <c r="LD10" s="208">
        <v>12858</v>
      </c>
      <c r="LE10" s="208">
        <v>12964</v>
      </c>
      <c r="LF10" s="208">
        <v>13123</v>
      </c>
      <c r="LG10" s="208">
        <v>13336</v>
      </c>
      <c r="LH10" s="208">
        <v>13469</v>
      </c>
      <c r="LI10" s="208">
        <v>13679</v>
      </c>
      <c r="LJ10" s="208">
        <v>13887</v>
      </c>
      <c r="LK10" s="208">
        <v>13995</v>
      </c>
      <c r="LL10" s="208">
        <v>14049</v>
      </c>
      <c r="LM10" s="208">
        <v>14169</v>
      </c>
      <c r="LN10" s="208">
        <v>14289</v>
      </c>
      <c r="LO10" s="208">
        <v>14395</v>
      </c>
      <c r="LP10" s="208">
        <v>14509</v>
      </c>
      <c r="LQ10" s="208">
        <v>14614</v>
      </c>
      <c r="LR10" s="208">
        <v>14686</v>
      </c>
      <c r="LS10" s="208">
        <v>14726</v>
      </c>
      <c r="LT10" s="208">
        <v>14804</v>
      </c>
      <c r="LU10" s="208">
        <v>14893</v>
      </c>
      <c r="LV10" s="208">
        <v>14976</v>
      </c>
      <c r="LW10" s="208">
        <v>15048</v>
      </c>
      <c r="LX10" s="208">
        <v>15119</v>
      </c>
      <c r="LY10" s="208">
        <v>15171</v>
      </c>
      <c r="LZ10" s="208">
        <v>15215</v>
      </c>
      <c r="MA10" s="208">
        <v>15296</v>
      </c>
      <c r="MB10" s="208">
        <v>15343</v>
      </c>
      <c r="MC10" s="208">
        <v>15397</v>
      </c>
      <c r="MD10" s="208">
        <v>15461</v>
      </c>
      <c r="ME10" s="208">
        <v>15493</v>
      </c>
      <c r="MF10" s="208">
        <v>15542</v>
      </c>
      <c r="MG10" s="208">
        <v>15578</v>
      </c>
      <c r="MH10" s="208">
        <v>15620</v>
      </c>
      <c r="MI10" s="208">
        <v>15638</v>
      </c>
      <c r="MJ10" s="208">
        <v>15683</v>
      </c>
      <c r="MK10" s="208">
        <v>15769</v>
      </c>
      <c r="ML10" s="208">
        <v>15864</v>
      </c>
      <c r="MM10" s="208">
        <v>15892</v>
      </c>
      <c r="MN10" s="208">
        <v>15940</v>
      </c>
      <c r="MO10" s="208">
        <v>15991</v>
      </c>
      <c r="MP10" s="208">
        <v>16048</v>
      </c>
      <c r="MQ10" s="208">
        <v>16088</v>
      </c>
      <c r="MR10" s="208">
        <v>16109</v>
      </c>
      <c r="MS10" s="208">
        <v>16154</v>
      </c>
      <c r="MT10" s="208">
        <v>16183</v>
      </c>
      <c r="MU10" s="209">
        <v>16226</v>
      </c>
      <c r="MV10" s="219">
        <v>16283</v>
      </c>
      <c r="MW10" s="163">
        <v>16307</v>
      </c>
      <c r="MX10" s="163"/>
      <c r="MY10" s="163"/>
      <c r="MZ10" s="163"/>
      <c r="NA10" s="163"/>
      <c r="NB10" s="163"/>
    </row>
    <row r="11" spans="1:366">
      <c r="A11" t="s">
        <v>453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  <c r="HR11">
        <v>1769</v>
      </c>
      <c r="HS11">
        <v>1785</v>
      </c>
      <c r="HT11">
        <v>1801</v>
      </c>
      <c r="HU11">
        <v>1819</v>
      </c>
      <c r="HV11">
        <v>1826</v>
      </c>
      <c r="HW11">
        <v>1866</v>
      </c>
      <c r="HX11">
        <v>1886</v>
      </c>
      <c r="HY11">
        <v>1899</v>
      </c>
      <c r="HZ11">
        <v>1927</v>
      </c>
      <c r="IA11">
        <v>1936</v>
      </c>
      <c r="IB11">
        <v>1950</v>
      </c>
      <c r="IC11">
        <v>1973</v>
      </c>
      <c r="ID11">
        <v>1997</v>
      </c>
      <c r="IE11">
        <v>2010</v>
      </c>
      <c r="IF11">
        <v>2020</v>
      </c>
      <c r="IG11">
        <v>2056</v>
      </c>
      <c r="IH11">
        <v>2064</v>
      </c>
      <c r="II11">
        <v>2080</v>
      </c>
      <c r="IJ11">
        <v>2110</v>
      </c>
      <c r="IK11">
        <v>2150</v>
      </c>
      <c r="IL11">
        <v>2175</v>
      </c>
      <c r="IM11">
        <v>2197</v>
      </c>
      <c r="IN11">
        <v>2223</v>
      </c>
      <c r="IO11">
        <v>2242</v>
      </c>
      <c r="IP11">
        <v>2255</v>
      </c>
      <c r="IQ11">
        <v>2291</v>
      </c>
      <c r="IR11">
        <v>2307</v>
      </c>
      <c r="IS11">
        <v>2321</v>
      </c>
      <c r="IT11">
        <v>2334</v>
      </c>
      <c r="IU11">
        <v>2352</v>
      </c>
      <c r="IV11">
        <v>2372</v>
      </c>
      <c r="IW11">
        <v>2396</v>
      </c>
      <c r="IX11">
        <v>2424</v>
      </c>
      <c r="IY11">
        <v>2446</v>
      </c>
      <c r="IZ11">
        <v>2467</v>
      </c>
      <c r="JA11">
        <v>2483</v>
      </c>
      <c r="JB11">
        <v>2509</v>
      </c>
      <c r="JC11">
        <v>2542</v>
      </c>
      <c r="JD11">
        <v>2577</v>
      </c>
      <c r="JE11">
        <v>2617</v>
      </c>
      <c r="JF11">
        <v>2649</v>
      </c>
      <c r="JG11">
        <v>2676</v>
      </c>
      <c r="JH11">
        <v>2696</v>
      </c>
      <c r="JI11">
        <v>2723</v>
      </c>
      <c r="JJ11">
        <v>2755</v>
      </c>
      <c r="JK11">
        <v>2787</v>
      </c>
      <c r="JL11" s="210">
        <v>2844</v>
      </c>
      <c r="JM11" s="210">
        <v>2886</v>
      </c>
      <c r="JN11" s="210">
        <v>2912</v>
      </c>
      <c r="JO11" s="210">
        <v>2955</v>
      </c>
      <c r="JP11" s="210">
        <v>2998</v>
      </c>
      <c r="JQ11" s="210">
        <v>3047</v>
      </c>
      <c r="JR11" s="210">
        <v>3089</v>
      </c>
      <c r="JS11" s="210">
        <v>3128</v>
      </c>
      <c r="JT11" s="210">
        <v>3167</v>
      </c>
      <c r="JU11" s="210">
        <v>3167</v>
      </c>
      <c r="JV11" s="210">
        <v>3241</v>
      </c>
      <c r="JW11" s="210">
        <v>3296</v>
      </c>
      <c r="JX11" s="210">
        <v>3374</v>
      </c>
      <c r="JY11" s="210">
        <v>3439</v>
      </c>
      <c r="JZ11" s="210">
        <v>3512</v>
      </c>
      <c r="KA11" s="210">
        <v>3584</v>
      </c>
      <c r="KB11" s="210">
        <v>3645</v>
      </c>
      <c r="KC11" s="210">
        <v>3691</v>
      </c>
      <c r="KD11" s="210">
        <v>3798</v>
      </c>
      <c r="KE11" s="210">
        <v>3927</v>
      </c>
      <c r="KF11" s="210">
        <v>4043</v>
      </c>
      <c r="KG11" s="210">
        <v>4139</v>
      </c>
      <c r="KH11" s="210">
        <v>4193</v>
      </c>
      <c r="KI11" s="210">
        <v>4286</v>
      </c>
      <c r="KJ11" s="210">
        <v>4369</v>
      </c>
      <c r="KK11" s="210">
        <v>4555</v>
      </c>
      <c r="KL11" s="210">
        <v>4744</v>
      </c>
      <c r="KM11" s="210">
        <v>4891</v>
      </c>
      <c r="KN11" s="210">
        <v>4958</v>
      </c>
      <c r="KO11" s="210">
        <v>5037</v>
      </c>
      <c r="KP11" s="210">
        <v>5155</v>
      </c>
      <c r="KQ11" s="210">
        <v>5266</v>
      </c>
      <c r="KR11" s="210">
        <v>5363</v>
      </c>
      <c r="KS11" s="210">
        <v>5477</v>
      </c>
      <c r="KT11" s="210">
        <v>5579</v>
      </c>
      <c r="KU11" s="210">
        <v>5741</v>
      </c>
      <c r="KV11" s="210">
        <v>5872</v>
      </c>
      <c r="KW11" s="210">
        <v>5962</v>
      </c>
      <c r="KX11" s="210">
        <v>6053</v>
      </c>
      <c r="KY11" s="210">
        <v>6235</v>
      </c>
      <c r="KZ11" s="210">
        <v>6360</v>
      </c>
      <c r="LA11" s="210">
        <v>6514</v>
      </c>
      <c r="LB11" s="210">
        <v>6595</v>
      </c>
      <c r="LC11" s="210">
        <v>6695</v>
      </c>
      <c r="LD11" s="210">
        <v>6748</v>
      </c>
      <c r="LE11" s="210">
        <v>6811</v>
      </c>
      <c r="LF11" s="210">
        <v>6905</v>
      </c>
      <c r="LG11" s="210">
        <v>7016</v>
      </c>
      <c r="LH11" s="210">
        <v>7099</v>
      </c>
      <c r="LI11" s="210">
        <v>7162</v>
      </c>
      <c r="LJ11" s="210">
        <v>7225</v>
      </c>
      <c r="LK11" s="210">
        <v>7265</v>
      </c>
      <c r="LL11" s="210">
        <v>7310</v>
      </c>
      <c r="LM11" s="210">
        <v>7363</v>
      </c>
      <c r="LN11" s="210">
        <v>7423</v>
      </c>
      <c r="LO11" s="210">
        <v>7493</v>
      </c>
      <c r="LP11" s="210">
        <v>7552</v>
      </c>
      <c r="LQ11" s="210">
        <v>7598</v>
      </c>
      <c r="LR11" s="210">
        <v>7645</v>
      </c>
      <c r="LS11" s="210">
        <v>7679</v>
      </c>
      <c r="LT11" s="210">
        <v>7704</v>
      </c>
      <c r="LU11" s="210">
        <v>7728</v>
      </c>
      <c r="LV11" s="210">
        <v>7764</v>
      </c>
      <c r="LW11" s="210">
        <v>7799</v>
      </c>
      <c r="LX11" s="210">
        <v>7829</v>
      </c>
      <c r="LY11" s="210">
        <v>7839</v>
      </c>
      <c r="LZ11" s="210">
        <v>7855</v>
      </c>
      <c r="MA11" s="210">
        <v>7874</v>
      </c>
      <c r="MB11" s="210">
        <v>7891</v>
      </c>
      <c r="MC11" s="210">
        <v>7911</v>
      </c>
      <c r="MD11" s="210">
        <v>7926</v>
      </c>
      <c r="ME11" s="210">
        <v>7942</v>
      </c>
      <c r="MF11" s="210">
        <v>7949</v>
      </c>
      <c r="MG11" s="210">
        <v>7964</v>
      </c>
      <c r="MH11" s="210">
        <v>7988</v>
      </c>
      <c r="MI11" s="210">
        <v>8003</v>
      </c>
      <c r="MJ11" s="210">
        <v>8014</v>
      </c>
      <c r="MK11" s="210">
        <v>8039</v>
      </c>
      <c r="ML11" s="210">
        <v>8046</v>
      </c>
      <c r="MM11" s="210">
        <v>8058</v>
      </c>
      <c r="MN11" s="210">
        <v>8070</v>
      </c>
      <c r="MO11" s="210">
        <v>8110</v>
      </c>
      <c r="MP11" s="210">
        <v>8131</v>
      </c>
      <c r="MQ11" s="210">
        <v>8149</v>
      </c>
      <c r="MR11" s="210">
        <v>8168</v>
      </c>
      <c r="MS11" s="210">
        <v>8188</v>
      </c>
      <c r="MT11" s="210">
        <v>8223</v>
      </c>
      <c r="MU11" s="211">
        <v>8233</v>
      </c>
      <c r="MV11" s="219">
        <v>8251</v>
      </c>
      <c r="MW11" s="163">
        <v>8269</v>
      </c>
      <c r="MX11" s="163"/>
      <c r="MY11" s="163"/>
      <c r="MZ11" s="163"/>
      <c r="NA11" s="163"/>
      <c r="NB11" s="163"/>
    </row>
    <row r="12" spans="1:366">
      <c r="A12" t="s">
        <v>454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  <c r="HR12">
        <v>1031</v>
      </c>
      <c r="HS12">
        <v>1033</v>
      </c>
      <c r="HT12">
        <v>1037</v>
      </c>
      <c r="HU12">
        <v>1041</v>
      </c>
      <c r="HV12">
        <v>1041</v>
      </c>
      <c r="HW12">
        <v>1045</v>
      </c>
      <c r="HX12">
        <v>1047</v>
      </c>
      <c r="HY12">
        <v>1051</v>
      </c>
      <c r="HZ12">
        <v>1058</v>
      </c>
      <c r="IA12">
        <v>1064</v>
      </c>
      <c r="IB12">
        <v>1074</v>
      </c>
      <c r="IC12">
        <v>1078</v>
      </c>
      <c r="ID12">
        <v>1083</v>
      </c>
      <c r="IE12">
        <v>1087</v>
      </c>
      <c r="IF12">
        <v>1094</v>
      </c>
      <c r="IG12">
        <v>1105</v>
      </c>
      <c r="IH12">
        <v>1110</v>
      </c>
      <c r="II12">
        <v>1121</v>
      </c>
      <c r="IJ12">
        <v>1126</v>
      </c>
      <c r="IK12">
        <v>1126</v>
      </c>
      <c r="IL12">
        <v>1134</v>
      </c>
      <c r="IM12">
        <v>1139</v>
      </c>
      <c r="IN12">
        <v>1145</v>
      </c>
      <c r="IO12">
        <v>1153</v>
      </c>
      <c r="IP12">
        <v>1158</v>
      </c>
      <c r="IQ12">
        <v>1178</v>
      </c>
      <c r="IR12">
        <v>1186</v>
      </c>
      <c r="IS12">
        <v>1202</v>
      </c>
      <c r="IT12">
        <v>1219</v>
      </c>
      <c r="IU12">
        <v>1227</v>
      </c>
      <c r="IV12">
        <v>1248</v>
      </c>
      <c r="IW12">
        <v>1258</v>
      </c>
      <c r="IX12">
        <v>1266</v>
      </c>
      <c r="IY12">
        <v>1281</v>
      </c>
      <c r="IZ12">
        <v>1283</v>
      </c>
      <c r="JA12">
        <v>1288</v>
      </c>
      <c r="JB12">
        <v>1294</v>
      </c>
      <c r="JC12">
        <v>1310</v>
      </c>
      <c r="JD12">
        <v>1316</v>
      </c>
      <c r="JE12">
        <v>1342</v>
      </c>
      <c r="JF12">
        <v>1355</v>
      </c>
      <c r="JG12">
        <v>1368</v>
      </c>
      <c r="JH12">
        <v>1379</v>
      </c>
      <c r="JI12">
        <v>1390</v>
      </c>
      <c r="JJ12">
        <v>1400</v>
      </c>
      <c r="JK12">
        <v>1416</v>
      </c>
      <c r="JL12" s="208">
        <v>1428</v>
      </c>
      <c r="JM12" s="208">
        <v>1441</v>
      </c>
      <c r="JN12" s="208">
        <v>1466</v>
      </c>
      <c r="JO12" s="208">
        <v>1481</v>
      </c>
      <c r="JP12" s="208">
        <v>1491</v>
      </c>
      <c r="JQ12" s="208">
        <v>1503</v>
      </c>
      <c r="JR12" s="208">
        <v>1516</v>
      </c>
      <c r="JS12" s="208">
        <v>1532</v>
      </c>
      <c r="JT12" s="208">
        <v>1569</v>
      </c>
      <c r="JU12" s="208">
        <v>1569</v>
      </c>
      <c r="JV12" s="208">
        <v>1624</v>
      </c>
      <c r="JW12" s="208">
        <v>1656</v>
      </c>
      <c r="JX12" s="208">
        <v>1684</v>
      </c>
      <c r="JY12" s="208">
        <v>1710</v>
      </c>
      <c r="JZ12" s="208">
        <v>1729</v>
      </c>
      <c r="KA12" s="208">
        <v>1758</v>
      </c>
      <c r="KB12" s="208">
        <v>1797</v>
      </c>
      <c r="KC12" s="208">
        <v>1812</v>
      </c>
      <c r="KD12" s="208">
        <v>1835</v>
      </c>
      <c r="KE12" s="208">
        <v>1870</v>
      </c>
      <c r="KF12" s="208">
        <v>1933</v>
      </c>
      <c r="KG12" s="208">
        <v>1974</v>
      </c>
      <c r="KH12" s="208">
        <v>1999</v>
      </c>
      <c r="KI12" s="208">
        <v>2023</v>
      </c>
      <c r="KJ12" s="208">
        <v>2080</v>
      </c>
      <c r="KK12" s="208">
        <v>2142</v>
      </c>
      <c r="KL12" s="208">
        <v>2220</v>
      </c>
      <c r="KM12" s="208">
        <v>2313</v>
      </c>
      <c r="KN12" s="208">
        <v>2361</v>
      </c>
      <c r="KO12" s="208">
        <v>2413</v>
      </c>
      <c r="KP12" s="208">
        <v>2451</v>
      </c>
      <c r="KQ12" s="208">
        <v>2480</v>
      </c>
      <c r="KR12" s="208">
        <v>2544</v>
      </c>
      <c r="KS12" s="208">
        <v>2598</v>
      </c>
      <c r="KT12" s="208">
        <v>2644</v>
      </c>
      <c r="KU12" s="208">
        <v>2691</v>
      </c>
      <c r="KV12" s="208">
        <v>2744</v>
      </c>
      <c r="KW12" s="208">
        <v>2791</v>
      </c>
      <c r="KX12" s="208">
        <v>2847</v>
      </c>
      <c r="KY12" s="208">
        <v>2915</v>
      </c>
      <c r="KZ12" s="208">
        <v>2972</v>
      </c>
      <c r="LA12" s="208">
        <v>3020</v>
      </c>
      <c r="LB12" s="208">
        <v>3074</v>
      </c>
      <c r="LC12" s="208">
        <v>3104</v>
      </c>
      <c r="LD12" s="208">
        <v>3132</v>
      </c>
      <c r="LE12" s="208">
        <v>3168</v>
      </c>
      <c r="LF12" s="208">
        <v>3207</v>
      </c>
      <c r="LG12" s="208">
        <v>3262</v>
      </c>
      <c r="LH12" s="208">
        <v>3289</v>
      </c>
      <c r="LI12" s="208">
        <v>3327</v>
      </c>
      <c r="LJ12" s="208">
        <v>3353</v>
      </c>
      <c r="LK12" s="208">
        <v>3384</v>
      </c>
      <c r="LL12" s="208">
        <v>3406</v>
      </c>
      <c r="LM12" s="208">
        <v>3441</v>
      </c>
      <c r="LN12" s="208">
        <v>3475</v>
      </c>
      <c r="LO12" s="208">
        <v>3495</v>
      </c>
      <c r="LP12" s="208">
        <v>3515</v>
      </c>
      <c r="LQ12" s="208">
        <v>3538</v>
      </c>
      <c r="LR12" s="208">
        <v>3550</v>
      </c>
      <c r="LS12" s="208">
        <v>3563</v>
      </c>
      <c r="LT12" s="208">
        <v>3578</v>
      </c>
      <c r="LU12" s="208">
        <v>3599</v>
      </c>
      <c r="LV12" s="208">
        <v>3618</v>
      </c>
      <c r="LW12" s="208">
        <v>3639</v>
      </c>
      <c r="LX12" s="208">
        <v>3661</v>
      </c>
      <c r="LY12" s="208">
        <v>3673</v>
      </c>
      <c r="LZ12" s="208">
        <v>3678</v>
      </c>
      <c r="MA12" s="208">
        <v>3691</v>
      </c>
      <c r="MB12" s="208">
        <v>3701</v>
      </c>
      <c r="MC12" s="208">
        <v>3717</v>
      </c>
      <c r="MD12" s="208">
        <v>3726</v>
      </c>
      <c r="ME12" s="208">
        <v>3742</v>
      </c>
      <c r="MF12" s="208">
        <v>3751</v>
      </c>
      <c r="MG12" s="208">
        <v>3769</v>
      </c>
      <c r="MH12" s="208">
        <v>3792</v>
      </c>
      <c r="MI12" s="208">
        <v>3814</v>
      </c>
      <c r="MJ12" s="208">
        <v>3831</v>
      </c>
      <c r="MK12" s="208">
        <v>3852</v>
      </c>
      <c r="ML12" s="208">
        <v>3880</v>
      </c>
      <c r="MM12" s="208">
        <v>3896</v>
      </c>
      <c r="MN12" s="208">
        <v>3915</v>
      </c>
      <c r="MO12" s="208">
        <v>3944</v>
      </c>
      <c r="MP12" s="208">
        <v>3962</v>
      </c>
      <c r="MQ12" s="208">
        <v>3982</v>
      </c>
      <c r="MR12" s="208">
        <v>3991</v>
      </c>
      <c r="MS12" s="208">
        <v>4003</v>
      </c>
      <c r="MT12" s="208">
        <v>4008</v>
      </c>
      <c r="MU12" s="209">
        <v>4016</v>
      </c>
      <c r="MV12" s="219">
        <v>4027</v>
      </c>
      <c r="MW12" s="163">
        <v>4036</v>
      </c>
      <c r="MX12" s="163"/>
      <c r="MY12" s="163"/>
      <c r="MZ12" s="163"/>
      <c r="NA12" s="163"/>
      <c r="NB12" s="163"/>
    </row>
    <row r="13" spans="1:366">
      <c r="A13" t="s">
        <v>455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  <c r="HR13">
        <v>6912</v>
      </c>
      <c r="HS13">
        <v>7026</v>
      </c>
      <c r="HT13">
        <v>7101</v>
      </c>
      <c r="HU13">
        <v>7200</v>
      </c>
      <c r="HV13">
        <v>7284</v>
      </c>
      <c r="HW13">
        <v>7330</v>
      </c>
      <c r="HX13">
        <v>7423</v>
      </c>
      <c r="HY13">
        <v>7457</v>
      </c>
      <c r="HZ13">
        <v>7490</v>
      </c>
      <c r="IA13">
        <v>7607</v>
      </c>
      <c r="IB13">
        <v>7691</v>
      </c>
      <c r="IC13">
        <v>7813</v>
      </c>
      <c r="ID13">
        <v>7882</v>
      </c>
      <c r="IE13">
        <v>7936</v>
      </c>
      <c r="IF13">
        <v>7978</v>
      </c>
      <c r="IG13">
        <v>8022</v>
      </c>
      <c r="IH13">
        <v>8058</v>
      </c>
      <c r="II13">
        <v>8105</v>
      </c>
      <c r="IJ13">
        <v>8159</v>
      </c>
      <c r="IK13">
        <v>8239</v>
      </c>
      <c r="IL13">
        <v>8282</v>
      </c>
      <c r="IM13">
        <v>8305</v>
      </c>
      <c r="IN13">
        <v>8348</v>
      </c>
      <c r="IO13">
        <v>8379</v>
      </c>
      <c r="IP13">
        <v>8497</v>
      </c>
      <c r="IQ13">
        <v>8619</v>
      </c>
      <c r="IR13">
        <v>8686</v>
      </c>
      <c r="IS13">
        <v>8778</v>
      </c>
      <c r="IT13">
        <v>8808</v>
      </c>
      <c r="IU13">
        <v>8877</v>
      </c>
      <c r="IV13">
        <v>8980</v>
      </c>
      <c r="IW13">
        <v>9047</v>
      </c>
      <c r="IX13">
        <v>9120</v>
      </c>
      <c r="IY13">
        <v>9215</v>
      </c>
      <c r="IZ13">
        <v>9236</v>
      </c>
      <c r="JA13">
        <v>9254</v>
      </c>
      <c r="JB13">
        <v>9332</v>
      </c>
      <c r="JC13">
        <v>9428</v>
      </c>
      <c r="JD13">
        <v>9473</v>
      </c>
      <c r="JE13">
        <v>9527</v>
      </c>
      <c r="JF13">
        <v>9595</v>
      </c>
      <c r="JG13">
        <v>9623</v>
      </c>
      <c r="JH13">
        <v>9639</v>
      </c>
      <c r="JI13">
        <v>9710</v>
      </c>
      <c r="JJ13">
        <v>9752</v>
      </c>
      <c r="JK13">
        <v>9857</v>
      </c>
      <c r="JL13" s="210">
        <v>9939</v>
      </c>
      <c r="JM13" s="210">
        <v>10010</v>
      </c>
      <c r="JN13" s="210">
        <v>10074</v>
      </c>
      <c r="JO13" s="210">
        <v>10118</v>
      </c>
      <c r="JP13" s="210">
        <v>10163</v>
      </c>
      <c r="JQ13" s="210">
        <v>10233</v>
      </c>
      <c r="JR13" s="210">
        <v>10325</v>
      </c>
      <c r="JS13" s="210">
        <v>10470</v>
      </c>
      <c r="JT13" s="210">
        <v>10596</v>
      </c>
      <c r="JU13" s="210">
        <v>10596</v>
      </c>
      <c r="JV13" s="210">
        <v>10678</v>
      </c>
      <c r="JW13" s="210">
        <v>10755</v>
      </c>
      <c r="JX13" s="210">
        <v>10867</v>
      </c>
      <c r="JY13" s="210">
        <v>10969</v>
      </c>
      <c r="JZ13" s="210">
        <v>11083</v>
      </c>
      <c r="KA13" s="210">
        <v>11212</v>
      </c>
      <c r="KB13" s="210">
        <v>11270</v>
      </c>
      <c r="KC13" s="210">
        <v>11304</v>
      </c>
      <c r="KD13" s="210">
        <v>11419</v>
      </c>
      <c r="KE13" s="210">
        <v>11527</v>
      </c>
      <c r="KF13" s="210">
        <v>11650</v>
      </c>
      <c r="KG13" s="210">
        <v>11750</v>
      </c>
      <c r="KH13" s="210">
        <v>11827</v>
      </c>
      <c r="KI13" s="210">
        <v>11925</v>
      </c>
      <c r="KJ13" s="210">
        <v>12036</v>
      </c>
      <c r="KK13" s="210">
        <v>12352</v>
      </c>
      <c r="KL13" s="210">
        <v>12620</v>
      </c>
      <c r="KM13" s="210">
        <v>12766</v>
      </c>
      <c r="KN13" s="210">
        <v>12972</v>
      </c>
      <c r="KO13" s="210">
        <v>13087</v>
      </c>
      <c r="KP13" s="210">
        <v>13192</v>
      </c>
      <c r="KQ13" s="210">
        <v>13307</v>
      </c>
      <c r="KR13" s="210">
        <v>13445</v>
      </c>
      <c r="KS13" s="210">
        <v>13721</v>
      </c>
      <c r="KT13" s="210">
        <v>13901</v>
      </c>
      <c r="KU13" s="210">
        <v>14062</v>
      </c>
      <c r="KV13" s="210">
        <v>14276</v>
      </c>
      <c r="KW13" s="210">
        <v>14352</v>
      </c>
      <c r="KX13" s="210">
        <v>14472</v>
      </c>
      <c r="KY13" s="210">
        <v>14680</v>
      </c>
      <c r="KZ13" s="210">
        <v>14920</v>
      </c>
      <c r="LA13" s="210">
        <v>15157</v>
      </c>
      <c r="LB13" s="210">
        <v>15394</v>
      </c>
      <c r="LC13" s="210">
        <v>15593</v>
      </c>
      <c r="LD13" s="210">
        <v>15690</v>
      </c>
      <c r="LE13" s="210">
        <v>15783</v>
      </c>
      <c r="LF13" s="210">
        <v>16014</v>
      </c>
      <c r="LG13" s="210">
        <v>16207</v>
      </c>
      <c r="LH13" s="210">
        <v>16367</v>
      </c>
      <c r="LI13" s="210">
        <v>16562</v>
      </c>
      <c r="LJ13" s="210">
        <v>16772</v>
      </c>
      <c r="LK13" s="210">
        <v>16881</v>
      </c>
      <c r="LL13" s="210">
        <v>16980</v>
      </c>
      <c r="LM13" s="210">
        <v>17186</v>
      </c>
      <c r="LN13" s="210">
        <v>17357</v>
      </c>
      <c r="LO13" s="210">
        <v>17539</v>
      </c>
      <c r="LP13" s="210">
        <v>17674</v>
      </c>
      <c r="LQ13" s="210">
        <v>17789</v>
      </c>
      <c r="LR13" s="210">
        <v>17857</v>
      </c>
      <c r="LS13" s="210">
        <v>17925</v>
      </c>
      <c r="LT13" s="210">
        <v>18063</v>
      </c>
      <c r="LU13" s="210">
        <v>18207</v>
      </c>
      <c r="LV13" s="210">
        <v>18345</v>
      </c>
      <c r="LW13" s="210">
        <v>18466</v>
      </c>
      <c r="LX13" s="210">
        <v>18615</v>
      </c>
      <c r="LY13" s="210">
        <v>18693</v>
      </c>
      <c r="LZ13" s="210">
        <v>18766</v>
      </c>
      <c r="MA13" s="210">
        <v>18868</v>
      </c>
      <c r="MB13" s="210">
        <v>19004</v>
      </c>
      <c r="MC13" s="210">
        <v>19115</v>
      </c>
      <c r="MD13" s="210">
        <v>19228</v>
      </c>
      <c r="ME13" s="210">
        <v>19337</v>
      </c>
      <c r="MF13" s="210">
        <v>19366</v>
      </c>
      <c r="MG13" s="210">
        <v>19426</v>
      </c>
      <c r="MH13" s="210">
        <v>19493</v>
      </c>
      <c r="MI13" s="210">
        <v>19540</v>
      </c>
      <c r="MJ13" s="210">
        <v>19658</v>
      </c>
      <c r="MK13" s="210">
        <v>19767</v>
      </c>
      <c r="ML13" s="210">
        <v>19828</v>
      </c>
      <c r="MM13" s="210">
        <v>19869</v>
      </c>
      <c r="MN13" s="210">
        <v>19920</v>
      </c>
      <c r="MO13" s="210">
        <v>19998</v>
      </c>
      <c r="MP13" s="210">
        <v>20094</v>
      </c>
      <c r="MQ13" s="210">
        <v>20190</v>
      </c>
      <c r="MR13" s="210">
        <v>20234</v>
      </c>
      <c r="MS13" s="210">
        <v>20299</v>
      </c>
      <c r="MT13" s="210">
        <v>20332</v>
      </c>
      <c r="MU13" s="211">
        <v>20398</v>
      </c>
      <c r="MV13" s="219">
        <v>20489</v>
      </c>
      <c r="MW13" s="163">
        <v>20653</v>
      </c>
      <c r="MX13" s="163"/>
      <c r="MY13" s="163"/>
      <c r="MZ13" s="163"/>
      <c r="NA13" s="163"/>
      <c r="NB13" s="163"/>
    </row>
    <row r="14" spans="1:366">
      <c r="A14" t="s">
        <v>456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  <c r="HR14">
        <v>12535</v>
      </c>
      <c r="HS14">
        <v>12611</v>
      </c>
      <c r="HT14">
        <v>12691</v>
      </c>
      <c r="HU14">
        <v>12797</v>
      </c>
      <c r="HV14">
        <v>12876</v>
      </c>
      <c r="HW14">
        <v>12960</v>
      </c>
      <c r="HX14">
        <v>13013</v>
      </c>
      <c r="HY14">
        <v>13109</v>
      </c>
      <c r="HZ14">
        <v>13151</v>
      </c>
      <c r="IA14">
        <v>13235</v>
      </c>
      <c r="IB14">
        <v>13275</v>
      </c>
      <c r="IC14">
        <v>13355</v>
      </c>
      <c r="ID14">
        <v>13423</v>
      </c>
      <c r="IE14">
        <v>13504</v>
      </c>
      <c r="IF14">
        <v>13578</v>
      </c>
      <c r="IG14">
        <v>13643</v>
      </c>
      <c r="IH14">
        <v>13702</v>
      </c>
      <c r="II14">
        <v>13782</v>
      </c>
      <c r="IJ14">
        <v>13825</v>
      </c>
      <c r="IK14">
        <v>13871</v>
      </c>
      <c r="IL14">
        <v>13949</v>
      </c>
      <c r="IM14">
        <v>14013</v>
      </c>
      <c r="IN14">
        <v>14094</v>
      </c>
      <c r="IO14">
        <v>14151</v>
      </c>
      <c r="IP14">
        <v>14249</v>
      </c>
      <c r="IQ14">
        <v>14354</v>
      </c>
      <c r="IR14">
        <v>14394</v>
      </c>
      <c r="IS14">
        <v>14521</v>
      </c>
      <c r="IT14">
        <v>14625</v>
      </c>
      <c r="IU14">
        <v>14676</v>
      </c>
      <c r="IV14">
        <v>14795</v>
      </c>
      <c r="IW14">
        <v>14877</v>
      </c>
      <c r="IX14">
        <v>14957</v>
      </c>
      <c r="IY14">
        <v>15030</v>
      </c>
      <c r="IZ14">
        <v>15092</v>
      </c>
      <c r="JA14">
        <v>15159</v>
      </c>
      <c r="JB14">
        <v>15232</v>
      </c>
      <c r="JC14">
        <v>15320</v>
      </c>
      <c r="JD14">
        <v>15391</v>
      </c>
      <c r="JE14">
        <v>15468</v>
      </c>
      <c r="JF14">
        <v>15587</v>
      </c>
      <c r="JG14">
        <v>15648</v>
      </c>
      <c r="JH14">
        <v>15712</v>
      </c>
      <c r="JI14">
        <v>15813</v>
      </c>
      <c r="JJ14">
        <v>15932</v>
      </c>
      <c r="JK14">
        <v>16030</v>
      </c>
      <c r="JL14" s="212">
        <v>16135</v>
      </c>
      <c r="JM14" s="212">
        <v>16269</v>
      </c>
      <c r="JN14" s="212">
        <v>16395</v>
      </c>
      <c r="JO14" s="212">
        <v>16502</v>
      </c>
      <c r="JP14" s="212">
        <v>16640</v>
      </c>
      <c r="JQ14" s="212">
        <v>16753</v>
      </c>
      <c r="JR14" s="212">
        <v>16878</v>
      </c>
      <c r="JS14" s="212">
        <v>16968</v>
      </c>
      <c r="JT14" s="212">
        <v>17092</v>
      </c>
      <c r="JU14" s="212">
        <v>17092</v>
      </c>
      <c r="JV14" s="212">
        <v>17305</v>
      </c>
      <c r="JW14" s="212">
        <v>17484</v>
      </c>
      <c r="JX14" s="212">
        <v>17687</v>
      </c>
      <c r="JY14" s="212">
        <v>17850</v>
      </c>
      <c r="JZ14" s="212">
        <v>18021</v>
      </c>
      <c r="KA14" s="212">
        <v>18193</v>
      </c>
      <c r="KB14" s="212">
        <v>18355</v>
      </c>
      <c r="KC14" s="212">
        <v>18527</v>
      </c>
      <c r="KD14" s="212">
        <v>18728</v>
      </c>
      <c r="KE14" s="212">
        <v>18938</v>
      </c>
      <c r="KF14" s="212">
        <v>19126</v>
      </c>
      <c r="KG14" s="212">
        <v>19293</v>
      </c>
      <c r="KH14" s="212">
        <v>19499</v>
      </c>
      <c r="KI14" s="212">
        <v>19670</v>
      </c>
      <c r="KJ14" s="212">
        <v>19825</v>
      </c>
      <c r="KK14" s="212">
        <v>20154</v>
      </c>
      <c r="KL14" s="212">
        <v>20451</v>
      </c>
      <c r="KM14" s="212">
        <v>20703</v>
      </c>
      <c r="KN14" s="212">
        <v>21031</v>
      </c>
      <c r="KO14" s="212">
        <v>21223</v>
      </c>
      <c r="KP14" s="212">
        <v>21482</v>
      </c>
      <c r="KQ14" s="212">
        <v>21769</v>
      </c>
      <c r="KR14" s="212">
        <v>22124</v>
      </c>
      <c r="KS14" s="212">
        <v>22493</v>
      </c>
      <c r="KT14" s="212">
        <v>22892</v>
      </c>
      <c r="KU14" s="212">
        <v>23187</v>
      </c>
      <c r="KV14" s="212">
        <v>23608</v>
      </c>
      <c r="KW14" s="212">
        <v>23884</v>
      </c>
      <c r="KX14" s="212">
        <v>24210</v>
      </c>
      <c r="KY14" s="212">
        <v>24598</v>
      </c>
      <c r="KZ14" s="212">
        <v>24981</v>
      </c>
      <c r="LA14" s="212">
        <v>25328</v>
      </c>
      <c r="LB14" s="212">
        <v>25589</v>
      </c>
      <c r="LC14" s="212">
        <v>25800</v>
      </c>
      <c r="LD14" s="212">
        <v>26075</v>
      </c>
      <c r="LE14" s="212">
        <v>26279</v>
      </c>
      <c r="LF14" s="212">
        <v>26522</v>
      </c>
      <c r="LG14" s="212">
        <v>26784</v>
      </c>
      <c r="LH14" s="212">
        <v>27065</v>
      </c>
      <c r="LI14" s="212">
        <v>27312</v>
      </c>
      <c r="LJ14" s="212">
        <v>27516</v>
      </c>
      <c r="LK14" s="212">
        <v>27740</v>
      </c>
      <c r="LL14" s="212">
        <v>27865</v>
      </c>
      <c r="LM14" s="212">
        <v>28104</v>
      </c>
      <c r="LN14" s="212">
        <v>28273</v>
      </c>
      <c r="LO14" s="212">
        <v>28491</v>
      </c>
      <c r="LP14" s="212">
        <v>28708</v>
      </c>
      <c r="LQ14" s="212">
        <v>28925</v>
      </c>
      <c r="LR14" s="212">
        <v>29106</v>
      </c>
      <c r="LS14" s="212">
        <v>29346</v>
      </c>
      <c r="LT14" s="212">
        <v>29557</v>
      </c>
      <c r="LU14" s="212">
        <v>29756</v>
      </c>
      <c r="LV14" s="212">
        <v>29991</v>
      </c>
      <c r="LW14" s="212">
        <v>30233</v>
      </c>
      <c r="LX14" s="212">
        <v>30446</v>
      </c>
      <c r="LY14" s="212">
        <v>30626</v>
      </c>
      <c r="LZ14" s="212">
        <v>30795</v>
      </c>
      <c r="MA14" s="212">
        <v>30969</v>
      </c>
      <c r="MB14" s="212">
        <v>31184</v>
      </c>
      <c r="MC14" s="212">
        <v>31386</v>
      </c>
      <c r="MD14" s="212">
        <v>31574</v>
      </c>
      <c r="ME14" s="212">
        <v>31752</v>
      </c>
      <c r="MF14" s="212">
        <v>31907</v>
      </c>
      <c r="MG14" s="212">
        <v>32049</v>
      </c>
      <c r="MH14" s="212">
        <v>32190</v>
      </c>
      <c r="MI14" s="212">
        <v>32394</v>
      </c>
      <c r="MJ14" s="212">
        <v>32641</v>
      </c>
      <c r="MK14" s="212">
        <v>32829</v>
      </c>
      <c r="ML14" s="212">
        <v>32999</v>
      </c>
      <c r="MM14" s="212">
        <v>33129</v>
      </c>
      <c r="MN14" s="212">
        <v>33320</v>
      </c>
      <c r="MO14" s="212">
        <v>33490</v>
      </c>
      <c r="MP14" s="212">
        <v>33715</v>
      </c>
      <c r="MQ14" s="212">
        <v>33890</v>
      </c>
      <c r="MR14" s="212">
        <v>33999</v>
      </c>
      <c r="MS14" s="212">
        <v>34173</v>
      </c>
      <c r="MT14" s="212">
        <v>34355</v>
      </c>
      <c r="MU14" s="213">
        <v>34578</v>
      </c>
      <c r="MV14" s="219">
        <v>34745</v>
      </c>
      <c r="MW14" s="163">
        <v>34917</v>
      </c>
      <c r="MX14" s="163"/>
      <c r="MY14" s="163"/>
      <c r="MZ14" s="163"/>
      <c r="NA14" s="163"/>
      <c r="NB14" s="163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N7817"/>
  <sheetViews>
    <sheetView tabSelected="1" topLeftCell="A7750" workbookViewId="0">
      <selection activeCell="A7755" sqref="A7755:E7774"/>
    </sheetView>
  </sheetViews>
  <sheetFormatPr defaultColWidth="11.42578125" defaultRowHeight="15"/>
  <cols>
    <col min="2" max="2" width="9.85546875" customWidth="1"/>
    <col min="3" max="3" width="27.28515625" bestFit="1" customWidth="1"/>
    <col min="4" max="4" width="17.5703125" customWidth="1"/>
    <col min="5" max="5" width="15.7109375" bestFit="1" customWidth="1"/>
    <col min="8" max="8" width="29.85546875" bestFit="1" customWidth="1"/>
    <col min="10" max="10" width="29.85546875" bestFit="1" customWidth="1"/>
    <col min="11" max="11" width="24.42578125" bestFit="1" customWidth="1"/>
    <col min="13" max="13" width="29.85546875" bestFit="1" customWidth="1"/>
    <col min="14" max="14" width="12.28515625" bestFit="1" customWidth="1"/>
  </cols>
  <sheetData>
    <row r="1" spans="1:8">
      <c r="B1" s="41" t="s">
        <v>1</v>
      </c>
      <c r="C1" s="41" t="s">
        <v>457</v>
      </c>
      <c r="D1" s="41" t="s">
        <v>458</v>
      </c>
      <c r="E1" s="41" t="s">
        <v>459</v>
      </c>
      <c r="F1" s="40"/>
      <c r="G1" s="40"/>
      <c r="H1" s="40"/>
    </row>
    <row r="2" spans="1:8">
      <c r="A2" s="40">
        <v>43997</v>
      </c>
      <c r="B2" s="22">
        <v>43997</v>
      </c>
      <c r="C2" t="s">
        <v>460</v>
      </c>
      <c r="D2" s="42">
        <f>VLOOKUP(Pag_Inicio_Corr_mas_casos[[#This Row],[Corregimiento]],Hoja3!$A$2:$D$676,4,0)</f>
        <v>130101</v>
      </c>
      <c r="E2">
        <v>69</v>
      </c>
      <c r="H2" s="22"/>
    </row>
    <row r="3" spans="1:8">
      <c r="A3" s="40">
        <v>43997</v>
      </c>
      <c r="B3" s="22">
        <v>43997</v>
      </c>
      <c r="C3" t="s">
        <v>461</v>
      </c>
      <c r="D3" s="42">
        <f>VLOOKUP(Pag_Inicio_Corr_mas_casos[[#This Row],[Corregimiento]],Hoja3!$A$2:$D$676,4,0)</f>
        <v>81002</v>
      </c>
      <c r="E3">
        <v>49</v>
      </c>
    </row>
    <row r="4" spans="1:8">
      <c r="A4" s="40">
        <v>43997</v>
      </c>
      <c r="B4" s="22">
        <v>43997</v>
      </c>
      <c r="C4" t="s">
        <v>462</v>
      </c>
      <c r="D4" s="42">
        <f>VLOOKUP(Pag_Inicio_Corr_mas_casos[[#This Row],[Corregimiento]],Hoja3!$A$2:$D$676,4,0)</f>
        <v>130106</v>
      </c>
      <c r="E4">
        <v>41</v>
      </c>
    </row>
    <row r="5" spans="1:8">
      <c r="A5" s="40">
        <v>43997</v>
      </c>
      <c r="B5" s="22">
        <v>43997</v>
      </c>
      <c r="C5" t="s">
        <v>463</v>
      </c>
      <c r="D5" s="42">
        <f>VLOOKUP(Pag_Inicio_Corr_mas_casos[[#This Row],[Corregimiento]],Hoja3!$A$2:$D$676,4,0)</f>
        <v>80802</v>
      </c>
      <c r="E5">
        <v>35</v>
      </c>
    </row>
    <row r="6" spans="1:8">
      <c r="A6" s="40">
        <v>43997</v>
      </c>
      <c r="B6" s="22">
        <v>43997</v>
      </c>
      <c r="C6" t="s">
        <v>464</v>
      </c>
      <c r="D6" s="42">
        <f>VLOOKUP(Pag_Inicio_Corr_mas_casos[[#This Row],[Corregimiento]],Hoja3!$A$2:$D$676,4,0)</f>
        <v>130102</v>
      </c>
      <c r="E6">
        <v>30</v>
      </c>
    </row>
    <row r="7" spans="1:8">
      <c r="A7" s="40">
        <v>43997</v>
      </c>
      <c r="B7" s="22">
        <v>43997</v>
      </c>
      <c r="C7" t="s">
        <v>465</v>
      </c>
      <c r="D7" s="42">
        <f>VLOOKUP(Pag_Inicio_Corr_mas_casos[[#This Row],[Corregimiento]],Hoja3!$A$2:$D$676,4,0)</f>
        <v>80821</v>
      </c>
      <c r="E7">
        <v>21</v>
      </c>
    </row>
    <row r="8" spans="1:8">
      <c r="A8" s="40">
        <v>43997</v>
      </c>
      <c r="B8" s="22">
        <v>43997</v>
      </c>
      <c r="C8" t="s">
        <v>466</v>
      </c>
      <c r="D8" s="42">
        <f>VLOOKUP(Pag_Inicio_Corr_mas_casos[[#This Row],[Corregimiento]],Hoja3!$A$2:$D$676,4,0)</f>
        <v>81007</v>
      </c>
      <c r="E8">
        <v>20</v>
      </c>
    </row>
    <row r="9" spans="1:8">
      <c r="A9" s="40">
        <v>43997</v>
      </c>
      <c r="B9" s="22">
        <v>43997</v>
      </c>
      <c r="C9" t="s">
        <v>467</v>
      </c>
      <c r="D9" s="42">
        <f>VLOOKUP(Pag_Inicio_Corr_mas_casos[[#This Row],[Corregimiento]],Hoja3!$A$2:$D$676,4,0)</f>
        <v>81008</v>
      </c>
      <c r="E9">
        <v>20</v>
      </c>
    </row>
    <row r="10" spans="1:8">
      <c r="A10" s="40">
        <v>43997</v>
      </c>
      <c r="B10" s="22">
        <v>43997</v>
      </c>
      <c r="C10" t="s">
        <v>468</v>
      </c>
      <c r="D10" s="42">
        <f>VLOOKUP(Pag_Inicio_Corr_mas_casos[[#This Row],[Corregimiento]],Hoja3!$A$2:$D$676,4,0)</f>
        <v>80816</v>
      </c>
      <c r="E10">
        <v>19</v>
      </c>
    </row>
    <row r="11" spans="1:8">
      <c r="A11" s="40">
        <v>43997</v>
      </c>
      <c r="B11" s="22">
        <v>43997</v>
      </c>
      <c r="C11" t="s">
        <v>469</v>
      </c>
      <c r="D11" s="42">
        <f>VLOOKUP(Pag_Inicio_Corr_mas_casos[[#This Row],[Corregimiento]],Hoja3!$A$2:$D$676,4,0)</f>
        <v>80817</v>
      </c>
      <c r="E11">
        <v>18</v>
      </c>
    </row>
    <row r="12" spans="1:8">
      <c r="A12" s="40">
        <v>43997</v>
      </c>
      <c r="B12" s="22">
        <v>43997</v>
      </c>
      <c r="C12" t="s">
        <v>470</v>
      </c>
      <c r="D12" s="42">
        <f>VLOOKUP(Pag_Inicio_Corr_mas_casos[[#This Row],[Corregimiento]],Hoja3!$A$2:$D$676,4,0)</f>
        <v>80822</v>
      </c>
      <c r="E12">
        <v>17</v>
      </c>
    </row>
    <row r="13" spans="1:8">
      <c r="A13" s="40">
        <v>43997</v>
      </c>
      <c r="B13" s="22">
        <v>43997</v>
      </c>
      <c r="C13" t="s">
        <v>471</v>
      </c>
      <c r="D13" s="42">
        <f>VLOOKUP(Pag_Inicio_Corr_mas_casos[[#This Row],[Corregimiento]],Hoja3!$A$2:$D$676,4,0)</f>
        <v>80823</v>
      </c>
      <c r="E13">
        <v>16</v>
      </c>
    </row>
    <row r="14" spans="1:8">
      <c r="A14" s="40">
        <v>43997</v>
      </c>
      <c r="B14" s="22">
        <v>43997</v>
      </c>
      <c r="C14" t="s">
        <v>472</v>
      </c>
      <c r="D14" s="42">
        <f>VLOOKUP(Pag_Inicio_Corr_mas_casos[[#This Row],[Corregimiento]],Hoja3!$A$2:$D$676,4,0)</f>
        <v>81001</v>
      </c>
      <c r="E14">
        <v>14</v>
      </c>
    </row>
    <row r="15" spans="1:8">
      <c r="A15" s="40">
        <v>43997</v>
      </c>
      <c r="B15" s="22">
        <v>43997</v>
      </c>
      <c r="C15" t="s">
        <v>473</v>
      </c>
      <c r="D15" s="42">
        <f>VLOOKUP(Pag_Inicio_Corr_mas_casos[[#This Row],[Corregimiento]],Hoja3!$A$2:$D$676,4,0)</f>
        <v>80819</v>
      </c>
      <c r="E15">
        <v>14</v>
      </c>
    </row>
    <row r="16" spans="1:8">
      <c r="A16" s="40">
        <v>43997</v>
      </c>
      <c r="B16" s="22">
        <v>43997</v>
      </c>
      <c r="C16" t="s">
        <v>474</v>
      </c>
      <c r="D16" s="42">
        <f>VLOOKUP(Pag_Inicio_Corr_mas_casos[[#This Row],[Corregimiento]],Hoja3!$A$2:$D$676,4,0)</f>
        <v>130107</v>
      </c>
      <c r="E16">
        <v>14</v>
      </c>
    </row>
    <row r="17" spans="1:5">
      <c r="A17" s="40">
        <v>43997</v>
      </c>
      <c r="B17" s="22">
        <v>43997</v>
      </c>
      <c r="C17" t="s">
        <v>475</v>
      </c>
      <c r="D17" s="42">
        <f>VLOOKUP(Pag_Inicio_Corr_mas_casos[[#This Row],[Corregimiento]],Hoja3!$A$2:$D$676,4,0)</f>
        <v>81006</v>
      </c>
      <c r="E17">
        <v>12</v>
      </c>
    </row>
    <row r="18" spans="1:5">
      <c r="A18" s="40">
        <v>43997</v>
      </c>
      <c r="B18" s="22">
        <v>43997</v>
      </c>
      <c r="C18" t="s">
        <v>476</v>
      </c>
      <c r="D18" s="42">
        <f>VLOOKUP(Pag_Inicio_Corr_mas_casos[[#This Row],[Corregimiento]],Hoja3!$A$2:$D$676,4,0)</f>
        <v>80812</v>
      </c>
      <c r="E18">
        <v>12</v>
      </c>
    </row>
    <row r="19" spans="1:5">
      <c r="A19" s="40">
        <v>43997</v>
      </c>
      <c r="B19" s="22">
        <v>43997</v>
      </c>
      <c r="C19" t="s">
        <v>477</v>
      </c>
      <c r="D19" s="42">
        <f>VLOOKUP(Pag_Inicio_Corr_mas_casos[[#This Row],[Corregimiento]],Hoja3!$A$2:$D$676,4,0)</f>
        <v>130702</v>
      </c>
      <c r="E19">
        <v>12</v>
      </c>
    </row>
    <row r="20" spans="1:5">
      <c r="A20" s="40">
        <v>43997</v>
      </c>
      <c r="B20" s="22">
        <v>43997</v>
      </c>
      <c r="C20" t="s">
        <v>478</v>
      </c>
      <c r="D20" s="42">
        <f>VLOOKUP(Pag_Inicio_Corr_mas_casos[[#This Row],[Corregimiento]],Hoja3!$A$2:$D$676,4,0)</f>
        <v>40601</v>
      </c>
      <c r="E20">
        <v>12</v>
      </c>
    </row>
    <row r="21" spans="1:5">
      <c r="A21" s="40">
        <v>43997</v>
      </c>
      <c r="B21" s="22">
        <v>43997</v>
      </c>
      <c r="C21" t="s">
        <v>479</v>
      </c>
      <c r="D21" s="42">
        <f>VLOOKUP(Pag_Inicio_Corr_mas_casos[[#This Row],[Corregimiento]],Hoja3!$A$2:$D$676,4,0)</f>
        <v>80806</v>
      </c>
      <c r="E21">
        <v>11</v>
      </c>
    </row>
    <row r="22" spans="1:5">
      <c r="A22" s="40">
        <v>43997</v>
      </c>
      <c r="B22" s="22">
        <v>43997</v>
      </c>
      <c r="C22" t="s">
        <v>480</v>
      </c>
      <c r="D22" s="42">
        <f>VLOOKUP(Pag_Inicio_Corr_mas_casos[[#This Row],[Corregimiento]],Hoja3!$A$2:$D$676,4,0)</f>
        <v>130108</v>
      </c>
      <c r="E22">
        <v>11</v>
      </c>
    </row>
    <row r="23" spans="1:5">
      <c r="A23" s="40">
        <v>43997</v>
      </c>
      <c r="B23" s="22">
        <v>43997</v>
      </c>
      <c r="C23" t="s">
        <v>481</v>
      </c>
      <c r="D23" s="42">
        <f>VLOOKUP(Pag_Inicio_Corr_mas_casos[[#This Row],[Corregimiento]],Hoja3!$A$2:$D$676,4,0)</f>
        <v>80810</v>
      </c>
      <c r="E23">
        <v>10</v>
      </c>
    </row>
    <row r="24" spans="1:5">
      <c r="A24" s="40">
        <v>43997</v>
      </c>
      <c r="B24" s="22">
        <v>43997</v>
      </c>
      <c r="C24" t="s">
        <v>482</v>
      </c>
      <c r="D24" s="42">
        <f>VLOOKUP(Pag_Inicio_Corr_mas_casos[[#This Row],[Corregimiento]],Hoja3!$A$2:$D$676,4,0)</f>
        <v>30107</v>
      </c>
      <c r="E24">
        <v>10</v>
      </c>
    </row>
    <row r="25" spans="1:5">
      <c r="A25" s="40">
        <v>43997</v>
      </c>
      <c r="B25" s="22">
        <v>43997</v>
      </c>
      <c r="C25" t="s">
        <v>483</v>
      </c>
      <c r="D25" s="42">
        <f>VLOOKUP(Pag_Inicio_Corr_mas_casos[[#This Row],[Corregimiento]],Hoja3!$A$2:$D$676,4,0)</f>
        <v>30113</v>
      </c>
      <c r="E25">
        <v>10</v>
      </c>
    </row>
    <row r="26" spans="1:5">
      <c r="A26" s="40">
        <v>43998</v>
      </c>
      <c r="B26" s="22">
        <v>43998</v>
      </c>
      <c r="C26" t="s">
        <v>484</v>
      </c>
      <c r="D26" s="42">
        <f>VLOOKUP(Pag_Inicio_Corr_mas_casos[[#This Row],[Corregimiento]],Hoja3!$A$2:$D$676,4,0)</f>
        <v>10201</v>
      </c>
      <c r="E26">
        <v>33</v>
      </c>
    </row>
    <row r="27" spans="1:5">
      <c r="A27" s="40">
        <v>43998</v>
      </c>
      <c r="B27" s="22">
        <v>43998</v>
      </c>
      <c r="C27" t="s">
        <v>485</v>
      </c>
      <c r="D27" s="42">
        <f>VLOOKUP(Pag_Inicio_Corr_mas_casos[[#This Row],[Corregimiento]],Hoja3!$A$2:$D$676,4,0)</f>
        <v>50207</v>
      </c>
      <c r="E27">
        <v>31</v>
      </c>
    </row>
    <row r="28" spans="1:5">
      <c r="A28" s="40">
        <v>43998</v>
      </c>
      <c r="B28" s="22">
        <v>43998</v>
      </c>
      <c r="C28" t="s">
        <v>473</v>
      </c>
      <c r="D28" s="42">
        <f>VLOOKUP(Pag_Inicio_Corr_mas_casos[[#This Row],[Corregimiento]],Hoja3!$A$2:$D$676,4,0)</f>
        <v>80819</v>
      </c>
      <c r="E28">
        <v>23</v>
      </c>
    </row>
    <row r="29" spans="1:5">
      <c r="A29" s="40">
        <v>43998</v>
      </c>
      <c r="B29" s="22">
        <v>43998</v>
      </c>
      <c r="C29" t="s">
        <v>486</v>
      </c>
      <c r="D29" s="42">
        <f>VLOOKUP(Pag_Inicio_Corr_mas_casos[[#This Row],[Corregimiento]],Hoja3!$A$2:$D$676,4,0)</f>
        <v>80813</v>
      </c>
      <c r="E29">
        <v>21</v>
      </c>
    </row>
    <row r="30" spans="1:5">
      <c r="A30" s="40">
        <v>43998</v>
      </c>
      <c r="B30" s="22">
        <v>43998</v>
      </c>
      <c r="C30" t="s">
        <v>487</v>
      </c>
      <c r="D30" s="42">
        <f>VLOOKUP(Pag_Inicio_Corr_mas_casos[[#This Row],[Corregimiento]],Hoja3!$A$2:$D$676,4,0)</f>
        <v>120605</v>
      </c>
      <c r="E30">
        <v>20</v>
      </c>
    </row>
    <row r="31" spans="1:5">
      <c r="A31" s="40">
        <v>43998</v>
      </c>
      <c r="B31" s="22">
        <v>43998</v>
      </c>
      <c r="C31" t="s">
        <v>460</v>
      </c>
      <c r="D31" s="42">
        <f>VLOOKUP(Pag_Inicio_Corr_mas_casos[[#This Row],[Corregimiento]],Hoja3!$A$2:$D$676,4,0)</f>
        <v>130101</v>
      </c>
      <c r="E31">
        <v>16</v>
      </c>
    </row>
    <row r="32" spans="1:5">
      <c r="A32" s="40">
        <v>43998</v>
      </c>
      <c r="B32" s="22">
        <v>43998</v>
      </c>
      <c r="C32" t="s">
        <v>466</v>
      </c>
      <c r="D32" s="42">
        <f>VLOOKUP(Pag_Inicio_Corr_mas_casos[[#This Row],[Corregimiento]],Hoja3!$A$2:$D$676,4,0)</f>
        <v>81007</v>
      </c>
      <c r="E32">
        <v>16</v>
      </c>
    </row>
    <row r="33" spans="1:5">
      <c r="A33" s="40">
        <v>43998</v>
      </c>
      <c r="B33" s="22">
        <v>43998</v>
      </c>
      <c r="C33" t="s">
        <v>465</v>
      </c>
      <c r="D33" s="42">
        <f>VLOOKUP(Pag_Inicio_Corr_mas_casos[[#This Row],[Corregimiento]],Hoja3!$A$2:$D$676,4,0)</f>
        <v>80821</v>
      </c>
      <c r="E33">
        <v>15</v>
      </c>
    </row>
    <row r="34" spans="1:5">
      <c r="A34" s="40">
        <v>43998</v>
      </c>
      <c r="B34" s="22">
        <v>43998</v>
      </c>
      <c r="C34" t="s">
        <v>488</v>
      </c>
      <c r="D34" s="42">
        <f>VLOOKUP(Pag_Inicio_Corr_mas_casos[[#This Row],[Corregimiento]],Hoja3!$A$2:$D$676,4,0)</f>
        <v>80501</v>
      </c>
      <c r="E34">
        <v>15</v>
      </c>
    </row>
    <row r="35" spans="1:5">
      <c r="A35" s="40">
        <v>43998</v>
      </c>
      <c r="B35" s="22">
        <v>43998</v>
      </c>
      <c r="C35" t="s">
        <v>467</v>
      </c>
      <c r="D35" s="42">
        <f>VLOOKUP(Pag_Inicio_Corr_mas_casos[[#This Row],[Corregimiento]],Hoja3!$A$2:$D$676,4,0)</f>
        <v>81008</v>
      </c>
      <c r="E35">
        <v>14</v>
      </c>
    </row>
    <row r="36" spans="1:5">
      <c r="A36" s="40">
        <v>43998</v>
      </c>
      <c r="B36" s="22">
        <v>43998</v>
      </c>
      <c r="C36" t="s">
        <v>489</v>
      </c>
      <c r="D36" s="42">
        <f>VLOOKUP(Pag_Inicio_Corr_mas_casos[[#This Row],[Corregimiento]],Hoja3!$A$2:$D$676,4,0)</f>
        <v>80808</v>
      </c>
      <c r="E36">
        <v>13</v>
      </c>
    </row>
    <row r="37" spans="1:5">
      <c r="A37" s="40">
        <v>43998</v>
      </c>
      <c r="B37" s="22">
        <v>43998</v>
      </c>
      <c r="C37" t="s">
        <v>490</v>
      </c>
      <c r="D37" s="42">
        <f>VLOOKUP(Pag_Inicio_Corr_mas_casos[[#This Row],[Corregimiento]],Hoja3!$A$2:$D$676,4,0)</f>
        <v>80820</v>
      </c>
      <c r="E37">
        <v>12</v>
      </c>
    </row>
    <row r="38" spans="1:5">
      <c r="A38" s="40">
        <v>43998</v>
      </c>
      <c r="B38" s="22">
        <v>43998</v>
      </c>
      <c r="C38" t="s">
        <v>479</v>
      </c>
      <c r="D38" s="42">
        <f>VLOOKUP(Pag_Inicio_Corr_mas_casos[[#This Row],[Corregimiento]],Hoja3!$A$2:$D$676,4,0)</f>
        <v>80806</v>
      </c>
      <c r="E38">
        <v>11</v>
      </c>
    </row>
    <row r="39" spans="1:5">
      <c r="A39" s="40">
        <v>43998</v>
      </c>
      <c r="B39" s="22">
        <v>43998</v>
      </c>
      <c r="C39" t="s">
        <v>491</v>
      </c>
      <c r="D39" s="42">
        <f>VLOOKUP(Pag_Inicio_Corr_mas_casos[[#This Row],[Corregimiento]],Hoja3!$A$2:$D$676,4,0)</f>
        <v>80815</v>
      </c>
      <c r="E39">
        <v>11</v>
      </c>
    </row>
    <row r="40" spans="1:5">
      <c r="A40" s="40">
        <v>43998</v>
      </c>
      <c r="B40" s="22">
        <v>43998</v>
      </c>
      <c r="C40" t="s">
        <v>492</v>
      </c>
      <c r="D40" s="42">
        <f>VLOOKUP(Pag_Inicio_Corr_mas_casos[[#This Row],[Corregimiento]],Hoja3!$A$2:$D$676,4,0)</f>
        <v>110102</v>
      </c>
      <c r="E40">
        <v>11</v>
      </c>
    </row>
    <row r="41" spans="1:5">
      <c r="A41" s="40">
        <v>43998</v>
      </c>
      <c r="B41" s="22">
        <v>43998</v>
      </c>
      <c r="C41" t="s">
        <v>463</v>
      </c>
      <c r="D41" s="42">
        <f>VLOOKUP(Pag_Inicio_Corr_mas_casos[[#This Row],[Corregimiento]],Hoja3!$A$2:$D$676,4,0)</f>
        <v>80802</v>
      </c>
      <c r="E41">
        <v>10</v>
      </c>
    </row>
    <row r="42" spans="1:5">
      <c r="A42" s="40">
        <v>43998</v>
      </c>
      <c r="B42" s="22">
        <v>43998</v>
      </c>
      <c r="C42" t="s">
        <v>471</v>
      </c>
      <c r="D42" s="42">
        <f>VLOOKUP(Pag_Inicio_Corr_mas_casos[[#This Row],[Corregimiento]],Hoja3!$A$2:$D$676,4,0)</f>
        <v>80823</v>
      </c>
      <c r="E42">
        <v>10</v>
      </c>
    </row>
    <row r="43" spans="1:5">
      <c r="A43" s="40">
        <v>43998</v>
      </c>
      <c r="B43" s="22">
        <v>43998</v>
      </c>
      <c r="C43" t="s">
        <v>469</v>
      </c>
      <c r="D43" s="42">
        <f>VLOOKUP(Pag_Inicio_Corr_mas_casos[[#This Row],[Corregimiento]],Hoja3!$A$2:$D$676,4,0)</f>
        <v>80817</v>
      </c>
      <c r="E43">
        <v>10</v>
      </c>
    </row>
    <row r="44" spans="1:5">
      <c r="A44" s="40">
        <v>43998</v>
      </c>
      <c r="B44" s="22">
        <v>43998</v>
      </c>
      <c r="C44" t="s">
        <v>493</v>
      </c>
      <c r="D44" s="42">
        <f>VLOOKUP(Pag_Inicio_Corr_mas_casos[[#This Row],[Corregimiento]],Hoja3!$A$2:$D$676,4,0)</f>
        <v>80811</v>
      </c>
      <c r="E44">
        <v>10</v>
      </c>
    </row>
    <row r="45" spans="1:5">
      <c r="A45" s="40">
        <v>43999</v>
      </c>
      <c r="B45" s="22">
        <v>43999</v>
      </c>
      <c r="C45" t="s">
        <v>460</v>
      </c>
      <c r="D45" s="42">
        <f>VLOOKUP(Pag_Inicio_Corr_mas_casos[[#This Row],[Corregimiento]],Hoja3!$A$2:$D$676,4,0)</f>
        <v>130101</v>
      </c>
      <c r="E45">
        <v>30</v>
      </c>
    </row>
    <row r="46" spans="1:5">
      <c r="A46" s="40">
        <v>43999</v>
      </c>
      <c r="B46" s="22">
        <v>43999</v>
      </c>
      <c r="C46" t="s">
        <v>461</v>
      </c>
      <c r="D46" s="42">
        <f>VLOOKUP(Pag_Inicio_Corr_mas_casos[[#This Row],[Corregimiento]],Hoja3!$A$2:$D$676,4,0)</f>
        <v>81002</v>
      </c>
      <c r="E46">
        <v>26</v>
      </c>
    </row>
    <row r="47" spans="1:5">
      <c r="A47" s="40">
        <v>43999</v>
      </c>
      <c r="B47" s="22">
        <v>43999</v>
      </c>
      <c r="C47" t="s">
        <v>465</v>
      </c>
      <c r="D47" s="42">
        <f>VLOOKUP(Pag_Inicio_Corr_mas_casos[[#This Row],[Corregimiento]],Hoja3!$A$2:$D$676,4,0)</f>
        <v>80821</v>
      </c>
      <c r="E47">
        <v>24</v>
      </c>
    </row>
    <row r="48" spans="1:5">
      <c r="A48" s="40">
        <v>43999</v>
      </c>
      <c r="B48" s="22">
        <v>43999</v>
      </c>
      <c r="C48" t="s">
        <v>463</v>
      </c>
      <c r="D48" s="42">
        <f>VLOOKUP(Pag_Inicio_Corr_mas_casos[[#This Row],[Corregimiento]],Hoja3!$A$2:$D$676,4,0)</f>
        <v>80802</v>
      </c>
      <c r="E48">
        <v>24</v>
      </c>
    </row>
    <row r="49" spans="1:5">
      <c r="A49" s="40">
        <v>43999</v>
      </c>
      <c r="B49" s="22">
        <v>43999</v>
      </c>
      <c r="C49" t="s">
        <v>470</v>
      </c>
      <c r="D49" s="42">
        <f>VLOOKUP(Pag_Inicio_Corr_mas_casos[[#This Row],[Corregimiento]],Hoja3!$A$2:$D$676,4,0)</f>
        <v>80822</v>
      </c>
      <c r="E49">
        <v>22</v>
      </c>
    </row>
    <row r="50" spans="1:5">
      <c r="A50" s="40">
        <v>43999</v>
      </c>
      <c r="B50" s="22">
        <v>43999</v>
      </c>
      <c r="C50" t="s">
        <v>466</v>
      </c>
      <c r="D50" s="42">
        <f>VLOOKUP(Pag_Inicio_Corr_mas_casos[[#This Row],[Corregimiento]],Hoja3!$A$2:$D$676,4,0)</f>
        <v>81007</v>
      </c>
      <c r="E50">
        <v>18</v>
      </c>
    </row>
    <row r="51" spans="1:5">
      <c r="A51" s="40">
        <v>43999</v>
      </c>
      <c r="B51" s="22">
        <v>43999</v>
      </c>
      <c r="C51" t="s">
        <v>469</v>
      </c>
      <c r="D51" s="42">
        <f>VLOOKUP(Pag_Inicio_Corr_mas_casos[[#This Row],[Corregimiento]],Hoja3!$A$2:$D$676,4,0)</f>
        <v>80817</v>
      </c>
      <c r="E51">
        <v>17</v>
      </c>
    </row>
    <row r="52" spans="1:5">
      <c r="A52" s="40">
        <v>43999</v>
      </c>
      <c r="B52" s="22">
        <v>43999</v>
      </c>
      <c r="C52" t="s">
        <v>494</v>
      </c>
      <c r="D52" s="42">
        <f>VLOOKUP(Pag_Inicio_Corr_mas_casos[[#This Row],[Corregimiento]],Hoja3!$A$2:$D$676,4,0)</f>
        <v>50316</v>
      </c>
      <c r="E52">
        <v>16</v>
      </c>
    </row>
    <row r="53" spans="1:5">
      <c r="A53" s="40">
        <v>43999</v>
      </c>
      <c r="B53" s="22">
        <v>43999</v>
      </c>
      <c r="C53" t="s">
        <v>462</v>
      </c>
      <c r="D53" s="42">
        <f>VLOOKUP(Pag_Inicio_Corr_mas_casos[[#This Row],[Corregimiento]],Hoja3!$A$2:$D$676,4,0)</f>
        <v>130106</v>
      </c>
      <c r="E53">
        <v>16</v>
      </c>
    </row>
    <row r="54" spans="1:5">
      <c r="A54" s="40">
        <v>43999</v>
      </c>
      <c r="B54" s="22">
        <v>43999</v>
      </c>
      <c r="C54" t="s">
        <v>484</v>
      </c>
      <c r="D54" s="42">
        <f>VLOOKUP(Pag_Inicio_Corr_mas_casos[[#This Row],[Corregimiento]],Hoja3!$A$2:$D$676,4,0)</f>
        <v>10201</v>
      </c>
      <c r="E54">
        <v>14</v>
      </c>
    </row>
    <row r="55" spans="1:5">
      <c r="A55" s="40">
        <v>43999</v>
      </c>
      <c r="B55" s="22">
        <v>43999</v>
      </c>
      <c r="C55" t="s">
        <v>495</v>
      </c>
      <c r="D55" s="42">
        <f>VLOOKUP(Pag_Inicio_Corr_mas_casos[[#This Row],[Corregimiento]],Hoja3!$A$2:$D$676,4,0)</f>
        <v>130708</v>
      </c>
      <c r="E55">
        <v>14</v>
      </c>
    </row>
    <row r="56" spans="1:5">
      <c r="A56" s="40">
        <v>43999</v>
      </c>
      <c r="B56" s="22">
        <v>43999</v>
      </c>
      <c r="C56" t="s">
        <v>496</v>
      </c>
      <c r="D56" s="42">
        <f>VLOOKUP(Pag_Inicio_Corr_mas_casos[[#This Row],[Corregimiento]],Hoja3!$A$2:$D$676,4,0)</f>
        <v>80826</v>
      </c>
      <c r="E56">
        <v>14</v>
      </c>
    </row>
    <row r="57" spans="1:5">
      <c r="A57" s="40">
        <v>43999</v>
      </c>
      <c r="B57" s="22">
        <v>43999</v>
      </c>
      <c r="C57" t="s">
        <v>464</v>
      </c>
      <c r="D57" s="42">
        <f>VLOOKUP(Pag_Inicio_Corr_mas_casos[[#This Row],[Corregimiento]],Hoja3!$A$2:$D$676,4,0)</f>
        <v>130102</v>
      </c>
      <c r="E57">
        <v>13</v>
      </c>
    </row>
    <row r="58" spans="1:5">
      <c r="A58" s="40">
        <v>43999</v>
      </c>
      <c r="B58" s="22">
        <v>43999</v>
      </c>
      <c r="C58" t="s">
        <v>476</v>
      </c>
      <c r="D58" s="42">
        <f>VLOOKUP(Pag_Inicio_Corr_mas_casos[[#This Row],[Corregimiento]],Hoja3!$A$2:$D$676,4,0)</f>
        <v>80812</v>
      </c>
      <c r="E58">
        <v>13</v>
      </c>
    </row>
    <row r="59" spans="1:5">
      <c r="A59" s="40">
        <v>43999</v>
      </c>
      <c r="B59" s="22">
        <v>43999</v>
      </c>
      <c r="C59" t="s">
        <v>473</v>
      </c>
      <c r="D59" s="42">
        <f>VLOOKUP(Pag_Inicio_Corr_mas_casos[[#This Row],[Corregimiento]],Hoja3!$A$2:$D$676,4,0)</f>
        <v>80819</v>
      </c>
      <c r="E59">
        <v>12</v>
      </c>
    </row>
    <row r="60" spans="1:5">
      <c r="A60" s="40">
        <v>43999</v>
      </c>
      <c r="B60" s="22">
        <v>43999</v>
      </c>
      <c r="C60" t="s">
        <v>467</v>
      </c>
      <c r="D60" s="42">
        <f>VLOOKUP(Pag_Inicio_Corr_mas_casos[[#This Row],[Corregimiento]],Hoja3!$A$2:$D$676,4,0)</f>
        <v>81008</v>
      </c>
      <c r="E60">
        <v>11</v>
      </c>
    </row>
    <row r="61" spans="1:5">
      <c r="A61" s="40">
        <v>43999</v>
      </c>
      <c r="B61" s="22">
        <v>43999</v>
      </c>
      <c r="C61" t="s">
        <v>486</v>
      </c>
      <c r="D61" s="42">
        <f>VLOOKUP(Pag_Inicio_Corr_mas_casos[[#This Row],[Corregimiento]],Hoja3!$A$2:$D$676,4,0)</f>
        <v>80813</v>
      </c>
      <c r="E61">
        <v>11</v>
      </c>
    </row>
    <row r="62" spans="1:5">
      <c r="A62" s="40">
        <v>43999</v>
      </c>
      <c r="B62" s="22">
        <v>43999</v>
      </c>
      <c r="C62" t="s">
        <v>497</v>
      </c>
      <c r="D62" s="42">
        <f>VLOOKUP(Pag_Inicio_Corr_mas_casos[[#This Row],[Corregimiento]],Hoja3!$A$2:$D$676,4,0)</f>
        <v>50208</v>
      </c>
      <c r="E62">
        <v>10</v>
      </c>
    </row>
    <row r="63" spans="1:5">
      <c r="A63" s="40">
        <v>43999</v>
      </c>
      <c r="B63" s="22">
        <v>43999</v>
      </c>
      <c r="C63" t="s">
        <v>472</v>
      </c>
      <c r="D63" s="42">
        <f>VLOOKUP(Pag_Inicio_Corr_mas_casos[[#This Row],[Corregimiento]],Hoja3!$A$2:$D$676,4,0)</f>
        <v>81001</v>
      </c>
      <c r="E63">
        <v>10</v>
      </c>
    </row>
    <row r="64" spans="1:5">
      <c r="A64" s="40">
        <v>43999</v>
      </c>
      <c r="B64" s="22">
        <v>43999</v>
      </c>
      <c r="C64" t="s">
        <v>475</v>
      </c>
      <c r="D64" s="42">
        <f>VLOOKUP(Pag_Inicio_Corr_mas_casos[[#This Row],[Corregimiento]],Hoja3!$A$2:$D$676,4,0)</f>
        <v>81006</v>
      </c>
      <c r="E64">
        <v>10</v>
      </c>
    </row>
    <row r="65" spans="1:5">
      <c r="A65" s="40">
        <v>43999</v>
      </c>
      <c r="B65" s="22">
        <v>43999</v>
      </c>
      <c r="C65" t="s">
        <v>498</v>
      </c>
      <c r="D65" s="42">
        <f>VLOOKUP(Pag_Inicio_Corr_mas_casos[[#This Row],[Corregimiento]],Hoja3!$A$2:$D$676,4,0)</f>
        <v>80803</v>
      </c>
      <c r="E65">
        <v>10</v>
      </c>
    </row>
    <row r="66" spans="1:5">
      <c r="A66" s="40">
        <v>44000</v>
      </c>
      <c r="B66" s="22">
        <v>44000</v>
      </c>
      <c r="C66" t="s">
        <v>469</v>
      </c>
      <c r="D66" s="42">
        <f>VLOOKUP(Pag_Inicio_Corr_mas_casos[[#This Row],[Corregimiento]],Hoja3!$A$2:$D$676,4,0)</f>
        <v>80817</v>
      </c>
      <c r="E66">
        <v>44</v>
      </c>
    </row>
    <row r="67" spans="1:5">
      <c r="A67" s="40">
        <v>44000</v>
      </c>
      <c r="B67" s="22">
        <v>44000</v>
      </c>
      <c r="C67" t="s">
        <v>465</v>
      </c>
      <c r="D67" s="42">
        <f>VLOOKUP(Pag_Inicio_Corr_mas_casos[[#This Row],[Corregimiento]],Hoja3!$A$2:$D$676,4,0)</f>
        <v>80821</v>
      </c>
      <c r="E67">
        <v>37</v>
      </c>
    </row>
    <row r="68" spans="1:5">
      <c r="A68" s="40">
        <v>44000</v>
      </c>
      <c r="B68" s="22">
        <v>44000</v>
      </c>
      <c r="C68" t="s">
        <v>486</v>
      </c>
      <c r="D68" s="42">
        <f>VLOOKUP(Pag_Inicio_Corr_mas_casos[[#This Row],[Corregimiento]],Hoja3!$A$2:$D$676,4,0)</f>
        <v>80813</v>
      </c>
      <c r="E68">
        <v>29</v>
      </c>
    </row>
    <row r="69" spans="1:5">
      <c r="A69" s="40">
        <v>44000</v>
      </c>
      <c r="B69" s="22">
        <v>44000</v>
      </c>
      <c r="C69" t="s">
        <v>473</v>
      </c>
      <c r="D69" s="42">
        <f>VLOOKUP(Pag_Inicio_Corr_mas_casos[[#This Row],[Corregimiento]],Hoja3!$A$2:$D$676,4,0)</f>
        <v>80819</v>
      </c>
      <c r="E69">
        <v>27</v>
      </c>
    </row>
    <row r="70" spans="1:5">
      <c r="A70" s="40">
        <v>44000</v>
      </c>
      <c r="B70" s="22">
        <v>44000</v>
      </c>
      <c r="C70" t="s">
        <v>460</v>
      </c>
      <c r="D70" s="42">
        <f>VLOOKUP(Pag_Inicio_Corr_mas_casos[[#This Row],[Corregimiento]],Hoja3!$A$2:$D$676,4,0)</f>
        <v>130101</v>
      </c>
      <c r="E70">
        <v>25</v>
      </c>
    </row>
    <row r="71" spans="1:5">
      <c r="A71" s="40">
        <v>44000</v>
      </c>
      <c r="B71" s="22">
        <v>44000</v>
      </c>
      <c r="C71" t="s">
        <v>463</v>
      </c>
      <c r="D71" s="42">
        <f>VLOOKUP(Pag_Inicio_Corr_mas_casos[[#This Row],[Corregimiento]],Hoja3!$A$2:$D$676,4,0)</f>
        <v>80802</v>
      </c>
      <c r="E71">
        <v>22</v>
      </c>
    </row>
    <row r="72" spans="1:5">
      <c r="A72" s="40">
        <v>44000</v>
      </c>
      <c r="B72" s="22">
        <v>44000</v>
      </c>
      <c r="C72" t="s">
        <v>462</v>
      </c>
      <c r="D72" s="42">
        <f>VLOOKUP(Pag_Inicio_Corr_mas_casos[[#This Row],[Corregimiento]],Hoja3!$A$2:$D$676,4,0)</f>
        <v>130106</v>
      </c>
      <c r="E72">
        <v>21</v>
      </c>
    </row>
    <row r="73" spans="1:5">
      <c r="A73" s="40">
        <v>44000</v>
      </c>
      <c r="B73" s="22">
        <v>44000</v>
      </c>
      <c r="C73" t="s">
        <v>490</v>
      </c>
      <c r="D73" s="42">
        <f>VLOOKUP(Pag_Inicio_Corr_mas_casos[[#This Row],[Corregimiento]],Hoja3!$A$2:$D$676,4,0)</f>
        <v>80820</v>
      </c>
      <c r="E73">
        <v>18</v>
      </c>
    </row>
    <row r="74" spans="1:5">
      <c r="A74" s="40">
        <v>44000</v>
      </c>
      <c r="B74" s="22">
        <v>44000</v>
      </c>
      <c r="C74" t="s">
        <v>466</v>
      </c>
      <c r="D74" s="42">
        <f>VLOOKUP(Pag_Inicio_Corr_mas_casos[[#This Row],[Corregimiento]],Hoja3!$A$2:$D$676,4,0)</f>
        <v>81007</v>
      </c>
      <c r="E74">
        <v>18</v>
      </c>
    </row>
    <row r="75" spans="1:5">
      <c r="A75" s="40">
        <v>44000</v>
      </c>
      <c r="B75" s="22">
        <v>44000</v>
      </c>
      <c r="C75" t="s">
        <v>471</v>
      </c>
      <c r="D75" s="42">
        <f>VLOOKUP(Pag_Inicio_Corr_mas_casos[[#This Row],[Corregimiento]],Hoja3!$A$2:$D$676,4,0)</f>
        <v>80823</v>
      </c>
      <c r="E75">
        <v>17</v>
      </c>
    </row>
    <row r="76" spans="1:5">
      <c r="A76" s="40">
        <v>44000</v>
      </c>
      <c r="B76" s="22">
        <v>44000</v>
      </c>
      <c r="C76" t="s">
        <v>470</v>
      </c>
      <c r="D76" s="42">
        <f>VLOOKUP(Pag_Inicio_Corr_mas_casos[[#This Row],[Corregimiento]],Hoja3!$A$2:$D$676,4,0)</f>
        <v>80822</v>
      </c>
      <c r="E76">
        <v>16</v>
      </c>
    </row>
    <row r="77" spans="1:5">
      <c r="A77" s="40">
        <v>44000</v>
      </c>
      <c r="B77" s="22">
        <v>44000</v>
      </c>
      <c r="C77" t="s">
        <v>461</v>
      </c>
      <c r="D77" s="42">
        <f>VLOOKUP(Pag_Inicio_Corr_mas_casos[[#This Row],[Corregimiento]],Hoja3!$A$2:$D$676,4,0)</f>
        <v>81002</v>
      </c>
      <c r="E77">
        <v>16</v>
      </c>
    </row>
    <row r="78" spans="1:5">
      <c r="A78" s="40">
        <v>44000</v>
      </c>
      <c r="B78" s="22">
        <v>44000</v>
      </c>
      <c r="C78" t="s">
        <v>467</v>
      </c>
      <c r="D78" s="42">
        <f>VLOOKUP(Pag_Inicio_Corr_mas_casos[[#This Row],[Corregimiento]],Hoja3!$A$2:$D$676,4,0)</f>
        <v>81008</v>
      </c>
      <c r="E78">
        <v>15</v>
      </c>
    </row>
    <row r="79" spans="1:5">
      <c r="A79" s="40">
        <v>44000</v>
      </c>
      <c r="B79" s="22">
        <v>44000</v>
      </c>
      <c r="C79" t="s">
        <v>499</v>
      </c>
      <c r="D79" s="42">
        <f>VLOOKUP(Pag_Inicio_Corr_mas_casos[[#This Row],[Corregimiento]],Hoja3!$A$2:$D$676,4,0)</f>
        <v>130105</v>
      </c>
      <c r="E79">
        <v>15</v>
      </c>
    </row>
    <row r="80" spans="1:5">
      <c r="A80" s="40">
        <v>44000</v>
      </c>
      <c r="B80" s="22">
        <v>44000</v>
      </c>
      <c r="C80" t="s">
        <v>485</v>
      </c>
      <c r="D80" s="42">
        <f>VLOOKUP(Pag_Inicio_Corr_mas_casos[[#This Row],[Corregimiento]],Hoja3!$A$2:$D$676,4,0)</f>
        <v>50207</v>
      </c>
      <c r="E80">
        <v>15</v>
      </c>
    </row>
    <row r="81" spans="1:7">
      <c r="A81" s="40">
        <v>44000</v>
      </c>
      <c r="B81" s="22">
        <v>44000</v>
      </c>
      <c r="C81" t="s">
        <v>488</v>
      </c>
      <c r="D81" s="42">
        <f>VLOOKUP(Pag_Inicio_Corr_mas_casos[[#This Row],[Corregimiento]],Hoja3!$A$2:$D$676,4,0)</f>
        <v>80501</v>
      </c>
      <c r="E81">
        <v>14</v>
      </c>
    </row>
    <row r="82" spans="1:7">
      <c r="A82" s="40">
        <v>44000</v>
      </c>
      <c r="B82" s="22">
        <v>44000</v>
      </c>
      <c r="C82" t="s">
        <v>500</v>
      </c>
      <c r="D82" s="42">
        <f>VLOOKUP(Pag_Inicio_Corr_mas_casos[[#This Row],[Corregimiento]],Hoja3!$A$2:$D$676,4,0)</f>
        <v>20609</v>
      </c>
      <c r="E82">
        <v>13</v>
      </c>
    </row>
    <row r="83" spans="1:7">
      <c r="A83" s="40">
        <v>44000</v>
      </c>
      <c r="B83" s="22">
        <v>44000</v>
      </c>
      <c r="C83" t="s">
        <v>475</v>
      </c>
      <c r="D83" s="42">
        <f>VLOOKUP(Pag_Inicio_Corr_mas_casos[[#This Row],[Corregimiento]],Hoja3!$A$2:$D$676,4,0)</f>
        <v>81006</v>
      </c>
      <c r="E83">
        <v>12</v>
      </c>
    </row>
    <row r="84" spans="1:7">
      <c r="A84" s="40">
        <v>44000</v>
      </c>
      <c r="B84" s="22">
        <v>44000</v>
      </c>
      <c r="C84" t="s">
        <v>491</v>
      </c>
      <c r="D84" s="42">
        <f>VLOOKUP(Pag_Inicio_Corr_mas_casos[[#This Row],[Corregimiento]],Hoja3!$A$2:$D$676,4,0)</f>
        <v>80815</v>
      </c>
      <c r="E84">
        <v>11</v>
      </c>
    </row>
    <row r="85" spans="1:7">
      <c r="A85" s="40">
        <v>44000</v>
      </c>
      <c r="B85" s="22">
        <v>44000</v>
      </c>
      <c r="C85" t="s">
        <v>468</v>
      </c>
      <c r="D85" s="42">
        <f>VLOOKUP(Pag_Inicio_Corr_mas_casos[[#This Row],[Corregimiento]],Hoja3!$A$2:$D$676,4,0)</f>
        <v>80816</v>
      </c>
      <c r="E85">
        <v>11</v>
      </c>
    </row>
    <row r="86" spans="1:7">
      <c r="A86" s="40">
        <v>44000</v>
      </c>
      <c r="B86" s="22">
        <v>44000</v>
      </c>
      <c r="C86" t="s">
        <v>501</v>
      </c>
      <c r="D86" s="42">
        <f>VLOOKUP(Pag_Inicio_Corr_mas_casos[[#This Row],[Corregimiento]],Hoja3!$A$2:$D$676,4,0)</f>
        <v>80809</v>
      </c>
      <c r="E86">
        <v>11</v>
      </c>
    </row>
    <row r="87" spans="1:7">
      <c r="A87" s="40">
        <v>44000</v>
      </c>
      <c r="B87" s="22">
        <v>44000</v>
      </c>
      <c r="C87" t="s">
        <v>494</v>
      </c>
      <c r="D87" s="42">
        <f>VLOOKUP(Pag_Inicio_Corr_mas_casos[[#This Row],[Corregimiento]],Hoja3!$A$2:$D$676,4,0)</f>
        <v>50316</v>
      </c>
      <c r="E87">
        <v>11</v>
      </c>
    </row>
    <row r="88" spans="1:7">
      <c r="A88" s="40">
        <v>44000</v>
      </c>
      <c r="B88" s="22">
        <v>44000</v>
      </c>
      <c r="C88" s="7" t="s">
        <v>502</v>
      </c>
      <c r="D88" s="42">
        <f>VLOOKUP(Pag_Inicio_Corr_mas_casos[[#This Row],[Corregimiento]],Hoja3!$A$2:$D$676,4,0)</f>
        <v>40201</v>
      </c>
      <c r="E88">
        <v>10</v>
      </c>
      <c r="G88" t="s">
        <v>503</v>
      </c>
    </row>
    <row r="89" spans="1:7">
      <c r="A89" s="40">
        <v>44000</v>
      </c>
      <c r="B89" s="22">
        <v>44000</v>
      </c>
      <c r="C89" t="s">
        <v>504</v>
      </c>
      <c r="D89" s="42">
        <f>VLOOKUP(Pag_Inicio_Corr_mas_casos[[#This Row],[Corregimiento]],Hoja3!$A$2:$D$676,4,0)</f>
        <v>80805</v>
      </c>
      <c r="E89">
        <v>10</v>
      </c>
    </row>
    <row r="90" spans="1:7">
      <c r="A90" s="40">
        <v>44001</v>
      </c>
      <c r="B90" s="22">
        <v>44001</v>
      </c>
      <c r="C90" t="s">
        <v>466</v>
      </c>
      <c r="D90" s="42">
        <f>VLOOKUP(Pag_Inicio_Corr_mas_casos[[#This Row],[Corregimiento]],Hoja3!$A$2:$D$676,4,0)</f>
        <v>81007</v>
      </c>
      <c r="E90">
        <v>57</v>
      </c>
    </row>
    <row r="91" spans="1:7">
      <c r="A91" s="40">
        <v>44001</v>
      </c>
      <c r="B91" s="22">
        <v>44001</v>
      </c>
      <c r="C91" t="s">
        <v>476</v>
      </c>
      <c r="D91" s="42">
        <f>VLOOKUP(Pag_Inicio_Corr_mas_casos[[#This Row],[Corregimiento]],Hoja3!$A$2:$D$676,4,0)</f>
        <v>80812</v>
      </c>
      <c r="E91">
        <v>38</v>
      </c>
    </row>
    <row r="92" spans="1:7">
      <c r="A92" s="40">
        <v>44001</v>
      </c>
      <c r="B92" s="22">
        <v>44001</v>
      </c>
      <c r="C92" t="s">
        <v>475</v>
      </c>
      <c r="D92" s="42">
        <f>VLOOKUP(Pag_Inicio_Corr_mas_casos[[#This Row],[Corregimiento]],Hoja3!$A$2:$D$676,4,0)</f>
        <v>81006</v>
      </c>
      <c r="E92">
        <v>36</v>
      </c>
    </row>
    <row r="93" spans="1:7">
      <c r="A93" s="40">
        <v>44001</v>
      </c>
      <c r="B93" s="22">
        <v>44001</v>
      </c>
      <c r="C93" t="s">
        <v>473</v>
      </c>
      <c r="D93" s="42">
        <f>VLOOKUP(Pag_Inicio_Corr_mas_casos[[#This Row],[Corregimiento]],Hoja3!$A$2:$D$676,4,0)</f>
        <v>80819</v>
      </c>
      <c r="E93">
        <v>35</v>
      </c>
    </row>
    <row r="94" spans="1:7">
      <c r="A94" s="40">
        <v>44001</v>
      </c>
      <c r="B94" s="22">
        <v>44001</v>
      </c>
      <c r="C94" t="s">
        <v>461</v>
      </c>
      <c r="D94" s="42">
        <f>VLOOKUP(Pag_Inicio_Corr_mas_casos[[#This Row],[Corregimiento]],Hoja3!$A$2:$D$676,4,0)</f>
        <v>81002</v>
      </c>
      <c r="E94">
        <v>34</v>
      </c>
    </row>
    <row r="95" spans="1:7">
      <c r="A95" s="40">
        <v>44001</v>
      </c>
      <c r="B95" s="22">
        <v>44001</v>
      </c>
      <c r="C95" t="s">
        <v>463</v>
      </c>
      <c r="D95" s="42">
        <f>VLOOKUP(Pag_Inicio_Corr_mas_casos[[#This Row],[Corregimiento]],Hoja3!$A$2:$D$676,4,0)</f>
        <v>80802</v>
      </c>
      <c r="E95">
        <v>33</v>
      </c>
    </row>
    <row r="96" spans="1:7">
      <c r="A96" s="40">
        <v>44001</v>
      </c>
      <c r="B96" s="22">
        <v>44001</v>
      </c>
      <c r="C96" t="s">
        <v>465</v>
      </c>
      <c r="D96" s="42">
        <f>VLOOKUP(Pag_Inicio_Corr_mas_casos[[#This Row],[Corregimiento]],Hoja3!$A$2:$D$676,4,0)</f>
        <v>80821</v>
      </c>
      <c r="E96">
        <v>31</v>
      </c>
    </row>
    <row r="97" spans="1:5">
      <c r="A97" s="40">
        <v>44001</v>
      </c>
      <c r="B97" s="22">
        <v>44001</v>
      </c>
      <c r="C97" t="s">
        <v>486</v>
      </c>
      <c r="D97" s="42">
        <f>VLOOKUP(Pag_Inicio_Corr_mas_casos[[#This Row],[Corregimiento]],Hoja3!$A$2:$D$676,4,0)</f>
        <v>80813</v>
      </c>
      <c r="E97">
        <v>31</v>
      </c>
    </row>
    <row r="98" spans="1:5">
      <c r="A98" s="40">
        <v>44001</v>
      </c>
      <c r="B98" s="22">
        <v>44001</v>
      </c>
      <c r="C98" t="s">
        <v>467</v>
      </c>
      <c r="D98" s="42">
        <f>VLOOKUP(Pag_Inicio_Corr_mas_casos[[#This Row],[Corregimiento]],Hoja3!$A$2:$D$676,4,0)</f>
        <v>81008</v>
      </c>
      <c r="E98">
        <v>30</v>
      </c>
    </row>
    <row r="99" spans="1:5">
      <c r="A99" s="40">
        <v>44001</v>
      </c>
      <c r="B99" s="22">
        <v>44001</v>
      </c>
      <c r="C99" t="s">
        <v>460</v>
      </c>
      <c r="D99" s="42">
        <f>VLOOKUP(Pag_Inicio_Corr_mas_casos[[#This Row],[Corregimiento]],Hoja3!$A$2:$D$676,4,0)</f>
        <v>130101</v>
      </c>
      <c r="E99">
        <v>30</v>
      </c>
    </row>
    <row r="100" spans="1:5">
      <c r="A100" s="40">
        <v>44001</v>
      </c>
      <c r="B100" s="22">
        <v>44001</v>
      </c>
      <c r="C100" t="s">
        <v>469</v>
      </c>
      <c r="D100" s="42">
        <f>VLOOKUP(Pag_Inicio_Corr_mas_casos[[#This Row],[Corregimiento]],Hoja3!$A$2:$D$676,4,0)</f>
        <v>80817</v>
      </c>
      <c r="E100">
        <v>25</v>
      </c>
    </row>
    <row r="101" spans="1:5">
      <c r="A101" s="40">
        <v>44001</v>
      </c>
      <c r="B101" s="22">
        <v>44001</v>
      </c>
      <c r="C101" t="s">
        <v>491</v>
      </c>
      <c r="D101" s="42">
        <f>VLOOKUP(Pag_Inicio_Corr_mas_casos[[#This Row],[Corregimiento]],Hoja3!$A$2:$D$676,4,0)</f>
        <v>80815</v>
      </c>
      <c r="E101">
        <v>37</v>
      </c>
    </row>
    <row r="102" spans="1:5">
      <c r="A102" s="40">
        <v>44001</v>
      </c>
      <c r="B102" s="22">
        <v>44001</v>
      </c>
      <c r="C102" t="s">
        <v>481</v>
      </c>
      <c r="D102" s="42">
        <f>VLOOKUP(Pag_Inicio_Corr_mas_casos[[#This Row],[Corregimiento]],Hoja3!$A$2:$D$676,4,0)</f>
        <v>80810</v>
      </c>
      <c r="E102">
        <v>23</v>
      </c>
    </row>
    <row r="103" spans="1:5">
      <c r="A103" s="40">
        <v>44001</v>
      </c>
      <c r="B103" s="22">
        <v>44001</v>
      </c>
      <c r="C103" t="s">
        <v>472</v>
      </c>
      <c r="D103" s="42">
        <f>VLOOKUP(Pag_Inicio_Corr_mas_casos[[#This Row],[Corregimiento]],Hoja3!$A$2:$D$676,4,0)</f>
        <v>81001</v>
      </c>
      <c r="E103">
        <v>23</v>
      </c>
    </row>
    <row r="104" spans="1:5">
      <c r="A104" s="40">
        <v>44001</v>
      </c>
      <c r="B104" s="22">
        <v>44001</v>
      </c>
      <c r="C104" t="s">
        <v>468</v>
      </c>
      <c r="D104" s="42">
        <f>VLOOKUP(Pag_Inicio_Corr_mas_casos[[#This Row],[Corregimiento]],Hoja3!$A$2:$D$676,4,0)</f>
        <v>80816</v>
      </c>
      <c r="E104">
        <v>22</v>
      </c>
    </row>
    <row r="105" spans="1:5">
      <c r="A105" s="40">
        <v>44001</v>
      </c>
      <c r="B105" s="22">
        <v>44001</v>
      </c>
      <c r="C105" t="s">
        <v>462</v>
      </c>
      <c r="D105" s="42">
        <f>VLOOKUP(Pag_Inicio_Corr_mas_casos[[#This Row],[Corregimiento]],Hoja3!$A$2:$D$676,4,0)</f>
        <v>130106</v>
      </c>
      <c r="E105">
        <v>22</v>
      </c>
    </row>
    <row r="106" spans="1:5">
      <c r="A106" s="40">
        <v>44001</v>
      </c>
      <c r="B106" s="22">
        <v>44001</v>
      </c>
      <c r="C106" t="s">
        <v>470</v>
      </c>
      <c r="D106" s="42">
        <f>VLOOKUP(Pag_Inicio_Corr_mas_casos[[#This Row],[Corregimiento]],Hoja3!$A$2:$D$676,4,0)</f>
        <v>80822</v>
      </c>
      <c r="E106">
        <v>20</v>
      </c>
    </row>
    <row r="107" spans="1:5">
      <c r="A107" s="40">
        <v>44001</v>
      </c>
      <c r="B107" s="22">
        <v>44001</v>
      </c>
      <c r="C107" t="s">
        <v>471</v>
      </c>
      <c r="D107" s="42">
        <f>VLOOKUP(Pag_Inicio_Corr_mas_casos[[#This Row],[Corregimiento]],Hoja3!$A$2:$D$676,4,0)</f>
        <v>80823</v>
      </c>
      <c r="E107">
        <v>20</v>
      </c>
    </row>
    <row r="108" spans="1:5">
      <c r="A108" s="40">
        <v>44001</v>
      </c>
      <c r="B108" s="22">
        <v>44001</v>
      </c>
      <c r="C108" t="s">
        <v>482</v>
      </c>
      <c r="D108" s="42">
        <f>VLOOKUP(Pag_Inicio_Corr_mas_casos[[#This Row],[Corregimiento]],Hoja3!$A$2:$D$676,4,0)</f>
        <v>30107</v>
      </c>
      <c r="E108">
        <v>19</v>
      </c>
    </row>
    <row r="109" spans="1:5">
      <c r="A109" s="40">
        <v>44001</v>
      </c>
      <c r="B109" s="22">
        <v>44001</v>
      </c>
      <c r="C109" t="s">
        <v>484</v>
      </c>
      <c r="D109" s="42">
        <f>VLOOKUP(Pag_Inicio_Corr_mas_casos[[#This Row],[Corregimiento]],Hoja3!$A$2:$D$676,4,0)</f>
        <v>10201</v>
      </c>
      <c r="E109">
        <v>18</v>
      </c>
    </row>
    <row r="110" spans="1:5">
      <c r="A110" s="40">
        <v>44001</v>
      </c>
      <c r="B110" s="22">
        <v>44001</v>
      </c>
      <c r="C110" t="s">
        <v>505</v>
      </c>
      <c r="D110" s="42">
        <f>VLOOKUP(Pag_Inicio_Corr_mas_casos[[#This Row],[Corregimiento]],Hoja3!$A$2:$D$676,4,0)</f>
        <v>130717</v>
      </c>
      <c r="E110">
        <v>18</v>
      </c>
    </row>
    <row r="111" spans="1:5">
      <c r="A111" s="40">
        <v>44001</v>
      </c>
      <c r="B111" s="22">
        <v>44001</v>
      </c>
      <c r="C111" t="s">
        <v>501</v>
      </c>
      <c r="D111" s="42">
        <f>VLOOKUP(Pag_Inicio_Corr_mas_casos[[#This Row],[Corregimiento]],Hoja3!$A$2:$D$676,4,0)</f>
        <v>80809</v>
      </c>
      <c r="E111">
        <v>16</v>
      </c>
    </row>
    <row r="112" spans="1:5">
      <c r="A112" s="40">
        <v>44001</v>
      </c>
      <c r="B112" s="22">
        <v>44001</v>
      </c>
      <c r="C112" t="s">
        <v>506</v>
      </c>
      <c r="D112" s="42">
        <f>VLOOKUP(Pag_Inicio_Corr_mas_casos[[#This Row],[Corregimiento]],Hoja3!$A$2:$D$676,4,0)</f>
        <v>81003</v>
      </c>
      <c r="E112">
        <v>11</v>
      </c>
    </row>
    <row r="113" spans="1:5">
      <c r="A113" s="40">
        <v>44001</v>
      </c>
      <c r="B113" s="22">
        <v>44001</v>
      </c>
      <c r="C113" t="s">
        <v>507</v>
      </c>
      <c r="D113" s="42">
        <f>VLOOKUP(Pag_Inicio_Corr_mas_casos[[#This Row],[Corregimiento]],Hoja3!$A$2:$D$676,4,0)</f>
        <v>81009</v>
      </c>
      <c r="E113">
        <v>11</v>
      </c>
    </row>
    <row r="114" spans="1:5">
      <c r="A114" s="40">
        <v>44001</v>
      </c>
      <c r="B114" s="22">
        <v>44001</v>
      </c>
      <c r="C114" t="s">
        <v>508</v>
      </c>
      <c r="D114" s="42">
        <f>VLOOKUP(Pag_Inicio_Corr_mas_casos[[#This Row],[Corregimiento]],Hoja3!$A$2:$D$676,4,0)</f>
        <v>30104</v>
      </c>
      <c r="E114">
        <v>10</v>
      </c>
    </row>
    <row r="115" spans="1:5">
      <c r="A115" s="40">
        <v>44001</v>
      </c>
      <c r="B115" s="22">
        <v>44001</v>
      </c>
      <c r="C115" t="s">
        <v>479</v>
      </c>
      <c r="D115" s="42">
        <f>VLOOKUP(Pag_Inicio_Corr_mas_casos[[#This Row],[Corregimiento]],Hoja3!$A$2:$D$676,4,0)</f>
        <v>80806</v>
      </c>
      <c r="E115">
        <v>10</v>
      </c>
    </row>
    <row r="116" spans="1:5">
      <c r="A116" s="40">
        <v>44001</v>
      </c>
      <c r="B116" s="22">
        <v>44001</v>
      </c>
      <c r="C116" t="s">
        <v>493</v>
      </c>
      <c r="D116" s="42">
        <f>VLOOKUP(Pag_Inicio_Corr_mas_casos[[#This Row],[Corregimiento]],Hoja3!$A$2:$D$676,4,0)</f>
        <v>80811</v>
      </c>
      <c r="E116">
        <v>10</v>
      </c>
    </row>
    <row r="117" spans="1:5">
      <c r="A117" s="40">
        <v>44001</v>
      </c>
      <c r="B117" s="22">
        <v>44001</v>
      </c>
      <c r="C117" t="s">
        <v>509</v>
      </c>
      <c r="D117" s="42">
        <f>VLOOKUP(Pag_Inicio_Corr_mas_casos[[#This Row],[Corregimiento]],Hoja3!$A$2:$D$676,4,0)</f>
        <v>130701</v>
      </c>
      <c r="E117">
        <v>10</v>
      </c>
    </row>
    <row r="118" spans="1:5">
      <c r="A118" s="40">
        <v>44002</v>
      </c>
      <c r="B118" s="22">
        <v>44002</v>
      </c>
      <c r="C118" t="s">
        <v>469</v>
      </c>
      <c r="D118" s="42">
        <f>VLOOKUP(Pag_Inicio_Corr_mas_casos[[#This Row],[Corregimiento]],Hoja3!$A$2:$D$676,4,0)</f>
        <v>80817</v>
      </c>
      <c r="E118">
        <v>39</v>
      </c>
    </row>
    <row r="119" spans="1:5">
      <c r="A119" s="40">
        <v>44002</v>
      </c>
      <c r="B119" s="22">
        <v>44002</v>
      </c>
      <c r="C119" t="s">
        <v>461</v>
      </c>
      <c r="D119" s="42">
        <f>VLOOKUP(Pag_Inicio_Corr_mas_casos[[#This Row],[Corregimiento]],Hoja3!$A$2:$D$676,4,0)</f>
        <v>81002</v>
      </c>
      <c r="E119">
        <v>37</v>
      </c>
    </row>
    <row r="120" spans="1:5">
      <c r="A120" s="40">
        <v>44002</v>
      </c>
      <c r="B120" s="22">
        <v>44002</v>
      </c>
      <c r="C120" t="s">
        <v>475</v>
      </c>
      <c r="D120" s="42">
        <f>VLOOKUP(Pag_Inicio_Corr_mas_casos[[#This Row],[Corregimiento]],Hoja3!$A$2:$D$676,4,0)</f>
        <v>81006</v>
      </c>
      <c r="E120">
        <v>33</v>
      </c>
    </row>
    <row r="121" spans="1:5">
      <c r="A121" s="40">
        <v>44002</v>
      </c>
      <c r="B121" s="22">
        <v>44002</v>
      </c>
      <c r="C121" t="s">
        <v>462</v>
      </c>
      <c r="D121" s="42">
        <f>VLOOKUP(Pag_Inicio_Corr_mas_casos[[#This Row],[Corregimiento]],Hoja3!$A$2:$D$676,4,0)</f>
        <v>130106</v>
      </c>
      <c r="E121">
        <v>31</v>
      </c>
    </row>
    <row r="122" spans="1:5">
      <c r="A122" s="40">
        <v>44002</v>
      </c>
      <c r="B122" s="22">
        <v>44002</v>
      </c>
      <c r="C122" t="s">
        <v>465</v>
      </c>
      <c r="D122" s="42">
        <f>VLOOKUP(Pag_Inicio_Corr_mas_casos[[#This Row],[Corregimiento]],Hoja3!$A$2:$D$676,4,0)</f>
        <v>80821</v>
      </c>
      <c r="E122">
        <v>29</v>
      </c>
    </row>
    <row r="123" spans="1:5">
      <c r="A123" s="40">
        <v>44002</v>
      </c>
      <c r="B123" s="22">
        <v>44002</v>
      </c>
      <c r="C123" t="s">
        <v>466</v>
      </c>
      <c r="D123" s="42">
        <f>VLOOKUP(Pag_Inicio_Corr_mas_casos[[#This Row],[Corregimiento]],Hoja3!$A$2:$D$676,4,0)</f>
        <v>81007</v>
      </c>
      <c r="E123">
        <v>26</v>
      </c>
    </row>
    <row r="124" spans="1:5">
      <c r="A124" s="40">
        <v>44002</v>
      </c>
      <c r="B124" s="22">
        <v>44002</v>
      </c>
      <c r="C124" t="s">
        <v>460</v>
      </c>
      <c r="D124" s="42">
        <f>VLOOKUP(Pag_Inicio_Corr_mas_casos[[#This Row],[Corregimiento]],Hoja3!$A$2:$D$676,4,0)</f>
        <v>130101</v>
      </c>
      <c r="E124">
        <v>25</v>
      </c>
    </row>
    <row r="125" spans="1:5">
      <c r="A125" s="40">
        <v>44002</v>
      </c>
      <c r="B125" s="22">
        <v>44002</v>
      </c>
      <c r="C125" t="s">
        <v>467</v>
      </c>
      <c r="D125" s="42">
        <f>VLOOKUP(Pag_Inicio_Corr_mas_casos[[#This Row],[Corregimiento]],Hoja3!$A$2:$D$676,4,0)</f>
        <v>81008</v>
      </c>
      <c r="E125">
        <v>25</v>
      </c>
    </row>
    <row r="126" spans="1:5">
      <c r="A126" s="40">
        <v>44002</v>
      </c>
      <c r="B126" s="22">
        <v>44002</v>
      </c>
      <c r="C126" t="s">
        <v>484</v>
      </c>
      <c r="D126" s="42">
        <f>VLOOKUP(Pag_Inicio_Corr_mas_casos[[#This Row],[Corregimiento]],Hoja3!$A$2:$D$676,4,0)</f>
        <v>10201</v>
      </c>
      <c r="E126">
        <v>24</v>
      </c>
    </row>
    <row r="127" spans="1:5">
      <c r="A127" s="40">
        <v>44002</v>
      </c>
      <c r="B127" s="22">
        <v>44002</v>
      </c>
      <c r="C127" t="s">
        <v>468</v>
      </c>
      <c r="D127" s="42">
        <f>VLOOKUP(Pag_Inicio_Corr_mas_casos[[#This Row],[Corregimiento]],Hoja3!$A$2:$D$676,4,0)</f>
        <v>80816</v>
      </c>
      <c r="E127">
        <v>24</v>
      </c>
    </row>
    <row r="128" spans="1:5">
      <c r="A128" s="40">
        <v>44002</v>
      </c>
      <c r="B128" s="22">
        <v>44002</v>
      </c>
      <c r="C128" t="s">
        <v>490</v>
      </c>
      <c r="D128" s="42">
        <f>VLOOKUP(Pag_Inicio_Corr_mas_casos[[#This Row],[Corregimiento]],Hoja3!$A$2:$D$676,4,0)</f>
        <v>80820</v>
      </c>
      <c r="E128">
        <v>24</v>
      </c>
    </row>
    <row r="129" spans="1:5">
      <c r="A129" s="40">
        <v>44002</v>
      </c>
      <c r="B129" s="22">
        <v>44002</v>
      </c>
      <c r="C129" t="s">
        <v>473</v>
      </c>
      <c r="D129" s="42">
        <f>VLOOKUP(Pag_Inicio_Corr_mas_casos[[#This Row],[Corregimiento]],Hoja3!$A$2:$D$676,4,0)</f>
        <v>80819</v>
      </c>
      <c r="E129">
        <v>21</v>
      </c>
    </row>
    <row r="130" spans="1:5">
      <c r="A130" s="40">
        <v>44002</v>
      </c>
      <c r="B130" s="22">
        <v>44002</v>
      </c>
      <c r="C130" t="s">
        <v>486</v>
      </c>
      <c r="D130" s="42">
        <f>VLOOKUP(Pag_Inicio_Corr_mas_casos[[#This Row],[Corregimiento]],Hoja3!$A$2:$D$676,4,0)</f>
        <v>80813</v>
      </c>
      <c r="E130">
        <v>20</v>
      </c>
    </row>
    <row r="131" spans="1:5">
      <c r="A131" s="40">
        <v>44002</v>
      </c>
      <c r="B131" s="22">
        <v>44002</v>
      </c>
      <c r="C131" t="s">
        <v>463</v>
      </c>
      <c r="D131" s="42">
        <f>VLOOKUP(Pag_Inicio_Corr_mas_casos[[#This Row],[Corregimiento]],Hoja3!$A$2:$D$676,4,0)</f>
        <v>80802</v>
      </c>
      <c r="E131">
        <v>19</v>
      </c>
    </row>
    <row r="132" spans="1:5">
      <c r="A132" s="40">
        <v>44002</v>
      </c>
      <c r="B132" s="22">
        <v>44002</v>
      </c>
      <c r="C132" t="s">
        <v>501</v>
      </c>
      <c r="D132" s="42">
        <f>VLOOKUP(Pag_Inicio_Corr_mas_casos[[#This Row],[Corregimiento]],Hoja3!$A$2:$D$676,4,0)</f>
        <v>80809</v>
      </c>
      <c r="E132">
        <v>19</v>
      </c>
    </row>
    <row r="133" spans="1:5">
      <c r="A133" s="40">
        <v>44002</v>
      </c>
      <c r="B133" s="22">
        <v>44002</v>
      </c>
      <c r="C133" t="s">
        <v>472</v>
      </c>
      <c r="D133" s="42">
        <f>VLOOKUP(Pag_Inicio_Corr_mas_casos[[#This Row],[Corregimiento]],Hoja3!$A$2:$D$676,4,0)</f>
        <v>81001</v>
      </c>
      <c r="E133">
        <v>18</v>
      </c>
    </row>
    <row r="134" spans="1:5">
      <c r="A134" s="40">
        <v>44002</v>
      </c>
      <c r="B134" s="22">
        <v>44002</v>
      </c>
      <c r="C134" t="s">
        <v>481</v>
      </c>
      <c r="D134" s="42">
        <f>VLOOKUP(Pag_Inicio_Corr_mas_casos[[#This Row],[Corregimiento]],Hoja3!$A$2:$D$676,4,0)</f>
        <v>80810</v>
      </c>
      <c r="E134">
        <v>17</v>
      </c>
    </row>
    <row r="135" spans="1:5">
      <c r="A135" s="40">
        <v>44002</v>
      </c>
      <c r="B135" s="22">
        <v>44002</v>
      </c>
      <c r="C135" t="s">
        <v>470</v>
      </c>
      <c r="D135" s="42">
        <f>VLOOKUP(Pag_Inicio_Corr_mas_casos[[#This Row],[Corregimiento]],Hoja3!$A$2:$D$676,4,0)</f>
        <v>80822</v>
      </c>
      <c r="E135">
        <v>14</v>
      </c>
    </row>
    <row r="136" spans="1:5">
      <c r="A136" s="40">
        <v>44002</v>
      </c>
      <c r="B136" s="22">
        <v>44002</v>
      </c>
      <c r="C136" t="s">
        <v>466</v>
      </c>
      <c r="D136" s="42">
        <f>VLOOKUP(Pag_Inicio_Corr_mas_casos[[#This Row],[Corregimiento]],Hoja3!$A$2:$D$676,4,0)</f>
        <v>81007</v>
      </c>
      <c r="E136">
        <v>14</v>
      </c>
    </row>
    <row r="137" spans="1:5">
      <c r="A137" s="40">
        <v>44002</v>
      </c>
      <c r="B137" s="22">
        <v>44002</v>
      </c>
      <c r="C137" t="s">
        <v>471</v>
      </c>
      <c r="D137" s="42">
        <f>VLOOKUP(Pag_Inicio_Corr_mas_casos[[#This Row],[Corregimiento]],Hoja3!$A$2:$D$676,4,0)</f>
        <v>80823</v>
      </c>
      <c r="E137">
        <v>14</v>
      </c>
    </row>
    <row r="138" spans="1:5">
      <c r="A138" s="40">
        <v>44002</v>
      </c>
      <c r="B138" s="22">
        <v>44002</v>
      </c>
      <c r="C138" t="s">
        <v>510</v>
      </c>
      <c r="D138" s="42">
        <f>VLOOKUP(Pag_Inicio_Corr_mas_casos[[#This Row],[Corregimiento]],Hoja3!$A$2:$D$676,4,0)</f>
        <v>80804</v>
      </c>
      <c r="E138">
        <v>13</v>
      </c>
    </row>
    <row r="139" spans="1:5">
      <c r="A139" s="40">
        <v>44002</v>
      </c>
      <c r="B139" s="22">
        <v>44002</v>
      </c>
      <c r="C139" t="s">
        <v>479</v>
      </c>
      <c r="D139" s="42">
        <f>VLOOKUP(Pag_Inicio_Corr_mas_casos[[#This Row],[Corregimiento]],Hoja3!$A$2:$D$676,4,0)</f>
        <v>80806</v>
      </c>
      <c r="E139">
        <v>12</v>
      </c>
    </row>
    <row r="140" spans="1:5">
      <c r="A140" s="40">
        <v>44002</v>
      </c>
      <c r="B140" s="22">
        <v>44002</v>
      </c>
      <c r="C140" t="s">
        <v>491</v>
      </c>
      <c r="D140" s="42">
        <f>VLOOKUP(Pag_Inicio_Corr_mas_casos[[#This Row],[Corregimiento]],Hoja3!$A$2:$D$676,4,0)</f>
        <v>80815</v>
      </c>
      <c r="E140">
        <v>12</v>
      </c>
    </row>
    <row r="141" spans="1:5">
      <c r="A141" s="40">
        <v>44002</v>
      </c>
      <c r="B141" s="22">
        <v>44002</v>
      </c>
      <c r="C141" t="s">
        <v>506</v>
      </c>
      <c r="D141" s="42">
        <f>VLOOKUP(Pag_Inicio_Corr_mas_casos[[#This Row],[Corregimiento]],Hoja3!$A$2:$D$676,4,0)</f>
        <v>81003</v>
      </c>
      <c r="E141">
        <v>12</v>
      </c>
    </row>
    <row r="142" spans="1:5">
      <c r="A142" s="40">
        <v>44002</v>
      </c>
      <c r="B142" s="22">
        <v>44002</v>
      </c>
      <c r="C142" t="s">
        <v>476</v>
      </c>
      <c r="D142" s="42">
        <f>VLOOKUP(Pag_Inicio_Corr_mas_casos[[#This Row],[Corregimiento]],Hoja3!$A$2:$D$676,4,0)</f>
        <v>80812</v>
      </c>
      <c r="E142">
        <v>12</v>
      </c>
    </row>
    <row r="143" spans="1:5">
      <c r="A143" s="40">
        <v>44002</v>
      </c>
      <c r="B143" s="22">
        <v>44002</v>
      </c>
      <c r="C143" t="s">
        <v>495</v>
      </c>
      <c r="D143" s="42">
        <f>VLOOKUP(Pag_Inicio_Corr_mas_casos[[#This Row],[Corregimiento]],Hoja3!$A$2:$D$676,4,0)</f>
        <v>130708</v>
      </c>
      <c r="E143">
        <v>10</v>
      </c>
    </row>
    <row r="144" spans="1:5">
      <c r="A144" s="40">
        <v>44002</v>
      </c>
      <c r="B144" s="22">
        <v>44002</v>
      </c>
      <c r="C144" t="s">
        <v>505</v>
      </c>
      <c r="D144" s="42">
        <f>VLOOKUP(Pag_Inicio_Corr_mas_casos[[#This Row],[Corregimiento]],Hoja3!$A$2:$D$676,4,0)</f>
        <v>130717</v>
      </c>
      <c r="E144">
        <v>10</v>
      </c>
    </row>
    <row r="145" spans="1:5">
      <c r="A145" s="40">
        <v>44002</v>
      </c>
      <c r="B145" s="22">
        <v>44002</v>
      </c>
      <c r="C145" t="s">
        <v>493</v>
      </c>
      <c r="D145" s="42">
        <f>VLOOKUP(Pag_Inicio_Corr_mas_casos[[#This Row],[Corregimiento]],Hoja3!$A$2:$D$676,4,0)</f>
        <v>80811</v>
      </c>
      <c r="E145">
        <v>10</v>
      </c>
    </row>
    <row r="146" spans="1:5">
      <c r="A146" s="40">
        <v>44002</v>
      </c>
      <c r="B146" s="22">
        <v>44002</v>
      </c>
      <c r="C146" t="s">
        <v>511</v>
      </c>
      <c r="D146" s="42">
        <f>VLOOKUP(Pag_Inicio_Corr_mas_casos[[#This Row],[Corregimiento]],Hoja3!$A$2:$D$676,4,0)</f>
        <v>80508</v>
      </c>
      <c r="E146">
        <v>10</v>
      </c>
    </row>
    <row r="147" spans="1:5">
      <c r="A147" s="40">
        <v>44003</v>
      </c>
      <c r="B147" s="22">
        <v>44003</v>
      </c>
      <c r="C147" t="s">
        <v>469</v>
      </c>
      <c r="D147" s="42">
        <f>VLOOKUP(Pag_Inicio_Corr_mas_casos[[#This Row],[Corregimiento]],Hoja3!$A$2:$D$676,4,0)</f>
        <v>80817</v>
      </c>
      <c r="E147">
        <v>40</v>
      </c>
    </row>
    <row r="148" spans="1:5">
      <c r="A148" s="40">
        <v>44003</v>
      </c>
      <c r="B148" s="22">
        <v>44003</v>
      </c>
      <c r="C148" t="s">
        <v>460</v>
      </c>
      <c r="D148" s="42">
        <f>VLOOKUP(Pag_Inicio_Corr_mas_casos[[#This Row],[Corregimiento]],Hoja3!$A$2:$D$676,4,0)</f>
        <v>130101</v>
      </c>
      <c r="E148">
        <v>37</v>
      </c>
    </row>
    <row r="149" spans="1:5">
      <c r="A149" s="40">
        <v>44003</v>
      </c>
      <c r="B149" s="22">
        <v>44003</v>
      </c>
      <c r="C149" t="s">
        <v>466</v>
      </c>
      <c r="D149" s="42">
        <f>VLOOKUP(Pag_Inicio_Corr_mas_casos[[#This Row],[Corregimiento]],Hoja3!$A$2:$D$676,4,0)</f>
        <v>81007</v>
      </c>
      <c r="E149">
        <v>35</v>
      </c>
    </row>
    <row r="150" spans="1:5">
      <c r="A150" s="40">
        <v>44003</v>
      </c>
      <c r="B150" s="22">
        <v>44003</v>
      </c>
      <c r="C150" t="s">
        <v>461</v>
      </c>
      <c r="D150" s="42">
        <f>VLOOKUP(Pag_Inicio_Corr_mas_casos[[#This Row],[Corregimiento]],Hoja3!$A$2:$D$676,4,0)</f>
        <v>81002</v>
      </c>
      <c r="E150">
        <v>34</v>
      </c>
    </row>
    <row r="151" spans="1:5">
      <c r="A151" s="40">
        <v>44003</v>
      </c>
      <c r="B151" s="22">
        <v>44003</v>
      </c>
      <c r="C151" t="s">
        <v>465</v>
      </c>
      <c r="D151" s="42">
        <f>VLOOKUP(Pag_Inicio_Corr_mas_casos[[#This Row],[Corregimiento]],Hoja3!$A$2:$D$676,4,0)</f>
        <v>80821</v>
      </c>
      <c r="E151">
        <v>33</v>
      </c>
    </row>
    <row r="152" spans="1:5">
      <c r="A152" s="40">
        <v>44003</v>
      </c>
      <c r="B152" s="22">
        <v>44003</v>
      </c>
      <c r="C152" t="s">
        <v>473</v>
      </c>
      <c r="D152" s="42">
        <f>VLOOKUP(Pag_Inicio_Corr_mas_casos[[#This Row],[Corregimiento]],Hoja3!$A$2:$D$676,4,0)</f>
        <v>80819</v>
      </c>
      <c r="E152">
        <v>33</v>
      </c>
    </row>
    <row r="153" spans="1:5">
      <c r="A153" s="40">
        <v>44003</v>
      </c>
      <c r="B153" s="22">
        <v>44003</v>
      </c>
      <c r="C153" t="s">
        <v>462</v>
      </c>
      <c r="D153" s="42">
        <f>VLOOKUP(Pag_Inicio_Corr_mas_casos[[#This Row],[Corregimiento]],Hoja3!$A$2:$D$676,4,0)</f>
        <v>130106</v>
      </c>
      <c r="E153">
        <v>32</v>
      </c>
    </row>
    <row r="154" spans="1:5">
      <c r="A154" s="40">
        <v>44003</v>
      </c>
      <c r="B154" s="22">
        <v>44003</v>
      </c>
      <c r="C154" t="s">
        <v>493</v>
      </c>
      <c r="D154" s="42">
        <f>VLOOKUP(Pag_Inicio_Corr_mas_casos[[#This Row],[Corregimiento]],Hoja3!$A$2:$D$676,4,0)</f>
        <v>80811</v>
      </c>
      <c r="E154">
        <v>31</v>
      </c>
    </row>
    <row r="155" spans="1:5">
      <c r="A155" s="40">
        <v>44003</v>
      </c>
      <c r="B155" s="22">
        <v>44003</v>
      </c>
      <c r="C155" t="s">
        <v>467</v>
      </c>
      <c r="D155" s="42">
        <f>VLOOKUP(Pag_Inicio_Corr_mas_casos[[#This Row],[Corregimiento]],Hoja3!$A$2:$D$676,4,0)</f>
        <v>81008</v>
      </c>
      <c r="E155">
        <v>26</v>
      </c>
    </row>
    <row r="156" spans="1:5">
      <c r="A156" s="40">
        <v>44003</v>
      </c>
      <c r="B156" s="22">
        <v>44003</v>
      </c>
      <c r="C156" t="s">
        <v>471</v>
      </c>
      <c r="D156" s="42">
        <f>VLOOKUP(Pag_Inicio_Corr_mas_casos[[#This Row],[Corregimiento]],Hoja3!$A$2:$D$676,4,0)</f>
        <v>80823</v>
      </c>
      <c r="E156">
        <v>25</v>
      </c>
    </row>
    <row r="157" spans="1:5">
      <c r="A157" s="40">
        <v>44003</v>
      </c>
      <c r="B157" s="22">
        <v>44003</v>
      </c>
      <c r="C157" t="s">
        <v>512</v>
      </c>
      <c r="D157" s="42">
        <f>VLOOKUP(Pag_Inicio_Corr_mas_casos[[#This Row],[Corregimiento]],Hoja3!$A$2:$D$676,4,0)</f>
        <v>80807</v>
      </c>
      <c r="E157">
        <v>24</v>
      </c>
    </row>
    <row r="158" spans="1:5">
      <c r="A158" s="40">
        <v>44003</v>
      </c>
      <c r="B158" s="22">
        <v>44003</v>
      </c>
      <c r="C158" t="s">
        <v>476</v>
      </c>
      <c r="D158" s="42">
        <f>VLOOKUP(Pag_Inicio_Corr_mas_casos[[#This Row],[Corregimiento]],Hoja3!$A$2:$D$676,4,0)</f>
        <v>80812</v>
      </c>
      <c r="E158">
        <v>23</v>
      </c>
    </row>
    <row r="159" spans="1:5">
      <c r="A159" s="40">
        <v>44003</v>
      </c>
      <c r="B159" s="22">
        <v>44003</v>
      </c>
      <c r="C159" t="s">
        <v>463</v>
      </c>
      <c r="D159" s="42">
        <f>VLOOKUP(Pag_Inicio_Corr_mas_casos[[#This Row],[Corregimiento]],Hoja3!$A$2:$D$676,4,0)</f>
        <v>80802</v>
      </c>
      <c r="E159">
        <v>21</v>
      </c>
    </row>
    <row r="160" spans="1:5">
      <c r="A160" s="40">
        <v>44003</v>
      </c>
      <c r="B160" s="22">
        <v>44003</v>
      </c>
      <c r="C160" t="s">
        <v>486</v>
      </c>
      <c r="D160" s="42">
        <f>VLOOKUP(Pag_Inicio_Corr_mas_casos[[#This Row],[Corregimiento]],Hoja3!$A$2:$D$676,4,0)</f>
        <v>80813</v>
      </c>
      <c r="E160">
        <v>21</v>
      </c>
    </row>
    <row r="161" spans="1:5">
      <c r="A161" s="40">
        <v>44003</v>
      </c>
      <c r="B161" s="22">
        <v>44003</v>
      </c>
      <c r="C161" t="s">
        <v>488</v>
      </c>
      <c r="D161" s="42">
        <f>VLOOKUP(Pag_Inicio_Corr_mas_casos[[#This Row],[Corregimiento]],Hoja3!$A$2:$D$676,4,0)</f>
        <v>80501</v>
      </c>
      <c r="E161">
        <v>20</v>
      </c>
    </row>
    <row r="162" spans="1:5">
      <c r="A162" s="40">
        <v>44003</v>
      </c>
      <c r="B162" s="22">
        <v>44003</v>
      </c>
      <c r="C162" t="s">
        <v>475</v>
      </c>
      <c r="D162" s="42">
        <f>VLOOKUP(Pag_Inicio_Corr_mas_casos[[#This Row],[Corregimiento]],Hoja3!$A$2:$D$676,4,0)</f>
        <v>81006</v>
      </c>
      <c r="E162">
        <v>18</v>
      </c>
    </row>
    <row r="163" spans="1:5">
      <c r="A163" s="40">
        <v>44003</v>
      </c>
      <c r="B163" s="22">
        <v>44003</v>
      </c>
      <c r="C163" t="s">
        <v>491</v>
      </c>
      <c r="D163" s="42">
        <f>VLOOKUP(Pag_Inicio_Corr_mas_casos[[#This Row],[Corregimiento]],Hoja3!$A$2:$D$676,4,0)</f>
        <v>80815</v>
      </c>
      <c r="E163">
        <v>16</v>
      </c>
    </row>
    <row r="164" spans="1:5">
      <c r="A164" s="40">
        <v>44003</v>
      </c>
      <c r="B164" s="22">
        <v>44003</v>
      </c>
      <c r="C164" t="s">
        <v>482</v>
      </c>
      <c r="D164" s="42">
        <f>VLOOKUP(Pag_Inicio_Corr_mas_casos[[#This Row],[Corregimiento]],Hoja3!$A$2:$D$676,4,0)</f>
        <v>30107</v>
      </c>
      <c r="E164">
        <v>14</v>
      </c>
    </row>
    <row r="165" spans="1:5">
      <c r="A165" s="40">
        <v>44003</v>
      </c>
      <c r="B165" s="22">
        <v>44003</v>
      </c>
      <c r="C165" t="s">
        <v>479</v>
      </c>
      <c r="D165" s="42">
        <f>VLOOKUP(Pag_Inicio_Corr_mas_casos[[#This Row],[Corregimiento]],Hoja3!$A$2:$D$676,4,0)</f>
        <v>80806</v>
      </c>
      <c r="E165">
        <v>13</v>
      </c>
    </row>
    <row r="166" spans="1:5">
      <c r="A166" s="40">
        <v>44003</v>
      </c>
      <c r="B166" s="22">
        <v>44003</v>
      </c>
      <c r="C166" t="s">
        <v>507</v>
      </c>
      <c r="D166" s="42">
        <f>VLOOKUP(Pag_Inicio_Corr_mas_casos[[#This Row],[Corregimiento]],Hoja3!$A$2:$D$676,4,0)</f>
        <v>81009</v>
      </c>
      <c r="E166">
        <v>11</v>
      </c>
    </row>
    <row r="167" spans="1:5">
      <c r="A167" s="40">
        <v>44003</v>
      </c>
      <c r="B167" s="22">
        <v>44003</v>
      </c>
      <c r="C167" t="s">
        <v>483</v>
      </c>
      <c r="D167" s="42">
        <f>VLOOKUP(Pag_Inicio_Corr_mas_casos[[#This Row],[Corregimiento]],Hoja3!$A$2:$D$676,4,0)</f>
        <v>30113</v>
      </c>
      <c r="E167">
        <v>10</v>
      </c>
    </row>
    <row r="168" spans="1:5">
      <c r="A168" s="40">
        <v>44004</v>
      </c>
      <c r="B168" s="22">
        <v>44004</v>
      </c>
      <c r="C168" t="s">
        <v>460</v>
      </c>
      <c r="D168" s="42">
        <f>VLOOKUP(Pag_Inicio_Corr_mas_casos[[#This Row],[Corregimiento]],Hoja3!$A$2:$D$676,4,0)</f>
        <v>130101</v>
      </c>
      <c r="E168">
        <v>139</v>
      </c>
    </row>
    <row r="169" spans="1:5">
      <c r="A169" s="40">
        <v>44004</v>
      </c>
      <c r="B169" s="22">
        <v>44004</v>
      </c>
      <c r="C169" t="s">
        <v>465</v>
      </c>
      <c r="D169" s="42">
        <f>VLOOKUP(Pag_Inicio_Corr_mas_casos[[#This Row],[Corregimiento]],Hoja3!$A$2:$D$676,4,0)</f>
        <v>80821</v>
      </c>
      <c r="E169">
        <v>79</v>
      </c>
    </row>
    <row r="170" spans="1:5">
      <c r="A170" s="40">
        <v>44004</v>
      </c>
      <c r="B170" s="22">
        <v>44004</v>
      </c>
      <c r="C170" t="s">
        <v>497</v>
      </c>
      <c r="D170" s="42">
        <f>VLOOKUP(Pag_Inicio_Corr_mas_casos[[#This Row],[Corregimiento]],Hoja3!$A$2:$D$676,4,0)</f>
        <v>50208</v>
      </c>
      <c r="E170">
        <v>79</v>
      </c>
    </row>
    <row r="171" spans="1:5">
      <c r="A171" s="40">
        <v>44004</v>
      </c>
      <c r="B171" s="22">
        <v>44004</v>
      </c>
      <c r="C171" t="s">
        <v>466</v>
      </c>
      <c r="D171" s="42">
        <f>VLOOKUP(Pag_Inicio_Corr_mas_casos[[#This Row],[Corregimiento]],Hoja3!$A$2:$D$676,4,0)</f>
        <v>81007</v>
      </c>
      <c r="E171">
        <v>74</v>
      </c>
    </row>
    <row r="172" spans="1:5">
      <c r="A172" s="40">
        <v>44004</v>
      </c>
      <c r="B172" s="22">
        <v>44004</v>
      </c>
      <c r="C172" t="s">
        <v>473</v>
      </c>
      <c r="D172" s="42">
        <f>VLOOKUP(Pag_Inicio_Corr_mas_casos[[#This Row],[Corregimiento]],Hoja3!$A$2:$D$676,4,0)</f>
        <v>80819</v>
      </c>
      <c r="E172">
        <v>71</v>
      </c>
    </row>
    <row r="173" spans="1:5">
      <c r="A173" s="40">
        <v>44004</v>
      </c>
      <c r="B173" s="22">
        <v>44004</v>
      </c>
      <c r="C173" t="s">
        <v>470</v>
      </c>
      <c r="D173" s="42">
        <f>VLOOKUP(Pag_Inicio_Corr_mas_casos[[#This Row],[Corregimiento]],Hoja3!$A$2:$D$676,4,0)</f>
        <v>80822</v>
      </c>
      <c r="E173">
        <v>58</v>
      </c>
    </row>
    <row r="174" spans="1:5">
      <c r="A174" s="40">
        <v>44004</v>
      </c>
      <c r="B174" s="22">
        <v>44004</v>
      </c>
      <c r="C174" t="s">
        <v>463</v>
      </c>
      <c r="D174" s="42">
        <f>VLOOKUP(Pag_Inicio_Corr_mas_casos[[#This Row],[Corregimiento]],Hoja3!$A$2:$D$676,4,0)</f>
        <v>80802</v>
      </c>
      <c r="E174">
        <v>56</v>
      </c>
    </row>
    <row r="175" spans="1:5">
      <c r="A175" s="40">
        <v>44004</v>
      </c>
      <c r="B175" s="22">
        <v>44004</v>
      </c>
      <c r="C175" t="s">
        <v>461</v>
      </c>
      <c r="D175" s="42">
        <f>VLOOKUP(Pag_Inicio_Corr_mas_casos[[#This Row],[Corregimiento]],Hoja3!$A$2:$D$676,4,0)</f>
        <v>81002</v>
      </c>
      <c r="E175">
        <v>54</v>
      </c>
    </row>
    <row r="176" spans="1:5">
      <c r="A176" s="40">
        <v>44004</v>
      </c>
      <c r="B176" s="22">
        <v>44004</v>
      </c>
      <c r="C176" t="s">
        <v>467</v>
      </c>
      <c r="D176" s="42">
        <f>VLOOKUP(Pag_Inicio_Corr_mas_casos[[#This Row],[Corregimiento]],Hoja3!$A$2:$D$676,4,0)</f>
        <v>81008</v>
      </c>
      <c r="E176">
        <v>51</v>
      </c>
    </row>
    <row r="177" spans="1:5">
      <c r="A177" s="40">
        <v>44004</v>
      </c>
      <c r="B177" s="22">
        <v>44004</v>
      </c>
      <c r="C177" t="s">
        <v>469</v>
      </c>
      <c r="D177" s="42">
        <f>VLOOKUP(Pag_Inicio_Corr_mas_casos[[#This Row],[Corregimiento]],Hoja3!$A$2:$D$676,4,0)</f>
        <v>80817</v>
      </c>
      <c r="E177">
        <v>65</v>
      </c>
    </row>
    <row r="178" spans="1:5">
      <c r="A178" s="40">
        <v>44004</v>
      </c>
      <c r="B178" s="22">
        <v>44004</v>
      </c>
      <c r="C178" t="s">
        <v>476</v>
      </c>
      <c r="D178" s="42">
        <f>VLOOKUP(Pag_Inicio_Corr_mas_casos[[#This Row],[Corregimiento]],Hoja3!$A$2:$D$676,4,0)</f>
        <v>80812</v>
      </c>
      <c r="E178">
        <v>49</v>
      </c>
    </row>
    <row r="179" spans="1:5">
      <c r="A179" s="40">
        <v>44004</v>
      </c>
      <c r="B179" s="22">
        <v>44004</v>
      </c>
      <c r="C179" t="s">
        <v>501</v>
      </c>
      <c r="D179" s="42">
        <f>VLOOKUP(Pag_Inicio_Corr_mas_casos[[#This Row],[Corregimiento]],Hoja3!$A$2:$D$676,4,0)</f>
        <v>80809</v>
      </c>
      <c r="E179">
        <v>47</v>
      </c>
    </row>
    <row r="180" spans="1:5">
      <c r="A180" s="40">
        <v>44004</v>
      </c>
      <c r="B180" s="22">
        <v>44004</v>
      </c>
      <c r="C180" t="s">
        <v>486</v>
      </c>
      <c r="D180" s="42">
        <f>VLOOKUP(Pag_Inicio_Corr_mas_casos[[#This Row],[Corregimiento]],Hoja3!$A$2:$D$676,4,0)</f>
        <v>80813</v>
      </c>
      <c r="E180">
        <v>46</v>
      </c>
    </row>
    <row r="181" spans="1:5">
      <c r="A181" s="40">
        <v>44004</v>
      </c>
      <c r="B181" s="22">
        <v>44004</v>
      </c>
      <c r="C181" t="s">
        <v>487</v>
      </c>
      <c r="D181" s="42">
        <f>VLOOKUP(Pag_Inicio_Corr_mas_casos[[#This Row],[Corregimiento]],Hoja3!$A$2:$D$676,4,0)</f>
        <v>120605</v>
      </c>
      <c r="E181">
        <v>43</v>
      </c>
    </row>
    <row r="182" spans="1:5">
      <c r="A182" s="40">
        <v>44004</v>
      </c>
      <c r="B182" s="22">
        <v>44004</v>
      </c>
      <c r="C182" t="s">
        <v>472</v>
      </c>
      <c r="D182" s="42">
        <f>VLOOKUP(Pag_Inicio_Corr_mas_casos[[#This Row],[Corregimiento]],Hoja3!$A$2:$D$676,4,0)</f>
        <v>81001</v>
      </c>
      <c r="E182">
        <v>38</v>
      </c>
    </row>
    <row r="183" spans="1:5">
      <c r="A183" s="40">
        <v>44004</v>
      </c>
      <c r="B183" s="22">
        <v>44004</v>
      </c>
      <c r="C183" t="s">
        <v>462</v>
      </c>
      <c r="D183" s="42">
        <f>VLOOKUP(Pag_Inicio_Corr_mas_casos[[#This Row],[Corregimiento]],Hoja3!$A$2:$D$676,4,0)</f>
        <v>130106</v>
      </c>
      <c r="E183">
        <v>38</v>
      </c>
    </row>
    <row r="184" spans="1:5">
      <c r="A184" s="40">
        <v>44004</v>
      </c>
      <c r="B184" s="22">
        <v>44004</v>
      </c>
      <c r="C184" t="s">
        <v>477</v>
      </c>
      <c r="D184" s="42">
        <f>VLOOKUP(Pag_Inicio_Corr_mas_casos[[#This Row],[Corregimiento]],Hoja3!$A$2:$D$676,4,0)</f>
        <v>130702</v>
      </c>
      <c r="E184">
        <v>36</v>
      </c>
    </row>
    <row r="185" spans="1:5">
      <c r="A185" s="40">
        <v>44004</v>
      </c>
      <c r="B185" s="22">
        <v>44004</v>
      </c>
      <c r="C185" t="s">
        <v>512</v>
      </c>
      <c r="D185" s="42">
        <f>VLOOKUP(Pag_Inicio_Corr_mas_casos[[#This Row],[Corregimiento]],Hoja3!$A$2:$D$676,4,0)</f>
        <v>80807</v>
      </c>
      <c r="E185">
        <v>34</v>
      </c>
    </row>
    <row r="186" spans="1:5">
      <c r="A186" s="40">
        <v>44004</v>
      </c>
      <c r="B186" s="22">
        <v>44004</v>
      </c>
      <c r="C186" t="s">
        <v>468</v>
      </c>
      <c r="D186" s="42">
        <f>VLOOKUP(Pag_Inicio_Corr_mas_casos[[#This Row],[Corregimiento]],Hoja3!$A$2:$D$676,4,0)</f>
        <v>80816</v>
      </c>
      <c r="E186">
        <v>34</v>
      </c>
    </row>
    <row r="187" spans="1:5">
      <c r="A187" s="40">
        <v>44004</v>
      </c>
      <c r="B187" s="22">
        <v>44004</v>
      </c>
      <c r="C187" t="s">
        <v>464</v>
      </c>
      <c r="D187" s="42">
        <f>VLOOKUP(Pag_Inicio_Corr_mas_casos[[#This Row],[Corregimiento]],Hoja3!$A$2:$D$676,4,0)</f>
        <v>130102</v>
      </c>
      <c r="E187">
        <v>33</v>
      </c>
    </row>
    <row r="188" spans="1:5">
      <c r="A188" s="40">
        <v>44004</v>
      </c>
      <c r="B188" s="22">
        <v>44004</v>
      </c>
      <c r="C188" t="s">
        <v>493</v>
      </c>
      <c r="D188" s="42">
        <f>VLOOKUP(Pag_Inicio_Corr_mas_casos[[#This Row],[Corregimiento]],Hoja3!$A$2:$D$676,4,0)</f>
        <v>80811</v>
      </c>
      <c r="E188">
        <v>32</v>
      </c>
    </row>
    <row r="189" spans="1:5">
      <c r="A189" s="40">
        <v>44004</v>
      </c>
      <c r="B189" s="22">
        <v>44004</v>
      </c>
      <c r="C189" t="s">
        <v>481</v>
      </c>
      <c r="D189" s="42">
        <f>VLOOKUP(Pag_Inicio_Corr_mas_casos[[#This Row],[Corregimiento]],Hoja3!$A$2:$D$676,4,0)</f>
        <v>80810</v>
      </c>
      <c r="E189">
        <v>31</v>
      </c>
    </row>
    <row r="190" spans="1:5">
      <c r="A190" s="40">
        <v>44004</v>
      </c>
      <c r="B190" s="22">
        <v>44004</v>
      </c>
      <c r="C190" t="s">
        <v>479</v>
      </c>
      <c r="D190" s="42">
        <f>VLOOKUP(Pag_Inicio_Corr_mas_casos[[#This Row],[Corregimiento]],Hoja3!$A$2:$D$676,4,0)</f>
        <v>80806</v>
      </c>
      <c r="E190">
        <v>30</v>
      </c>
    </row>
    <row r="191" spans="1:5">
      <c r="A191" s="40">
        <v>44004</v>
      </c>
      <c r="B191" s="22">
        <v>44004</v>
      </c>
      <c r="C191" t="s">
        <v>471</v>
      </c>
      <c r="D191" s="42">
        <f>VLOOKUP(Pag_Inicio_Corr_mas_casos[[#This Row],[Corregimiento]],Hoja3!$A$2:$D$676,4,0)</f>
        <v>80823</v>
      </c>
      <c r="E191">
        <v>29</v>
      </c>
    </row>
    <row r="192" spans="1:5">
      <c r="A192" s="40">
        <v>44004</v>
      </c>
      <c r="B192" s="22">
        <v>44004</v>
      </c>
      <c r="C192" t="s">
        <v>510</v>
      </c>
      <c r="D192" s="42">
        <f>VLOOKUP(Pag_Inicio_Corr_mas_casos[[#This Row],[Corregimiento]],Hoja3!$A$2:$D$676,4,0)</f>
        <v>80804</v>
      </c>
      <c r="E192">
        <v>26</v>
      </c>
    </row>
    <row r="193" spans="1:5">
      <c r="A193" s="40">
        <v>44004</v>
      </c>
      <c r="B193" s="22">
        <v>44004</v>
      </c>
      <c r="C193" t="s">
        <v>496</v>
      </c>
      <c r="D193" s="42">
        <f>VLOOKUP(Pag_Inicio_Corr_mas_casos[[#This Row],[Corregimiento]],Hoja3!$A$2:$D$676,4,0)</f>
        <v>80826</v>
      </c>
      <c r="E193">
        <v>26</v>
      </c>
    </row>
    <row r="194" spans="1:5">
      <c r="A194" s="40">
        <v>44004</v>
      </c>
      <c r="B194" s="22">
        <v>44004</v>
      </c>
      <c r="C194" t="s">
        <v>475</v>
      </c>
      <c r="D194" s="42">
        <f>VLOOKUP(Pag_Inicio_Corr_mas_casos[[#This Row],[Corregimiento]],Hoja3!$A$2:$D$676,4,0)</f>
        <v>81006</v>
      </c>
      <c r="E194">
        <v>25</v>
      </c>
    </row>
    <row r="195" spans="1:5">
      <c r="A195" s="40">
        <v>44004</v>
      </c>
      <c r="B195" s="22">
        <v>44004</v>
      </c>
      <c r="C195" t="s">
        <v>490</v>
      </c>
      <c r="D195" s="42">
        <f>VLOOKUP(Pag_Inicio_Corr_mas_casos[[#This Row],[Corregimiento]],Hoja3!$A$2:$D$676,4,0)</f>
        <v>80820</v>
      </c>
      <c r="E195">
        <v>25</v>
      </c>
    </row>
    <row r="196" spans="1:5">
      <c r="A196" s="40">
        <v>44004</v>
      </c>
      <c r="B196" s="22">
        <v>44004</v>
      </c>
      <c r="C196" t="s">
        <v>505</v>
      </c>
      <c r="D196" s="42">
        <f>VLOOKUP(Pag_Inicio_Corr_mas_casos[[#This Row],[Corregimiento]],Hoja3!$A$2:$D$676,4,0)</f>
        <v>130717</v>
      </c>
      <c r="E196">
        <v>25</v>
      </c>
    </row>
    <row r="197" spans="1:5">
      <c r="A197" s="40">
        <v>44004</v>
      </c>
      <c r="B197" s="22">
        <v>44004</v>
      </c>
      <c r="C197" t="s">
        <v>513</v>
      </c>
      <c r="D197" s="42">
        <f>VLOOKUP(Pag_Inicio_Corr_mas_casos[[#This Row],[Corregimiento]],Hoja3!$A$2:$D$676,4,0)</f>
        <v>80814</v>
      </c>
      <c r="E197">
        <v>24</v>
      </c>
    </row>
    <row r="198" spans="1:5">
      <c r="A198" s="40">
        <v>44004</v>
      </c>
      <c r="B198" s="22">
        <v>44004</v>
      </c>
      <c r="C198" t="s">
        <v>491</v>
      </c>
      <c r="D198" s="42">
        <f>VLOOKUP(Pag_Inicio_Corr_mas_casos[[#This Row],[Corregimiento]],Hoja3!$A$2:$D$676,4,0)</f>
        <v>80815</v>
      </c>
      <c r="E198">
        <v>21</v>
      </c>
    </row>
    <row r="199" spans="1:5">
      <c r="A199" s="40">
        <v>44004</v>
      </c>
      <c r="B199" s="22">
        <v>44004</v>
      </c>
      <c r="C199" t="s">
        <v>474</v>
      </c>
      <c r="D199" s="42">
        <f>VLOOKUP(Pag_Inicio_Corr_mas_casos[[#This Row],[Corregimiento]],Hoja3!$A$2:$D$676,4,0)</f>
        <v>130107</v>
      </c>
      <c r="E199">
        <v>20</v>
      </c>
    </row>
    <row r="200" spans="1:5">
      <c r="A200" s="40">
        <v>44004</v>
      </c>
      <c r="B200" s="22">
        <v>44004</v>
      </c>
      <c r="C200" t="s">
        <v>514</v>
      </c>
      <c r="D200" s="42">
        <f>VLOOKUP(Pag_Inicio_Corr_mas_casos[[#This Row],[Corregimiento]],Hoja3!$A$2:$D$676,4,0)</f>
        <v>80505</v>
      </c>
      <c r="E200">
        <v>20</v>
      </c>
    </row>
    <row r="201" spans="1:5">
      <c r="A201" s="40">
        <v>44004</v>
      </c>
      <c r="B201" s="22">
        <v>44004</v>
      </c>
      <c r="C201" t="s">
        <v>488</v>
      </c>
      <c r="D201" s="42">
        <f>VLOOKUP(Pag_Inicio_Corr_mas_casos[[#This Row],[Corregimiento]],Hoja3!$A$2:$D$676,4,0)</f>
        <v>80501</v>
      </c>
      <c r="E201">
        <v>18</v>
      </c>
    </row>
    <row r="202" spans="1:5">
      <c r="A202" s="40">
        <v>44004</v>
      </c>
      <c r="B202" s="22">
        <v>44004</v>
      </c>
      <c r="C202" t="s">
        <v>506</v>
      </c>
      <c r="D202" s="42">
        <f>VLOOKUP(Pag_Inicio_Corr_mas_casos[[#This Row],[Corregimiento]],Hoja3!$A$2:$D$676,4,0)</f>
        <v>81003</v>
      </c>
      <c r="E202">
        <v>18</v>
      </c>
    </row>
    <row r="203" spans="1:5">
      <c r="A203" s="40">
        <v>44004</v>
      </c>
      <c r="B203" s="22">
        <v>44004</v>
      </c>
      <c r="C203" t="s">
        <v>515</v>
      </c>
      <c r="D203" s="42">
        <f>VLOOKUP(Pag_Inicio_Corr_mas_casos[[#This Row],[Corregimiento]],Hoja3!$A$2:$D$676,4,0)</f>
        <v>30111</v>
      </c>
      <c r="E203">
        <v>18</v>
      </c>
    </row>
    <row r="204" spans="1:5">
      <c r="A204" s="40">
        <v>44004</v>
      </c>
      <c r="B204" s="22">
        <v>44004</v>
      </c>
      <c r="C204" t="s">
        <v>509</v>
      </c>
      <c r="D204" s="42">
        <f>VLOOKUP(Pag_Inicio_Corr_mas_casos[[#This Row],[Corregimiento]],Hoja3!$A$2:$D$676,4,0)</f>
        <v>130701</v>
      </c>
      <c r="E204">
        <v>17</v>
      </c>
    </row>
    <row r="205" spans="1:5">
      <c r="A205" s="40">
        <v>44004</v>
      </c>
      <c r="B205" s="22">
        <v>44004</v>
      </c>
      <c r="C205" t="s">
        <v>484</v>
      </c>
      <c r="D205" s="42">
        <f>VLOOKUP(Pag_Inicio_Corr_mas_casos[[#This Row],[Corregimiento]],Hoja3!$A$2:$D$676,4,0)</f>
        <v>10201</v>
      </c>
      <c r="E205">
        <v>14</v>
      </c>
    </row>
    <row r="206" spans="1:5">
      <c r="A206" s="40">
        <v>44004</v>
      </c>
      <c r="B206" s="22">
        <v>44004</v>
      </c>
      <c r="C206" t="s">
        <v>516</v>
      </c>
      <c r="D206" s="42">
        <f>VLOOKUP(Pag_Inicio_Corr_mas_casos[[#This Row],[Corregimiento]],Hoja3!$A$2:$D$676,4,0)</f>
        <v>130706</v>
      </c>
      <c r="E206">
        <v>12</v>
      </c>
    </row>
    <row r="207" spans="1:5">
      <c r="A207" s="40">
        <v>44004</v>
      </c>
      <c r="B207" s="22">
        <v>44004</v>
      </c>
      <c r="C207" t="s">
        <v>453</v>
      </c>
      <c r="D207" s="42">
        <f>VLOOKUP(Pag_Inicio_Corr_mas_casos[[#This Row],[Corregimiento]],Hoja3!$A$2:$D$676,4,0)</f>
        <v>130709</v>
      </c>
      <c r="E207">
        <v>10</v>
      </c>
    </row>
    <row r="208" spans="1:5">
      <c r="A208" s="40">
        <v>44004</v>
      </c>
      <c r="B208" s="22">
        <v>44004</v>
      </c>
      <c r="C208" t="s">
        <v>517</v>
      </c>
      <c r="D208" s="42">
        <f>VLOOKUP(Pag_Inicio_Corr_mas_casos[[#This Row],[Corregimiento]],Hoja3!$A$2:$D$676,4,0)</f>
        <v>91001</v>
      </c>
      <c r="E208">
        <v>10</v>
      </c>
    </row>
    <row r="209" spans="1:5">
      <c r="A209" s="40">
        <v>44005</v>
      </c>
      <c r="B209" s="22">
        <v>44005</v>
      </c>
      <c r="C209" t="s">
        <v>460</v>
      </c>
      <c r="D209" s="42">
        <f>VLOOKUP(Pag_Inicio_Corr_mas_casos[[#This Row],[Corregimiento]],Hoja3!$A$2:$D$676,4,0)</f>
        <v>130101</v>
      </c>
      <c r="E209">
        <v>27</v>
      </c>
    </row>
    <row r="210" spans="1:5">
      <c r="A210" s="40">
        <v>44005</v>
      </c>
      <c r="B210" s="22">
        <v>44005</v>
      </c>
      <c r="C210" t="s">
        <v>473</v>
      </c>
      <c r="D210" s="42">
        <f>VLOOKUP(Pag_Inicio_Corr_mas_casos[[#This Row],[Corregimiento]],Hoja3!$A$2:$D$676,4,0)</f>
        <v>80819</v>
      </c>
      <c r="E210">
        <v>22</v>
      </c>
    </row>
    <row r="211" spans="1:5">
      <c r="A211" s="40">
        <v>44005</v>
      </c>
      <c r="B211" s="22">
        <v>44005</v>
      </c>
      <c r="C211" t="s">
        <v>464</v>
      </c>
      <c r="D211" s="42">
        <f>VLOOKUP(Pag_Inicio_Corr_mas_casos[[#This Row],[Corregimiento]],Hoja3!$A$2:$D$676,4,0)</f>
        <v>130102</v>
      </c>
      <c r="E211">
        <v>19</v>
      </c>
    </row>
    <row r="212" spans="1:5">
      <c r="A212" s="40">
        <v>44005</v>
      </c>
      <c r="B212" s="22">
        <v>44005</v>
      </c>
      <c r="C212" t="s">
        <v>467</v>
      </c>
      <c r="D212" s="42">
        <f>VLOOKUP(Pag_Inicio_Corr_mas_casos[[#This Row],[Corregimiento]],Hoja3!$A$2:$D$676,4,0)</f>
        <v>81008</v>
      </c>
      <c r="E212">
        <v>18</v>
      </c>
    </row>
    <row r="213" spans="1:5">
      <c r="A213" s="40">
        <v>44005</v>
      </c>
      <c r="B213" s="22">
        <v>44005</v>
      </c>
      <c r="C213" t="s">
        <v>466</v>
      </c>
      <c r="D213" s="42">
        <f>VLOOKUP(Pag_Inicio_Corr_mas_casos[[#This Row],[Corregimiento]],Hoja3!$A$2:$D$676,4,0)</f>
        <v>81007</v>
      </c>
      <c r="E213">
        <v>17</v>
      </c>
    </row>
    <row r="214" spans="1:5">
      <c r="A214" s="40">
        <v>44005</v>
      </c>
      <c r="B214" s="22">
        <v>44005</v>
      </c>
      <c r="C214" t="s">
        <v>461</v>
      </c>
      <c r="D214" s="42">
        <f>VLOOKUP(Pag_Inicio_Corr_mas_casos[[#This Row],[Corregimiento]],Hoja3!$A$2:$D$676,4,0)</f>
        <v>81002</v>
      </c>
      <c r="E214">
        <v>17</v>
      </c>
    </row>
    <row r="215" spans="1:5">
      <c r="A215" s="40">
        <v>44005</v>
      </c>
      <c r="B215" s="22">
        <v>44005</v>
      </c>
      <c r="C215" t="s">
        <v>469</v>
      </c>
      <c r="D215" s="42">
        <f>VLOOKUP(Pag_Inicio_Corr_mas_casos[[#This Row],[Corregimiento]],Hoja3!$A$2:$D$676,4,0)</f>
        <v>80817</v>
      </c>
      <c r="E215">
        <v>17</v>
      </c>
    </row>
    <row r="216" spans="1:5">
      <c r="A216" s="40">
        <v>44005</v>
      </c>
      <c r="B216" s="22">
        <v>44005</v>
      </c>
      <c r="C216" t="s">
        <v>465</v>
      </c>
      <c r="D216" s="42">
        <f>VLOOKUP(Pag_Inicio_Corr_mas_casos[[#This Row],[Corregimiento]],Hoja3!$A$2:$D$676,4,0)</f>
        <v>80821</v>
      </c>
      <c r="E216">
        <v>16</v>
      </c>
    </row>
    <row r="217" spans="1:5">
      <c r="A217" s="40">
        <v>44005</v>
      </c>
      <c r="B217" s="22">
        <v>44005</v>
      </c>
      <c r="C217" t="s">
        <v>463</v>
      </c>
      <c r="D217" s="42">
        <f>VLOOKUP(Pag_Inicio_Corr_mas_casos[[#This Row],[Corregimiento]],Hoja3!$A$2:$D$676,4,0)</f>
        <v>80802</v>
      </c>
      <c r="E217">
        <v>16</v>
      </c>
    </row>
    <row r="218" spans="1:5">
      <c r="A218" s="40">
        <v>44005</v>
      </c>
      <c r="B218" s="22">
        <v>44005</v>
      </c>
      <c r="C218" t="s">
        <v>471</v>
      </c>
      <c r="D218" s="42">
        <f>VLOOKUP(Pag_Inicio_Corr_mas_casos[[#This Row],[Corregimiento]],Hoja3!$A$2:$D$676,4,0)</f>
        <v>80823</v>
      </c>
      <c r="E218">
        <v>16</v>
      </c>
    </row>
    <row r="219" spans="1:5">
      <c r="A219" s="40">
        <v>44005</v>
      </c>
      <c r="B219" s="22">
        <v>44005</v>
      </c>
      <c r="C219" t="s">
        <v>518</v>
      </c>
      <c r="D219" s="42">
        <f>VLOOKUP(Pag_Inicio_Corr_mas_casos[[#This Row],[Corregimiento]],Hoja3!$A$2:$D$676,4,0)</f>
        <v>50204</v>
      </c>
      <c r="E219">
        <v>16</v>
      </c>
    </row>
    <row r="220" spans="1:5">
      <c r="A220" s="40">
        <v>44005</v>
      </c>
      <c r="B220" s="22">
        <v>44005</v>
      </c>
      <c r="C220" t="s">
        <v>489</v>
      </c>
      <c r="D220" s="42">
        <f>VLOOKUP(Pag_Inicio_Corr_mas_casos[[#This Row],[Corregimiento]],Hoja3!$A$2:$D$676,4,0)</f>
        <v>80808</v>
      </c>
      <c r="E220">
        <v>16</v>
      </c>
    </row>
    <row r="221" spans="1:5">
      <c r="A221" s="40">
        <v>44005</v>
      </c>
      <c r="B221" s="22">
        <v>44005</v>
      </c>
      <c r="C221" t="s">
        <v>476</v>
      </c>
      <c r="D221" s="42">
        <f>VLOOKUP(Pag_Inicio_Corr_mas_casos[[#This Row],[Corregimiento]],Hoja3!$A$2:$D$676,4,0)</f>
        <v>80812</v>
      </c>
      <c r="E221">
        <v>15</v>
      </c>
    </row>
    <row r="222" spans="1:5">
      <c r="A222" s="40">
        <v>44005</v>
      </c>
      <c r="B222" s="22">
        <v>44005</v>
      </c>
      <c r="C222" t="s">
        <v>510</v>
      </c>
      <c r="D222" s="42">
        <f>VLOOKUP(Pag_Inicio_Corr_mas_casos[[#This Row],[Corregimiento]],Hoja3!$A$2:$D$676,4,0)</f>
        <v>80804</v>
      </c>
      <c r="E222">
        <v>13</v>
      </c>
    </row>
    <row r="223" spans="1:5">
      <c r="A223" s="40">
        <v>44005</v>
      </c>
      <c r="B223" s="22">
        <v>44005</v>
      </c>
      <c r="C223" t="s">
        <v>515</v>
      </c>
      <c r="D223" s="42">
        <f>VLOOKUP(Pag_Inicio_Corr_mas_casos[[#This Row],[Corregimiento]],Hoja3!$A$2:$D$676,4,0)</f>
        <v>30111</v>
      </c>
      <c r="E223">
        <v>13</v>
      </c>
    </row>
    <row r="224" spans="1:5">
      <c r="A224" s="40">
        <v>44005</v>
      </c>
      <c r="B224" s="22">
        <v>44005</v>
      </c>
      <c r="C224" t="s">
        <v>517</v>
      </c>
      <c r="D224" s="42">
        <f>VLOOKUP(Pag_Inicio_Corr_mas_casos[[#This Row],[Corregimiento]],Hoja3!$A$2:$D$676,4,0)</f>
        <v>91001</v>
      </c>
      <c r="E224">
        <v>13</v>
      </c>
    </row>
    <row r="225" spans="1:5">
      <c r="A225" s="40">
        <v>44005</v>
      </c>
      <c r="B225" s="22">
        <v>44005</v>
      </c>
      <c r="C225" t="s">
        <v>490</v>
      </c>
      <c r="D225" s="42">
        <f>VLOOKUP(Pag_Inicio_Corr_mas_casos[[#This Row],[Corregimiento]],Hoja3!$A$2:$D$676,4,0)</f>
        <v>80820</v>
      </c>
      <c r="E225">
        <v>12</v>
      </c>
    </row>
    <row r="226" spans="1:5">
      <c r="A226" s="40">
        <v>44005</v>
      </c>
      <c r="B226" s="22">
        <v>44005</v>
      </c>
      <c r="C226" t="s">
        <v>506</v>
      </c>
      <c r="D226" s="42">
        <f>VLOOKUP(Pag_Inicio_Corr_mas_casos[[#This Row],[Corregimiento]],Hoja3!$A$2:$D$676,4,0)</f>
        <v>81003</v>
      </c>
      <c r="E226">
        <v>11</v>
      </c>
    </row>
    <row r="227" spans="1:5">
      <c r="A227" s="40">
        <v>44005</v>
      </c>
      <c r="B227" s="22">
        <v>44005</v>
      </c>
      <c r="C227" t="s">
        <v>474</v>
      </c>
      <c r="D227" s="42">
        <f>VLOOKUP(Pag_Inicio_Corr_mas_casos[[#This Row],[Corregimiento]],Hoja3!$A$2:$D$676,4,0)</f>
        <v>130107</v>
      </c>
      <c r="E227">
        <v>10</v>
      </c>
    </row>
    <row r="228" spans="1:5">
      <c r="A228" s="40">
        <v>44005</v>
      </c>
      <c r="B228" s="22">
        <v>44005</v>
      </c>
      <c r="C228" t="s">
        <v>482</v>
      </c>
      <c r="D228" s="42">
        <f>VLOOKUP(Pag_Inicio_Corr_mas_casos[[#This Row],[Corregimiento]],Hoja3!$A$2:$D$676,4,0)</f>
        <v>30107</v>
      </c>
      <c r="E228">
        <v>10</v>
      </c>
    </row>
    <row r="229" spans="1:5">
      <c r="A229" s="40">
        <v>44005</v>
      </c>
      <c r="B229" s="22">
        <v>44005</v>
      </c>
      <c r="C229" t="s">
        <v>501</v>
      </c>
      <c r="D229" s="42">
        <f>VLOOKUP(Pag_Inicio_Corr_mas_casos[[#This Row],[Corregimiento]],Hoja3!$A$2:$D$676,4,0)</f>
        <v>80809</v>
      </c>
      <c r="E229">
        <v>10</v>
      </c>
    </row>
    <row r="230" spans="1:5">
      <c r="A230" s="40">
        <v>44006</v>
      </c>
      <c r="B230" s="22">
        <v>44006</v>
      </c>
      <c r="C230" t="s">
        <v>484</v>
      </c>
      <c r="D230" s="42">
        <f>VLOOKUP(Pag_Inicio_Corr_mas_casos[[#This Row],[Corregimiento]],Hoja3!$A$2:$D$676,4,0)</f>
        <v>10201</v>
      </c>
      <c r="E230">
        <v>44</v>
      </c>
    </row>
    <row r="231" spans="1:5">
      <c r="A231" s="40">
        <v>44006</v>
      </c>
      <c r="B231" s="22">
        <v>44006</v>
      </c>
      <c r="C231" t="s">
        <v>460</v>
      </c>
      <c r="D231" s="42">
        <f>VLOOKUP(Pag_Inicio_Corr_mas_casos[[#This Row],[Corregimiento]],Hoja3!$A$2:$D$676,4,0)</f>
        <v>130101</v>
      </c>
      <c r="E231">
        <v>30</v>
      </c>
    </row>
    <row r="232" spans="1:5">
      <c r="A232" s="40">
        <v>44006</v>
      </c>
      <c r="B232" s="22">
        <v>44006</v>
      </c>
      <c r="C232" t="s">
        <v>461</v>
      </c>
      <c r="D232" s="42">
        <f>VLOOKUP(Pag_Inicio_Corr_mas_casos[[#This Row],[Corregimiento]],Hoja3!$A$2:$D$676,4,0)</f>
        <v>81002</v>
      </c>
      <c r="E232">
        <v>24</v>
      </c>
    </row>
    <row r="233" spans="1:5">
      <c r="A233" s="40">
        <v>44006</v>
      </c>
      <c r="B233" s="22">
        <v>44006</v>
      </c>
      <c r="C233" t="s">
        <v>462</v>
      </c>
      <c r="D233" s="42">
        <f>VLOOKUP(Pag_Inicio_Corr_mas_casos[[#This Row],[Corregimiento]],Hoja3!$A$2:$D$676,4,0)</f>
        <v>130106</v>
      </c>
      <c r="E233">
        <v>23</v>
      </c>
    </row>
    <row r="234" spans="1:5">
      <c r="A234" s="40">
        <v>44006</v>
      </c>
      <c r="B234" s="22">
        <v>44006</v>
      </c>
      <c r="C234" t="s">
        <v>472</v>
      </c>
      <c r="D234" s="42">
        <f>VLOOKUP(Pag_Inicio_Corr_mas_casos[[#This Row],[Corregimiento]],Hoja3!$A$2:$D$676,4,0)</f>
        <v>81001</v>
      </c>
      <c r="E234">
        <v>22</v>
      </c>
    </row>
    <row r="235" spans="1:5">
      <c r="A235" s="40">
        <v>44006</v>
      </c>
      <c r="B235" s="22">
        <v>44006</v>
      </c>
      <c r="C235" t="s">
        <v>464</v>
      </c>
      <c r="D235" s="42">
        <f>VLOOKUP(Pag_Inicio_Corr_mas_casos[[#This Row],[Corregimiento]],Hoja3!$A$2:$D$676,4,0)</f>
        <v>130102</v>
      </c>
      <c r="E235">
        <v>21</v>
      </c>
    </row>
    <row r="236" spans="1:5">
      <c r="A236" s="40">
        <v>44006</v>
      </c>
      <c r="B236" s="22">
        <v>44006</v>
      </c>
      <c r="C236" t="s">
        <v>463</v>
      </c>
      <c r="D236" s="42">
        <f>VLOOKUP(Pag_Inicio_Corr_mas_casos[[#This Row],[Corregimiento]],Hoja3!$A$2:$D$676,4,0)</f>
        <v>80802</v>
      </c>
      <c r="E236">
        <v>19</v>
      </c>
    </row>
    <row r="237" spans="1:5">
      <c r="A237" s="40">
        <v>44006</v>
      </c>
      <c r="B237" s="22">
        <v>44006</v>
      </c>
      <c r="C237" t="s">
        <v>505</v>
      </c>
      <c r="D237" s="42">
        <f>VLOOKUP(Pag_Inicio_Corr_mas_casos[[#This Row],[Corregimiento]],Hoja3!$A$2:$D$676,4,0)</f>
        <v>130717</v>
      </c>
      <c r="E237">
        <v>19</v>
      </c>
    </row>
    <row r="238" spans="1:5">
      <c r="A238" s="40">
        <v>44006</v>
      </c>
      <c r="B238" s="22">
        <v>44006</v>
      </c>
      <c r="C238" t="s">
        <v>481</v>
      </c>
      <c r="D238" s="42">
        <f>VLOOKUP(Pag_Inicio_Corr_mas_casos[[#This Row],[Corregimiento]],Hoja3!$A$2:$D$676,4,0)</f>
        <v>80810</v>
      </c>
      <c r="E238">
        <v>18</v>
      </c>
    </row>
    <row r="239" spans="1:5">
      <c r="A239" s="40">
        <v>44006</v>
      </c>
      <c r="B239" s="22">
        <v>44006</v>
      </c>
      <c r="C239" t="s">
        <v>473</v>
      </c>
      <c r="D239" s="42">
        <f>VLOOKUP(Pag_Inicio_Corr_mas_casos[[#This Row],[Corregimiento]],Hoja3!$A$2:$D$676,4,0)</f>
        <v>80819</v>
      </c>
      <c r="E239">
        <v>17</v>
      </c>
    </row>
    <row r="240" spans="1:5">
      <c r="A240" s="40">
        <v>44006</v>
      </c>
      <c r="B240" s="22">
        <v>44006</v>
      </c>
      <c r="C240" t="s">
        <v>495</v>
      </c>
      <c r="D240" s="42">
        <f>VLOOKUP(Pag_Inicio_Corr_mas_casos[[#This Row],[Corregimiento]],Hoja3!$A$2:$D$676,4,0)</f>
        <v>130708</v>
      </c>
      <c r="E240">
        <v>15</v>
      </c>
    </row>
    <row r="241" spans="1:5">
      <c r="A241" s="40">
        <v>44006</v>
      </c>
      <c r="B241" s="22">
        <v>44006</v>
      </c>
      <c r="C241" t="s">
        <v>476</v>
      </c>
      <c r="D241" s="42">
        <f>VLOOKUP(Pag_Inicio_Corr_mas_casos[[#This Row],[Corregimiento]],Hoja3!$A$2:$D$676,4,0)</f>
        <v>80812</v>
      </c>
      <c r="E241">
        <v>15</v>
      </c>
    </row>
    <row r="242" spans="1:5">
      <c r="A242" s="40">
        <v>44006</v>
      </c>
      <c r="B242" s="22">
        <v>44006</v>
      </c>
      <c r="C242" t="s">
        <v>475</v>
      </c>
      <c r="D242" s="42">
        <f>VLOOKUP(Pag_Inicio_Corr_mas_casos[[#This Row],[Corregimiento]],Hoja3!$A$2:$D$676,4,0)</f>
        <v>81006</v>
      </c>
      <c r="E242">
        <v>14</v>
      </c>
    </row>
    <row r="243" spans="1:5">
      <c r="A243" s="40">
        <v>44006</v>
      </c>
      <c r="B243" s="22">
        <v>44006</v>
      </c>
      <c r="C243" t="s">
        <v>482</v>
      </c>
      <c r="D243" s="42">
        <f>VLOOKUP(Pag_Inicio_Corr_mas_casos[[#This Row],[Corregimiento]],Hoja3!$A$2:$D$676,4,0)</f>
        <v>30107</v>
      </c>
      <c r="E243">
        <v>14</v>
      </c>
    </row>
    <row r="244" spans="1:5">
      <c r="A244" s="40">
        <v>44006</v>
      </c>
      <c r="B244" s="22">
        <v>44006</v>
      </c>
      <c r="C244" t="s">
        <v>478</v>
      </c>
      <c r="D244" s="42">
        <f>VLOOKUP(Pag_Inicio_Corr_mas_casos[[#This Row],[Corregimiento]],Hoja3!$A$2:$D$676,4,0)</f>
        <v>40601</v>
      </c>
      <c r="E244">
        <v>14</v>
      </c>
    </row>
    <row r="245" spans="1:5">
      <c r="A245" s="40">
        <v>44006</v>
      </c>
      <c r="B245" s="22">
        <v>44006</v>
      </c>
      <c r="C245" t="s">
        <v>504</v>
      </c>
      <c r="D245" s="42">
        <f>VLOOKUP(Pag_Inicio_Corr_mas_casos[[#This Row],[Corregimiento]],Hoja3!$A$2:$D$676,4,0)</f>
        <v>80805</v>
      </c>
      <c r="E245">
        <v>13</v>
      </c>
    </row>
    <row r="246" spans="1:5">
      <c r="A246" s="40">
        <v>44006</v>
      </c>
      <c r="B246" s="22">
        <v>44006</v>
      </c>
      <c r="C246" t="s">
        <v>465</v>
      </c>
      <c r="D246" s="42">
        <f>VLOOKUP(Pag_Inicio_Corr_mas_casos[[#This Row],[Corregimiento]],Hoja3!$A$2:$D$676,4,0)</f>
        <v>80821</v>
      </c>
      <c r="E246">
        <v>12</v>
      </c>
    </row>
    <row r="247" spans="1:5">
      <c r="A247" s="40">
        <v>44006</v>
      </c>
      <c r="B247" s="22">
        <v>44006</v>
      </c>
      <c r="C247" t="s">
        <v>508</v>
      </c>
      <c r="D247" s="42">
        <f>VLOOKUP(Pag_Inicio_Corr_mas_casos[[#This Row],[Corregimiento]],Hoja3!$A$2:$D$676,4,0)</f>
        <v>30104</v>
      </c>
      <c r="E247">
        <v>12</v>
      </c>
    </row>
    <row r="248" spans="1:5">
      <c r="A248" s="40">
        <v>44006</v>
      </c>
      <c r="B248" s="22">
        <v>44006</v>
      </c>
      <c r="C248" t="s">
        <v>469</v>
      </c>
      <c r="D248" s="42">
        <f>VLOOKUP(Pag_Inicio_Corr_mas_casos[[#This Row],[Corregimiento]],Hoja3!$A$2:$D$676,4,0)</f>
        <v>80817</v>
      </c>
      <c r="E248">
        <v>12</v>
      </c>
    </row>
    <row r="249" spans="1:5">
      <c r="A249" s="40">
        <v>44006</v>
      </c>
      <c r="B249" s="22">
        <v>44006</v>
      </c>
      <c r="C249" t="s">
        <v>494</v>
      </c>
      <c r="D249" s="42">
        <f>VLOOKUP(Pag_Inicio_Corr_mas_casos[[#This Row],[Corregimiento]],Hoja3!$A$2:$D$676,4,0)</f>
        <v>50316</v>
      </c>
      <c r="E249">
        <v>12</v>
      </c>
    </row>
    <row r="250" spans="1:5">
      <c r="A250" s="40">
        <v>44006</v>
      </c>
      <c r="B250" s="22">
        <v>44006</v>
      </c>
      <c r="C250" t="s">
        <v>474</v>
      </c>
      <c r="D250" s="42">
        <f>VLOOKUP(Pag_Inicio_Corr_mas_casos[[#This Row],[Corregimiento]],Hoja3!$A$2:$D$676,4,0)</f>
        <v>130107</v>
      </c>
      <c r="E250">
        <v>11</v>
      </c>
    </row>
    <row r="251" spans="1:5">
      <c r="A251" s="40">
        <v>44006</v>
      </c>
      <c r="B251" s="22">
        <v>44006</v>
      </c>
      <c r="C251" t="s">
        <v>518</v>
      </c>
      <c r="D251" s="42">
        <f>VLOOKUP(Pag_Inicio_Corr_mas_casos[[#This Row],[Corregimiento]],Hoja3!$A$2:$D$676,4,0)</f>
        <v>50204</v>
      </c>
      <c r="E251">
        <v>11</v>
      </c>
    </row>
    <row r="252" spans="1:5">
      <c r="A252" s="40">
        <v>44006</v>
      </c>
      <c r="B252" s="22">
        <v>44006</v>
      </c>
      <c r="C252" t="s">
        <v>501</v>
      </c>
      <c r="D252" s="42">
        <f>VLOOKUP(Pag_Inicio_Corr_mas_casos[[#This Row],[Corregimiento]],Hoja3!$A$2:$D$676,4,0)</f>
        <v>80809</v>
      </c>
      <c r="E252">
        <v>11</v>
      </c>
    </row>
    <row r="253" spans="1:5">
      <c r="A253" s="40">
        <v>44006</v>
      </c>
      <c r="B253" s="22">
        <v>44006</v>
      </c>
      <c r="C253" t="s">
        <v>486</v>
      </c>
      <c r="D253" s="42">
        <f>VLOOKUP(Pag_Inicio_Corr_mas_casos[[#This Row],[Corregimiento]],Hoja3!$A$2:$D$676,4,0)</f>
        <v>80813</v>
      </c>
      <c r="E253">
        <v>10</v>
      </c>
    </row>
    <row r="254" spans="1:5">
      <c r="A254" s="40">
        <v>44007</v>
      </c>
      <c r="B254" s="22">
        <v>44007</v>
      </c>
      <c r="C254" t="s">
        <v>473</v>
      </c>
      <c r="D254" s="42">
        <f>VLOOKUP(Pag_Inicio_Corr_mas_casos[[#This Row],[Corregimiento]],Hoja3!$A$2:$D$676,4,0)</f>
        <v>80819</v>
      </c>
      <c r="E254">
        <v>138</v>
      </c>
    </row>
    <row r="255" spans="1:5">
      <c r="A255" s="40">
        <v>44007</v>
      </c>
      <c r="B255" s="22">
        <v>44007</v>
      </c>
      <c r="C255" t="s">
        <v>476</v>
      </c>
      <c r="D255" s="42">
        <f>VLOOKUP(Pag_Inicio_Corr_mas_casos[[#This Row],[Corregimiento]],Hoja3!$A$2:$D$676,4,0)</f>
        <v>80812</v>
      </c>
      <c r="E255">
        <v>137</v>
      </c>
    </row>
    <row r="256" spans="1:5">
      <c r="A256" s="40">
        <v>44007</v>
      </c>
      <c r="B256" s="22">
        <v>44007</v>
      </c>
      <c r="C256" t="s">
        <v>465</v>
      </c>
      <c r="D256" s="42">
        <f>VLOOKUP(Pag_Inicio_Corr_mas_casos[[#This Row],[Corregimiento]],Hoja3!$A$2:$D$676,4,0)</f>
        <v>80821</v>
      </c>
      <c r="E256">
        <v>136</v>
      </c>
    </row>
    <row r="257" spans="1:5">
      <c r="A257" s="40">
        <v>44007</v>
      </c>
      <c r="B257" s="22">
        <v>44007</v>
      </c>
      <c r="C257" t="s">
        <v>461</v>
      </c>
      <c r="D257" s="42">
        <f>VLOOKUP(Pag_Inicio_Corr_mas_casos[[#This Row],[Corregimiento]],Hoja3!$A$2:$D$676,4,0)</f>
        <v>81002</v>
      </c>
      <c r="E257">
        <v>96</v>
      </c>
    </row>
    <row r="258" spans="1:5">
      <c r="A258" s="40">
        <v>44007</v>
      </c>
      <c r="B258" s="22">
        <v>44007</v>
      </c>
      <c r="C258" t="s">
        <v>486</v>
      </c>
      <c r="D258" s="42">
        <f>VLOOKUP(Pag_Inicio_Corr_mas_casos[[#This Row],[Corregimiento]],Hoja3!$A$2:$D$676,4,0)</f>
        <v>80813</v>
      </c>
      <c r="E258">
        <v>94</v>
      </c>
    </row>
    <row r="259" spans="1:5">
      <c r="A259" s="40">
        <v>44007</v>
      </c>
      <c r="B259" s="22">
        <v>44007</v>
      </c>
      <c r="C259" t="s">
        <v>460</v>
      </c>
      <c r="D259" s="42">
        <f>VLOOKUP(Pag_Inicio_Corr_mas_casos[[#This Row],[Corregimiento]],Hoja3!$A$2:$D$676,4,0)</f>
        <v>130101</v>
      </c>
      <c r="E259">
        <v>83</v>
      </c>
    </row>
    <row r="260" spans="1:5">
      <c r="A260" s="40">
        <v>44007</v>
      </c>
      <c r="B260" s="22">
        <v>44007</v>
      </c>
      <c r="C260" t="s">
        <v>501</v>
      </c>
      <c r="D260" s="42">
        <f>VLOOKUP(Pag_Inicio_Corr_mas_casos[[#This Row],[Corregimiento]],Hoja3!$A$2:$D$676,4,0)</f>
        <v>80809</v>
      </c>
      <c r="E260">
        <v>82</v>
      </c>
    </row>
    <row r="261" spans="1:5">
      <c r="A261" s="40">
        <v>44007</v>
      </c>
      <c r="B261" s="22">
        <v>44007</v>
      </c>
      <c r="C261" t="s">
        <v>513</v>
      </c>
      <c r="D261" s="42">
        <f>VLOOKUP(Pag_Inicio_Corr_mas_casos[[#This Row],[Corregimiento]],Hoja3!$A$2:$D$676,4,0)</f>
        <v>80814</v>
      </c>
      <c r="E261">
        <v>77</v>
      </c>
    </row>
    <row r="262" spans="1:5">
      <c r="A262" s="40">
        <v>44007</v>
      </c>
      <c r="B262" s="22">
        <v>44007</v>
      </c>
      <c r="C262" t="s">
        <v>484</v>
      </c>
      <c r="D262" s="42">
        <f>VLOOKUP(Pag_Inicio_Corr_mas_casos[[#This Row],[Corregimiento]],Hoja3!$A$2:$D$676,4,0)</f>
        <v>10201</v>
      </c>
      <c r="E262">
        <v>69</v>
      </c>
    </row>
    <row r="263" spans="1:5">
      <c r="A263" s="40">
        <v>44007</v>
      </c>
      <c r="B263" s="22">
        <v>44007</v>
      </c>
      <c r="C263" t="s">
        <v>491</v>
      </c>
      <c r="D263" s="42">
        <f>VLOOKUP(Pag_Inicio_Corr_mas_casos[[#This Row],[Corregimiento]],Hoja3!$A$2:$D$676,4,0)</f>
        <v>80815</v>
      </c>
      <c r="E263">
        <v>84</v>
      </c>
    </row>
    <row r="264" spans="1:5">
      <c r="A264" s="40">
        <v>44007</v>
      </c>
      <c r="B264" s="22">
        <v>44007</v>
      </c>
      <c r="C264" t="s">
        <v>471</v>
      </c>
      <c r="D264" s="42">
        <f>VLOOKUP(Pag_Inicio_Corr_mas_casos[[#This Row],[Corregimiento]],Hoja3!$A$2:$D$676,4,0)</f>
        <v>80823</v>
      </c>
      <c r="E264">
        <v>68</v>
      </c>
    </row>
    <row r="265" spans="1:5">
      <c r="A265" s="40">
        <v>44007</v>
      </c>
      <c r="B265" s="22">
        <v>44007</v>
      </c>
      <c r="C265" t="s">
        <v>468</v>
      </c>
      <c r="D265" s="42">
        <f>VLOOKUP(Pag_Inicio_Corr_mas_casos[[#This Row],[Corregimiento]],Hoja3!$A$2:$D$676,4,0)</f>
        <v>80816</v>
      </c>
      <c r="E265">
        <v>65</v>
      </c>
    </row>
    <row r="266" spans="1:5">
      <c r="A266" s="40">
        <v>44007</v>
      </c>
      <c r="B266" s="22">
        <v>44007</v>
      </c>
      <c r="C266" t="s">
        <v>469</v>
      </c>
      <c r="D266" s="42">
        <f>VLOOKUP(Pag_Inicio_Corr_mas_casos[[#This Row],[Corregimiento]],Hoja3!$A$2:$D$676,4,0)</f>
        <v>80817</v>
      </c>
      <c r="E266">
        <v>85</v>
      </c>
    </row>
    <row r="267" spans="1:5">
      <c r="A267" s="40">
        <v>44007</v>
      </c>
      <c r="B267" s="22">
        <v>44007</v>
      </c>
      <c r="C267" t="s">
        <v>481</v>
      </c>
      <c r="D267" s="42">
        <f>VLOOKUP(Pag_Inicio_Corr_mas_casos[[#This Row],[Corregimiento]],Hoja3!$A$2:$D$676,4,0)</f>
        <v>80810</v>
      </c>
      <c r="E267">
        <v>63</v>
      </c>
    </row>
    <row r="268" spans="1:5">
      <c r="A268" s="40">
        <v>44007</v>
      </c>
      <c r="B268" s="22">
        <v>44007</v>
      </c>
      <c r="C268" t="s">
        <v>505</v>
      </c>
      <c r="D268" s="42">
        <f>VLOOKUP(Pag_Inicio_Corr_mas_casos[[#This Row],[Corregimiento]],Hoja3!$A$2:$D$676,4,0)</f>
        <v>130717</v>
      </c>
      <c r="E268">
        <v>61</v>
      </c>
    </row>
    <row r="269" spans="1:5">
      <c r="A269" s="40">
        <v>44007</v>
      </c>
      <c r="B269" s="22">
        <v>44007</v>
      </c>
      <c r="C269" t="s">
        <v>462</v>
      </c>
      <c r="D269" s="42">
        <f>VLOOKUP(Pag_Inicio_Corr_mas_casos[[#This Row],[Corregimiento]],Hoja3!$A$2:$D$676,4,0)</f>
        <v>130106</v>
      </c>
      <c r="E269">
        <v>58</v>
      </c>
    </row>
    <row r="270" spans="1:5">
      <c r="A270" s="40">
        <v>44007</v>
      </c>
      <c r="B270" s="22">
        <v>44007</v>
      </c>
      <c r="C270" t="s">
        <v>466</v>
      </c>
      <c r="D270" s="42">
        <f>VLOOKUP(Pag_Inicio_Corr_mas_casos[[#This Row],[Corregimiento]],Hoja3!$A$2:$D$676,4,0)</f>
        <v>81007</v>
      </c>
      <c r="E270">
        <v>57</v>
      </c>
    </row>
    <row r="271" spans="1:5">
      <c r="A271" s="40">
        <v>44007</v>
      </c>
      <c r="B271" s="22">
        <v>44007</v>
      </c>
      <c r="C271" t="s">
        <v>464</v>
      </c>
      <c r="D271" s="42">
        <f>VLOOKUP(Pag_Inicio_Corr_mas_casos[[#This Row],[Corregimiento]],Hoja3!$A$2:$D$676,4,0)</f>
        <v>130102</v>
      </c>
      <c r="E271">
        <v>56</v>
      </c>
    </row>
    <row r="272" spans="1:5">
      <c r="A272" s="40">
        <v>44007</v>
      </c>
      <c r="B272" s="22">
        <v>44007</v>
      </c>
      <c r="C272" t="s">
        <v>479</v>
      </c>
      <c r="D272" s="42">
        <f>VLOOKUP(Pag_Inicio_Corr_mas_casos[[#This Row],[Corregimiento]],Hoja3!$A$2:$D$676,4,0)</f>
        <v>80806</v>
      </c>
      <c r="E272">
        <v>54</v>
      </c>
    </row>
    <row r="273" spans="1:5">
      <c r="A273" s="40">
        <v>44007</v>
      </c>
      <c r="B273" s="22">
        <v>44007</v>
      </c>
      <c r="C273" t="s">
        <v>488</v>
      </c>
      <c r="D273" s="42">
        <f>VLOOKUP(Pag_Inicio_Corr_mas_casos[[#This Row],[Corregimiento]],Hoja3!$A$2:$D$676,4,0)</f>
        <v>80501</v>
      </c>
      <c r="E273">
        <v>54</v>
      </c>
    </row>
    <row r="274" spans="1:5">
      <c r="A274" s="40">
        <v>44007</v>
      </c>
      <c r="B274" s="22">
        <v>44007</v>
      </c>
      <c r="C274" t="s">
        <v>470</v>
      </c>
      <c r="D274" s="42">
        <f>VLOOKUP(Pag_Inicio_Corr_mas_casos[[#This Row],[Corregimiento]],Hoja3!$A$2:$D$676,4,0)</f>
        <v>80822</v>
      </c>
      <c r="E274">
        <v>53</v>
      </c>
    </row>
    <row r="275" spans="1:5">
      <c r="A275" s="40">
        <v>44007</v>
      </c>
      <c r="B275" s="22">
        <v>44007</v>
      </c>
      <c r="C275" t="s">
        <v>472</v>
      </c>
      <c r="D275" s="42">
        <f>VLOOKUP(Pag_Inicio_Corr_mas_casos[[#This Row],[Corregimiento]],Hoja3!$A$2:$D$676,4,0)</f>
        <v>81001</v>
      </c>
      <c r="E275">
        <v>53</v>
      </c>
    </row>
    <row r="276" spans="1:5">
      <c r="A276" s="40">
        <v>44007</v>
      </c>
      <c r="B276" s="22">
        <v>44007</v>
      </c>
      <c r="C276" t="s">
        <v>512</v>
      </c>
      <c r="D276" s="42">
        <f>VLOOKUP(Pag_Inicio_Corr_mas_casos[[#This Row],[Corregimiento]],Hoja3!$A$2:$D$676,4,0)</f>
        <v>80807</v>
      </c>
      <c r="E276">
        <v>53</v>
      </c>
    </row>
    <row r="277" spans="1:5">
      <c r="A277" s="40">
        <v>44007</v>
      </c>
      <c r="B277" s="22">
        <v>44007</v>
      </c>
      <c r="C277" t="s">
        <v>467</v>
      </c>
      <c r="D277" s="42">
        <f>VLOOKUP(Pag_Inicio_Corr_mas_casos[[#This Row],[Corregimiento]],Hoja3!$A$2:$D$676,4,0)</f>
        <v>81008</v>
      </c>
      <c r="E277">
        <v>50</v>
      </c>
    </row>
    <row r="278" spans="1:5">
      <c r="A278" s="40">
        <v>44007</v>
      </c>
      <c r="B278" s="22">
        <v>44007</v>
      </c>
      <c r="C278" t="s">
        <v>493</v>
      </c>
      <c r="D278" s="42">
        <f>VLOOKUP(Pag_Inicio_Corr_mas_casos[[#This Row],[Corregimiento]],Hoja3!$A$2:$D$676,4,0)</f>
        <v>80811</v>
      </c>
      <c r="E278">
        <v>49</v>
      </c>
    </row>
    <row r="279" spans="1:5">
      <c r="A279" s="40">
        <v>44007</v>
      </c>
      <c r="B279" s="22">
        <v>44007</v>
      </c>
      <c r="C279" t="s">
        <v>477</v>
      </c>
      <c r="D279" s="42">
        <f>VLOOKUP(Pag_Inicio_Corr_mas_casos[[#This Row],[Corregimiento]],Hoja3!$A$2:$D$676,4,0)</f>
        <v>130702</v>
      </c>
      <c r="E279">
        <v>48</v>
      </c>
    </row>
    <row r="280" spans="1:5">
      <c r="A280" s="40">
        <v>44007</v>
      </c>
      <c r="B280" s="22">
        <v>44007</v>
      </c>
      <c r="C280" t="s">
        <v>463</v>
      </c>
      <c r="D280" s="42">
        <f>VLOOKUP(Pag_Inicio_Corr_mas_casos[[#This Row],[Corregimiento]],Hoja3!$A$2:$D$676,4,0)</f>
        <v>80802</v>
      </c>
      <c r="E280">
        <v>42</v>
      </c>
    </row>
    <row r="281" spans="1:5">
      <c r="A281" s="40">
        <v>44007</v>
      </c>
      <c r="B281" s="22">
        <v>44007</v>
      </c>
      <c r="C281" t="s">
        <v>490</v>
      </c>
      <c r="D281" s="42">
        <f>VLOOKUP(Pag_Inicio_Corr_mas_casos[[#This Row],[Corregimiento]],Hoja3!$A$2:$D$676,4,0)</f>
        <v>80820</v>
      </c>
      <c r="E281">
        <v>41</v>
      </c>
    </row>
    <row r="282" spans="1:5">
      <c r="A282" s="40">
        <v>44007</v>
      </c>
      <c r="B282" s="22">
        <v>44007</v>
      </c>
      <c r="C282" t="s">
        <v>475</v>
      </c>
      <c r="D282" s="42">
        <f>VLOOKUP(Pag_Inicio_Corr_mas_casos[[#This Row],[Corregimiento]],Hoja3!$A$2:$D$676,4,0)</f>
        <v>81006</v>
      </c>
      <c r="E282">
        <v>40</v>
      </c>
    </row>
    <row r="283" spans="1:5">
      <c r="A283" s="40">
        <v>44007</v>
      </c>
      <c r="B283" s="22">
        <v>44007</v>
      </c>
      <c r="C283" t="s">
        <v>489</v>
      </c>
      <c r="D283" s="42">
        <f>VLOOKUP(Pag_Inicio_Corr_mas_casos[[#This Row],[Corregimiento]],Hoja3!$A$2:$D$676,4,0)</f>
        <v>80808</v>
      </c>
      <c r="E283">
        <v>39</v>
      </c>
    </row>
    <row r="284" spans="1:5">
      <c r="A284" s="40">
        <v>44007</v>
      </c>
      <c r="B284" s="22">
        <v>44007</v>
      </c>
      <c r="C284" t="s">
        <v>496</v>
      </c>
      <c r="D284" s="42">
        <f>VLOOKUP(Pag_Inicio_Corr_mas_casos[[#This Row],[Corregimiento]],Hoja3!$A$2:$D$676,4,0)</f>
        <v>80826</v>
      </c>
      <c r="E284">
        <v>37</v>
      </c>
    </row>
    <row r="285" spans="1:5">
      <c r="A285" s="40">
        <v>44007</v>
      </c>
      <c r="B285" s="22">
        <v>44007</v>
      </c>
      <c r="C285" t="s">
        <v>495</v>
      </c>
      <c r="D285" s="42">
        <f>VLOOKUP(Pag_Inicio_Corr_mas_casos[[#This Row],[Corregimiento]],Hoja3!$A$2:$D$676,4,0)</f>
        <v>130708</v>
      </c>
      <c r="E285">
        <v>36</v>
      </c>
    </row>
    <row r="286" spans="1:5">
      <c r="A286" s="40">
        <v>44007</v>
      </c>
      <c r="B286" s="22">
        <v>44007</v>
      </c>
      <c r="C286" t="s">
        <v>507</v>
      </c>
      <c r="D286" s="42">
        <f>VLOOKUP(Pag_Inicio_Corr_mas_casos[[#This Row],[Corregimiento]],Hoja3!$A$2:$D$676,4,0)</f>
        <v>81009</v>
      </c>
      <c r="E286">
        <v>34</v>
      </c>
    </row>
    <row r="287" spans="1:5">
      <c r="A287" s="40">
        <v>44007</v>
      </c>
      <c r="B287" s="22">
        <v>44007</v>
      </c>
      <c r="C287" t="s">
        <v>506</v>
      </c>
      <c r="D287" s="42">
        <f>VLOOKUP(Pag_Inicio_Corr_mas_casos[[#This Row],[Corregimiento]],Hoja3!$A$2:$D$676,4,0)</f>
        <v>81003</v>
      </c>
      <c r="E287">
        <v>33</v>
      </c>
    </row>
    <row r="288" spans="1:5">
      <c r="A288" s="40">
        <v>44007</v>
      </c>
      <c r="B288" s="22">
        <v>44007</v>
      </c>
      <c r="C288" t="s">
        <v>498</v>
      </c>
      <c r="D288" s="42">
        <f>VLOOKUP(Pag_Inicio_Corr_mas_casos[[#This Row],[Corregimiento]],Hoja3!$A$2:$D$676,4,0)</f>
        <v>80803</v>
      </c>
      <c r="E288">
        <v>33</v>
      </c>
    </row>
    <row r="289" spans="1:5">
      <c r="A289" s="40">
        <v>44007</v>
      </c>
      <c r="B289" s="22">
        <v>44007</v>
      </c>
      <c r="C289" s="26" t="s">
        <v>519</v>
      </c>
      <c r="D289" s="42">
        <f>VLOOKUP(Pag_Inicio_Corr_mas_casos[[#This Row],[Corregimiento]],Hoja3!$A$2:$D$676,4,0)</f>
        <v>99999</v>
      </c>
      <c r="E289">
        <v>29</v>
      </c>
    </row>
    <row r="290" spans="1:5">
      <c r="A290" s="40">
        <v>44007</v>
      </c>
      <c r="B290" s="22">
        <v>44007</v>
      </c>
      <c r="C290" s="26" t="s">
        <v>520</v>
      </c>
      <c r="D290" s="42">
        <f>VLOOKUP(Pag_Inicio_Corr_mas_casos[[#This Row],[Corregimiento]],Hoja3!$A$2:$D$676,4,0)</f>
        <v>120901</v>
      </c>
      <c r="E290">
        <v>29</v>
      </c>
    </row>
    <row r="291" spans="1:5">
      <c r="A291" s="40">
        <v>44007</v>
      </c>
      <c r="B291" s="22">
        <v>44007</v>
      </c>
      <c r="C291" t="s">
        <v>497</v>
      </c>
      <c r="D291" s="42">
        <f>VLOOKUP(Pag_Inicio_Corr_mas_casos[[#This Row],[Corregimiento]],Hoja3!$A$2:$D$676,4,0)</f>
        <v>50208</v>
      </c>
      <c r="E291">
        <v>28</v>
      </c>
    </row>
    <row r="292" spans="1:5">
      <c r="A292" s="40">
        <v>44007</v>
      </c>
      <c r="B292" s="22">
        <v>44007</v>
      </c>
      <c r="C292" t="s">
        <v>500</v>
      </c>
      <c r="D292" s="42">
        <f>VLOOKUP(Pag_Inicio_Corr_mas_casos[[#This Row],[Corregimiento]],Hoja3!$A$2:$D$676,4,0)</f>
        <v>20609</v>
      </c>
      <c r="E292">
        <v>26</v>
      </c>
    </row>
    <row r="293" spans="1:5">
      <c r="A293" s="40">
        <v>44007</v>
      </c>
      <c r="B293" s="22">
        <v>44007</v>
      </c>
      <c r="C293" t="s">
        <v>474</v>
      </c>
      <c r="D293" s="42">
        <f>VLOOKUP(Pag_Inicio_Corr_mas_casos[[#This Row],[Corregimiento]],Hoja3!$A$2:$D$676,4,0)</f>
        <v>130107</v>
      </c>
      <c r="E293">
        <v>24</v>
      </c>
    </row>
    <row r="294" spans="1:5">
      <c r="A294" s="40">
        <v>44007</v>
      </c>
      <c r="B294" s="22">
        <v>44007</v>
      </c>
      <c r="C294" t="s">
        <v>509</v>
      </c>
      <c r="D294" s="42">
        <f>VLOOKUP(Pag_Inicio_Corr_mas_casos[[#This Row],[Corregimiento]],Hoja3!$A$2:$D$676,4,0)</f>
        <v>130701</v>
      </c>
      <c r="E294">
        <v>23</v>
      </c>
    </row>
    <row r="295" spans="1:5">
      <c r="A295" s="40">
        <v>44007</v>
      </c>
      <c r="B295" s="22">
        <v>44007</v>
      </c>
      <c r="C295" t="s">
        <v>510</v>
      </c>
      <c r="D295" s="42">
        <f>VLOOKUP(Pag_Inicio_Corr_mas_casos[[#This Row],[Corregimiento]],Hoja3!$A$2:$D$676,4,0)</f>
        <v>80804</v>
      </c>
      <c r="E295">
        <v>20</v>
      </c>
    </row>
    <row r="296" spans="1:5">
      <c r="A296" s="40">
        <v>44007</v>
      </c>
      <c r="B296" s="22">
        <v>44007</v>
      </c>
      <c r="C296" t="s">
        <v>478</v>
      </c>
      <c r="D296" s="42">
        <f>VLOOKUP(Pag_Inicio_Corr_mas_casos[[#This Row],[Corregimiento]],Hoja3!$A$2:$D$676,4,0)</f>
        <v>40601</v>
      </c>
      <c r="E296">
        <v>20</v>
      </c>
    </row>
    <row r="297" spans="1:5">
      <c r="A297" s="40">
        <v>44007</v>
      </c>
      <c r="B297" s="22">
        <v>44007</v>
      </c>
      <c r="C297" t="s">
        <v>521</v>
      </c>
      <c r="D297" s="42">
        <f>VLOOKUP(Pag_Inicio_Corr_mas_casos[[#This Row],[Corregimiento]],Hoja3!$A$2:$D$676,4,0)</f>
        <v>100101</v>
      </c>
      <c r="E297">
        <v>19</v>
      </c>
    </row>
    <row r="298" spans="1:5">
      <c r="A298" s="40">
        <v>44007</v>
      </c>
      <c r="B298" s="22">
        <v>44007</v>
      </c>
      <c r="C298" t="s">
        <v>522</v>
      </c>
      <c r="D298" s="42">
        <f>VLOOKUP(Pag_Inicio_Corr_mas_casos[[#This Row],[Corregimiento]],Hoja3!$A$2:$D$676,4,0)</f>
        <v>80818</v>
      </c>
      <c r="E298">
        <v>19</v>
      </c>
    </row>
    <row r="299" spans="1:5">
      <c r="A299" s="40">
        <v>44007</v>
      </c>
      <c r="B299" s="22">
        <v>44007</v>
      </c>
      <c r="C299" t="s">
        <v>517</v>
      </c>
      <c r="D299" s="42">
        <f>VLOOKUP(Pag_Inicio_Corr_mas_casos[[#This Row],[Corregimiento]],Hoja3!$A$2:$D$676,4,0)</f>
        <v>91001</v>
      </c>
      <c r="E299">
        <v>19</v>
      </c>
    </row>
    <row r="300" spans="1:5">
      <c r="A300" s="40">
        <v>44007</v>
      </c>
      <c r="B300" s="22">
        <v>44007</v>
      </c>
      <c r="C300" t="s">
        <v>482</v>
      </c>
      <c r="D300" s="42">
        <f>VLOOKUP(Pag_Inicio_Corr_mas_casos[[#This Row],[Corregimiento]],Hoja3!$A$2:$D$676,4,0)</f>
        <v>30107</v>
      </c>
      <c r="E300">
        <v>18</v>
      </c>
    </row>
    <row r="301" spans="1:5">
      <c r="A301" s="40">
        <v>44007</v>
      </c>
      <c r="B301" s="22">
        <v>44007</v>
      </c>
      <c r="C301" t="s">
        <v>515</v>
      </c>
      <c r="D301" s="42">
        <f>VLOOKUP(Pag_Inicio_Corr_mas_casos[[#This Row],[Corregimiento]],Hoja3!$A$2:$D$676,4,0)</f>
        <v>30111</v>
      </c>
      <c r="E301">
        <v>17</v>
      </c>
    </row>
    <row r="302" spans="1:5">
      <c r="A302" s="40">
        <v>44007</v>
      </c>
      <c r="B302" s="22">
        <v>44007</v>
      </c>
      <c r="C302" t="s">
        <v>523</v>
      </c>
      <c r="D302" s="42">
        <f>VLOOKUP(Pag_Inicio_Corr_mas_casos[[#This Row],[Corregimiento]],Hoja3!$A$2:$D$676,4,0)</f>
        <v>81005</v>
      </c>
      <c r="E302">
        <v>17</v>
      </c>
    </row>
    <row r="303" spans="1:5">
      <c r="A303" s="40">
        <v>44007</v>
      </c>
      <c r="B303" s="22">
        <v>44007</v>
      </c>
      <c r="C303" t="s">
        <v>524</v>
      </c>
      <c r="D303" s="42">
        <f>VLOOKUP(Pag_Inicio_Corr_mas_casos[[#This Row],[Corregimiento]],Hoja3!$A$2:$D$676,4,0)</f>
        <v>130716</v>
      </c>
      <c r="E303">
        <v>16</v>
      </c>
    </row>
    <row r="304" spans="1:5">
      <c r="A304" s="40">
        <v>44007</v>
      </c>
      <c r="B304" s="22">
        <v>44007</v>
      </c>
      <c r="C304" t="s">
        <v>453</v>
      </c>
      <c r="D304" s="42">
        <f>VLOOKUP(Pag_Inicio_Corr_mas_casos[[#This Row],[Corregimiento]],Hoja3!$A$2:$D$676,4,0)</f>
        <v>130709</v>
      </c>
      <c r="E304">
        <v>14</v>
      </c>
    </row>
    <row r="305" spans="1:5">
      <c r="A305" s="40">
        <v>44007</v>
      </c>
      <c r="B305" s="22">
        <v>44007</v>
      </c>
      <c r="C305" t="s">
        <v>525</v>
      </c>
      <c r="D305" s="42">
        <f>VLOOKUP(Pag_Inicio_Corr_mas_casos[[#This Row],[Corregimiento]],Hoja3!$A$2:$D$676,4,0)</f>
        <v>20207</v>
      </c>
      <c r="E305">
        <v>14</v>
      </c>
    </row>
    <row r="306" spans="1:5">
      <c r="A306" s="40">
        <v>44007</v>
      </c>
      <c r="B306" s="22">
        <v>44007</v>
      </c>
      <c r="C306" t="s">
        <v>526</v>
      </c>
      <c r="D306" s="42">
        <f>VLOOKUP(Pag_Inicio_Corr_mas_casos[[#This Row],[Corregimiento]],Hoja3!$A$2:$D$676,4,0)</f>
        <v>130301</v>
      </c>
      <c r="E306">
        <v>13</v>
      </c>
    </row>
    <row r="307" spans="1:5">
      <c r="A307" s="40">
        <v>44007</v>
      </c>
      <c r="B307" s="22">
        <v>44007</v>
      </c>
      <c r="C307" t="s">
        <v>527</v>
      </c>
      <c r="D307" s="42">
        <f>VLOOKUP(Pag_Inicio_Corr_mas_casos[[#This Row],[Corregimiento]],Hoja3!$A$2:$D$676,4,0)</f>
        <v>40101</v>
      </c>
      <c r="E307">
        <v>12</v>
      </c>
    </row>
    <row r="308" spans="1:5">
      <c r="A308" s="40">
        <v>44007</v>
      </c>
      <c r="B308" s="22">
        <v>44007</v>
      </c>
      <c r="C308" t="s">
        <v>499</v>
      </c>
      <c r="D308" s="42">
        <f>VLOOKUP(Pag_Inicio_Corr_mas_casos[[#This Row],[Corregimiento]],Hoja3!$A$2:$D$676,4,0)</f>
        <v>130105</v>
      </c>
      <c r="E308">
        <v>12</v>
      </c>
    </row>
    <row r="309" spans="1:5">
      <c r="A309" s="40">
        <v>44007</v>
      </c>
      <c r="B309" s="22">
        <v>44007</v>
      </c>
      <c r="C309" t="s">
        <v>528</v>
      </c>
      <c r="D309" s="42">
        <f>VLOOKUP(Pag_Inicio_Corr_mas_casos[[#This Row],[Corregimiento]],Hoja3!$A$2:$D$676,4,0)</f>
        <v>110101</v>
      </c>
      <c r="E309">
        <v>11</v>
      </c>
    </row>
    <row r="310" spans="1:5">
      <c r="A310" s="40">
        <v>44007</v>
      </c>
      <c r="B310" s="22">
        <v>44007</v>
      </c>
      <c r="C310" t="s">
        <v>529</v>
      </c>
      <c r="D310" s="42">
        <f>VLOOKUP(Pag_Inicio_Corr_mas_casos[[#This Row],[Corregimiento]],Hoja3!$A$2:$D$676,4,0)</f>
        <v>20101</v>
      </c>
      <c r="E310">
        <v>10</v>
      </c>
    </row>
    <row r="311" spans="1:5">
      <c r="A311" s="40">
        <v>44007</v>
      </c>
      <c r="B311" s="22">
        <v>44007</v>
      </c>
      <c r="C311" t="s">
        <v>530</v>
      </c>
      <c r="D311" s="42">
        <f>VLOOKUP(Pag_Inicio_Corr_mas_casos[[#This Row],[Corregimiento]],Hoja3!$A$2:$D$676,4,0)</f>
        <v>50202</v>
      </c>
      <c r="E311">
        <v>10</v>
      </c>
    </row>
    <row r="312" spans="1:5">
      <c r="A312" s="40">
        <v>44007</v>
      </c>
      <c r="B312" s="22">
        <v>44007</v>
      </c>
      <c r="C312" t="s">
        <v>531</v>
      </c>
      <c r="D312" s="42">
        <f>VLOOKUP(Pag_Inicio_Corr_mas_casos[[#This Row],[Corregimiento]],Hoja3!$A$2:$D$676,4,0)</f>
        <v>40503</v>
      </c>
      <c r="E312">
        <v>10</v>
      </c>
    </row>
    <row r="313" spans="1:5">
      <c r="A313" s="40">
        <v>44007</v>
      </c>
      <c r="B313" s="22">
        <v>44007</v>
      </c>
      <c r="C313" t="s">
        <v>480</v>
      </c>
      <c r="D313" s="42">
        <f>VLOOKUP(Pag_Inicio_Corr_mas_casos[[#This Row],[Corregimiento]],Hoja3!$A$2:$D$676,4,0)</f>
        <v>130108</v>
      </c>
      <c r="E313">
        <v>10</v>
      </c>
    </row>
    <row r="314" spans="1:5">
      <c r="A314" s="40">
        <v>44007</v>
      </c>
      <c r="B314" s="22">
        <v>44007</v>
      </c>
      <c r="C314" t="s">
        <v>487</v>
      </c>
      <c r="D314" s="42">
        <f>VLOOKUP(Pag_Inicio_Corr_mas_casos[[#This Row],[Corregimiento]],Hoja3!$A$2:$D$676,4,0)</f>
        <v>120605</v>
      </c>
      <c r="E314">
        <v>10</v>
      </c>
    </row>
    <row r="315" spans="1:5">
      <c r="A315" s="40">
        <v>44007</v>
      </c>
      <c r="B315" s="22">
        <v>44007</v>
      </c>
      <c r="C315" t="s">
        <v>532</v>
      </c>
      <c r="D315" s="42">
        <f>VLOOKUP(Pag_Inicio_Corr_mas_casos[[#This Row],[Corregimiento]],Hoja3!$A$2:$D$676,4,0)</f>
        <v>20601</v>
      </c>
      <c r="E315">
        <v>10</v>
      </c>
    </row>
    <row r="316" spans="1:5">
      <c r="A316" s="40">
        <v>44008</v>
      </c>
      <c r="B316" s="22">
        <v>44008</v>
      </c>
      <c r="C316" t="s">
        <v>473</v>
      </c>
      <c r="D316" s="42">
        <f>VLOOKUP(Pag_Inicio_Corr_mas_casos[[#This Row],[Corregimiento]],Hoja3!$A$2:$D$676,4,0)</f>
        <v>80819</v>
      </c>
      <c r="E316">
        <v>39</v>
      </c>
    </row>
    <row r="317" spans="1:5">
      <c r="A317" s="40">
        <v>44008</v>
      </c>
      <c r="B317" s="22">
        <v>44008</v>
      </c>
      <c r="C317" t="s">
        <v>484</v>
      </c>
      <c r="D317" s="42">
        <f>VLOOKUP(Pag_Inicio_Corr_mas_casos[[#This Row],[Corregimiento]],Hoja3!$A$2:$D$676,4,0)</f>
        <v>10201</v>
      </c>
      <c r="E317">
        <v>32</v>
      </c>
    </row>
    <row r="318" spans="1:5">
      <c r="A318" s="40">
        <v>44008</v>
      </c>
      <c r="B318" s="22">
        <v>44008</v>
      </c>
      <c r="C318" t="s">
        <v>465</v>
      </c>
      <c r="D318" s="42">
        <f>VLOOKUP(Pag_Inicio_Corr_mas_casos[[#This Row],[Corregimiento]],Hoja3!$A$2:$D$676,4,0)</f>
        <v>80821</v>
      </c>
      <c r="E318">
        <v>31</v>
      </c>
    </row>
    <row r="319" spans="1:5">
      <c r="A319" s="40">
        <v>44008</v>
      </c>
      <c r="B319" s="22">
        <v>44008</v>
      </c>
      <c r="C319" t="s">
        <v>468</v>
      </c>
      <c r="D319" s="42">
        <f>VLOOKUP(Pag_Inicio_Corr_mas_casos[[#This Row],[Corregimiento]],Hoja3!$A$2:$D$676,4,0)</f>
        <v>80816</v>
      </c>
      <c r="E319">
        <v>27</v>
      </c>
    </row>
    <row r="320" spans="1:5">
      <c r="A320" s="40">
        <v>44008</v>
      </c>
      <c r="B320" s="22">
        <v>44008</v>
      </c>
      <c r="C320" t="s">
        <v>469</v>
      </c>
      <c r="D320" s="42">
        <f>VLOOKUP(Pag_Inicio_Corr_mas_casos[[#This Row],[Corregimiento]],Hoja3!$A$2:$D$676,4,0)</f>
        <v>80817</v>
      </c>
      <c r="E320">
        <v>27</v>
      </c>
    </row>
    <row r="321" spans="1:7">
      <c r="A321" s="40">
        <v>44008</v>
      </c>
      <c r="B321" s="22">
        <v>44008</v>
      </c>
      <c r="C321" t="s">
        <v>486</v>
      </c>
      <c r="D321" s="42">
        <f>VLOOKUP(Pag_Inicio_Corr_mas_casos[[#This Row],[Corregimiento]],Hoja3!$A$2:$D$676,4,0)</f>
        <v>80813</v>
      </c>
      <c r="E321">
        <v>27</v>
      </c>
    </row>
    <row r="322" spans="1:7">
      <c r="A322" s="40">
        <v>44008</v>
      </c>
      <c r="B322" s="22">
        <v>44008</v>
      </c>
      <c r="C322" t="s">
        <v>461</v>
      </c>
      <c r="D322" s="42">
        <f>VLOOKUP(Pag_Inicio_Corr_mas_casos[[#This Row],[Corregimiento]],Hoja3!$A$2:$D$676,4,0)</f>
        <v>81002</v>
      </c>
      <c r="E322">
        <v>26</v>
      </c>
    </row>
    <row r="323" spans="1:7">
      <c r="A323" s="40">
        <v>44008</v>
      </c>
      <c r="B323" s="22">
        <v>44008</v>
      </c>
      <c r="C323" t="s">
        <v>463</v>
      </c>
      <c r="D323" s="42">
        <f>VLOOKUP(Pag_Inicio_Corr_mas_casos[[#This Row],[Corregimiento]],Hoja3!$A$2:$D$676,4,0)</f>
        <v>80802</v>
      </c>
      <c r="E323">
        <v>26</v>
      </c>
    </row>
    <row r="324" spans="1:7">
      <c r="A324" s="40">
        <v>44008</v>
      </c>
      <c r="B324" s="22">
        <v>44008</v>
      </c>
      <c r="C324" s="7" t="s">
        <v>502</v>
      </c>
      <c r="D324" s="42">
        <f>VLOOKUP(Pag_Inicio_Corr_mas_casos[[#This Row],[Corregimiento]],Hoja3!$A$2:$D$676,4,0)</f>
        <v>40201</v>
      </c>
      <c r="E324">
        <v>25</v>
      </c>
      <c r="G324" t="s">
        <v>503</v>
      </c>
    </row>
    <row r="325" spans="1:7">
      <c r="A325" s="40">
        <v>44008</v>
      </c>
      <c r="B325" s="22">
        <v>44008</v>
      </c>
      <c r="C325" t="s">
        <v>491</v>
      </c>
      <c r="D325" s="42">
        <f>VLOOKUP(Pag_Inicio_Corr_mas_casos[[#This Row],[Corregimiento]],Hoja3!$A$2:$D$676,4,0)</f>
        <v>80815</v>
      </c>
      <c r="E325">
        <v>24</v>
      </c>
    </row>
    <row r="326" spans="1:7">
      <c r="A326" s="40">
        <v>44008</v>
      </c>
      <c r="B326" s="22">
        <v>44008</v>
      </c>
      <c r="C326" t="s">
        <v>466</v>
      </c>
      <c r="D326" s="42">
        <f>VLOOKUP(Pag_Inicio_Corr_mas_casos[[#This Row],[Corregimiento]],Hoja3!$A$2:$D$676,4,0)</f>
        <v>81007</v>
      </c>
      <c r="E326">
        <v>23</v>
      </c>
    </row>
    <row r="327" spans="1:7">
      <c r="A327" s="40">
        <v>44008</v>
      </c>
      <c r="B327" s="22">
        <v>44008</v>
      </c>
      <c r="C327" t="s">
        <v>478</v>
      </c>
      <c r="D327" s="42">
        <f>VLOOKUP(Pag_Inicio_Corr_mas_casos[[#This Row],[Corregimiento]],Hoja3!$A$2:$D$676,4,0)</f>
        <v>40601</v>
      </c>
      <c r="E327">
        <v>22</v>
      </c>
    </row>
    <row r="328" spans="1:7">
      <c r="A328" s="40">
        <v>44008</v>
      </c>
      <c r="B328" s="22">
        <v>44008</v>
      </c>
      <c r="C328" t="s">
        <v>476</v>
      </c>
      <c r="D328" s="42">
        <f>VLOOKUP(Pag_Inicio_Corr_mas_casos[[#This Row],[Corregimiento]],Hoja3!$A$2:$D$676,4,0)</f>
        <v>80812</v>
      </c>
      <c r="E328">
        <v>19</v>
      </c>
    </row>
    <row r="329" spans="1:7">
      <c r="A329" s="40">
        <v>44008</v>
      </c>
      <c r="B329" s="22">
        <v>44008</v>
      </c>
      <c r="C329" t="s">
        <v>522</v>
      </c>
      <c r="D329" s="42">
        <f>VLOOKUP(Pag_Inicio_Corr_mas_casos[[#This Row],[Corregimiento]],Hoja3!$A$2:$D$676,4,0)</f>
        <v>80818</v>
      </c>
      <c r="E329">
        <v>19</v>
      </c>
    </row>
    <row r="330" spans="1:7">
      <c r="A330" s="40">
        <v>44008</v>
      </c>
      <c r="B330" s="22">
        <v>44008</v>
      </c>
      <c r="C330" t="s">
        <v>490</v>
      </c>
      <c r="D330" s="42">
        <f>VLOOKUP(Pag_Inicio_Corr_mas_casos[[#This Row],[Corregimiento]],Hoja3!$A$2:$D$676,4,0)</f>
        <v>80820</v>
      </c>
      <c r="E330">
        <v>17</v>
      </c>
    </row>
    <row r="331" spans="1:7">
      <c r="A331" s="40">
        <v>44008</v>
      </c>
      <c r="B331" s="22">
        <v>44008</v>
      </c>
      <c r="C331" t="s">
        <v>467</v>
      </c>
      <c r="D331" s="42">
        <f>VLOOKUP(Pag_Inicio_Corr_mas_casos[[#This Row],[Corregimiento]],Hoja3!$A$2:$D$676,4,0)</f>
        <v>81008</v>
      </c>
      <c r="E331">
        <v>17</v>
      </c>
    </row>
    <row r="332" spans="1:7">
      <c r="A332" s="40">
        <v>44008</v>
      </c>
      <c r="B332" s="22">
        <v>44008</v>
      </c>
      <c r="C332" t="s">
        <v>471</v>
      </c>
      <c r="D332" s="42">
        <f>VLOOKUP(Pag_Inicio_Corr_mas_casos[[#This Row],[Corregimiento]],Hoja3!$A$2:$D$676,4,0)</f>
        <v>80823</v>
      </c>
      <c r="E332">
        <v>15</v>
      </c>
    </row>
    <row r="333" spans="1:7">
      <c r="A333" s="40">
        <v>44008</v>
      </c>
      <c r="B333" s="22">
        <v>44008</v>
      </c>
      <c r="C333" t="s">
        <v>483</v>
      </c>
      <c r="D333" s="42">
        <f>VLOOKUP(Pag_Inicio_Corr_mas_casos[[#This Row],[Corregimiento]],Hoja3!$A$2:$D$676,4,0)</f>
        <v>30113</v>
      </c>
      <c r="E333">
        <v>15</v>
      </c>
    </row>
    <row r="334" spans="1:7">
      <c r="A334" s="40">
        <v>44008</v>
      </c>
      <c r="B334" s="22">
        <v>44008</v>
      </c>
      <c r="C334" t="s">
        <v>462</v>
      </c>
      <c r="D334" s="42">
        <f>VLOOKUP(Pag_Inicio_Corr_mas_casos[[#This Row],[Corregimiento]],Hoja3!$A$2:$D$676,4,0)</f>
        <v>130106</v>
      </c>
      <c r="E334">
        <v>15</v>
      </c>
    </row>
    <row r="335" spans="1:7">
      <c r="A335" s="40">
        <v>44008</v>
      </c>
      <c r="B335" s="22">
        <v>44008</v>
      </c>
      <c r="C335" t="s">
        <v>496</v>
      </c>
      <c r="D335" s="42">
        <f>VLOOKUP(Pag_Inicio_Corr_mas_casos[[#This Row],[Corregimiento]],Hoja3!$A$2:$D$676,4,0)</f>
        <v>80826</v>
      </c>
      <c r="E335">
        <v>14</v>
      </c>
    </row>
    <row r="336" spans="1:7">
      <c r="A336" s="40">
        <v>44008</v>
      </c>
      <c r="B336" s="22">
        <v>44008</v>
      </c>
      <c r="C336" t="s">
        <v>495</v>
      </c>
      <c r="D336" s="42">
        <f>VLOOKUP(Pag_Inicio_Corr_mas_casos[[#This Row],[Corregimiento]],Hoja3!$A$2:$D$676,4,0)</f>
        <v>130708</v>
      </c>
      <c r="E336">
        <v>14</v>
      </c>
    </row>
    <row r="337" spans="1:5">
      <c r="A337" s="40">
        <v>44008</v>
      </c>
      <c r="B337" s="22">
        <v>44008</v>
      </c>
      <c r="C337" t="s">
        <v>472</v>
      </c>
      <c r="D337" s="42">
        <f>VLOOKUP(Pag_Inicio_Corr_mas_casos[[#This Row],[Corregimiento]],Hoja3!$A$2:$D$676,4,0)</f>
        <v>81001</v>
      </c>
      <c r="E337">
        <v>13</v>
      </c>
    </row>
    <row r="338" spans="1:5">
      <c r="A338" s="40">
        <v>44008</v>
      </c>
      <c r="B338" s="22">
        <v>44008</v>
      </c>
      <c r="C338" t="s">
        <v>504</v>
      </c>
      <c r="D338" s="42">
        <f>VLOOKUP(Pag_Inicio_Corr_mas_casos[[#This Row],[Corregimiento]],Hoja3!$A$2:$D$676,4,0)</f>
        <v>80805</v>
      </c>
      <c r="E338">
        <v>12</v>
      </c>
    </row>
    <row r="339" spans="1:5">
      <c r="A339" s="40">
        <v>44008</v>
      </c>
      <c r="B339" s="22">
        <v>44008</v>
      </c>
      <c r="C339" t="s">
        <v>493</v>
      </c>
      <c r="D339" s="42">
        <f>VLOOKUP(Pag_Inicio_Corr_mas_casos[[#This Row],[Corregimiento]],Hoja3!$A$2:$D$676,4,0)</f>
        <v>80811</v>
      </c>
      <c r="E339">
        <v>12</v>
      </c>
    </row>
    <row r="340" spans="1:5">
      <c r="A340" s="40">
        <v>44008</v>
      </c>
      <c r="B340" s="22">
        <v>44008</v>
      </c>
      <c r="C340" t="s">
        <v>475</v>
      </c>
      <c r="D340" s="42">
        <f>VLOOKUP(Pag_Inicio_Corr_mas_casos[[#This Row],[Corregimiento]],Hoja3!$A$2:$D$676,4,0)</f>
        <v>81006</v>
      </c>
      <c r="E340">
        <v>11</v>
      </c>
    </row>
    <row r="341" spans="1:5">
      <c r="A341" s="40">
        <v>44008</v>
      </c>
      <c r="B341" s="22">
        <v>44008</v>
      </c>
      <c r="C341" t="s">
        <v>460</v>
      </c>
      <c r="D341" s="42">
        <f>VLOOKUP(Pag_Inicio_Corr_mas_casos[[#This Row],[Corregimiento]],Hoja3!$A$2:$D$676,4,0)</f>
        <v>130101</v>
      </c>
      <c r="E341">
        <v>11</v>
      </c>
    </row>
    <row r="342" spans="1:5">
      <c r="A342" s="40">
        <v>44008</v>
      </c>
      <c r="B342" s="22">
        <v>44008</v>
      </c>
      <c r="C342" t="s">
        <v>488</v>
      </c>
      <c r="D342" s="42">
        <f>VLOOKUP(Pag_Inicio_Corr_mas_casos[[#This Row],[Corregimiento]],Hoja3!$A$2:$D$676,4,0)</f>
        <v>80501</v>
      </c>
      <c r="E342">
        <v>11</v>
      </c>
    </row>
    <row r="343" spans="1:5">
      <c r="A343" s="40">
        <v>44008</v>
      </c>
      <c r="B343" s="22">
        <v>44008</v>
      </c>
      <c r="C343" t="s">
        <v>464</v>
      </c>
      <c r="D343" s="42">
        <f>VLOOKUP(Pag_Inicio_Corr_mas_casos[[#This Row],[Corregimiento]],Hoja3!$A$2:$D$676,4,0)</f>
        <v>130102</v>
      </c>
      <c r="E343">
        <v>11</v>
      </c>
    </row>
    <row r="344" spans="1:5">
      <c r="A344" s="40">
        <v>44008</v>
      </c>
      <c r="B344" s="22">
        <v>44008</v>
      </c>
      <c r="C344" t="s">
        <v>481</v>
      </c>
      <c r="D344" s="42">
        <f>VLOOKUP(Pag_Inicio_Corr_mas_casos[[#This Row],[Corregimiento]],Hoja3!$A$2:$D$676,4,0)</f>
        <v>80810</v>
      </c>
      <c r="E344">
        <v>10</v>
      </c>
    </row>
    <row r="345" spans="1:5">
      <c r="A345" s="40">
        <v>44009</v>
      </c>
      <c r="B345" s="22">
        <v>44009</v>
      </c>
      <c r="C345" t="s">
        <v>493</v>
      </c>
      <c r="D345" s="42">
        <f>VLOOKUP(Pag_Inicio_Corr_mas_casos[[#This Row],[Corregimiento]],Hoja3!$A$2:$D$676,4,0)</f>
        <v>80811</v>
      </c>
      <c r="E345">
        <v>118</v>
      </c>
    </row>
    <row r="346" spans="1:5">
      <c r="A346" s="40">
        <v>44009</v>
      </c>
      <c r="B346" s="22">
        <v>44009</v>
      </c>
      <c r="C346" t="s">
        <v>484</v>
      </c>
      <c r="D346" s="42">
        <f>VLOOKUP(Pag_Inicio_Corr_mas_casos[[#This Row],[Corregimiento]],Hoja3!$A$2:$D$676,4,0)</f>
        <v>10201</v>
      </c>
      <c r="E346">
        <v>108</v>
      </c>
    </row>
    <row r="347" spans="1:5">
      <c r="A347" s="40">
        <v>44009</v>
      </c>
      <c r="B347" s="22">
        <v>44009</v>
      </c>
      <c r="C347" t="s">
        <v>476</v>
      </c>
      <c r="D347" s="42">
        <f>VLOOKUP(Pag_Inicio_Corr_mas_casos[[#This Row],[Corregimiento]],Hoja3!$A$2:$D$676,4,0)</f>
        <v>80812</v>
      </c>
      <c r="E347">
        <v>89</v>
      </c>
    </row>
    <row r="348" spans="1:5">
      <c r="A348" s="40">
        <v>44009</v>
      </c>
      <c r="B348" s="22">
        <v>44009</v>
      </c>
      <c r="C348" t="s">
        <v>460</v>
      </c>
      <c r="D348" s="42">
        <f>VLOOKUP(Pag_Inicio_Corr_mas_casos[[#This Row],[Corregimiento]],Hoja3!$A$2:$D$676,4,0)</f>
        <v>130101</v>
      </c>
      <c r="E348">
        <v>81</v>
      </c>
    </row>
    <row r="349" spans="1:5">
      <c r="A349" s="40">
        <v>44009</v>
      </c>
      <c r="B349" s="22">
        <v>44009</v>
      </c>
      <c r="C349" t="s">
        <v>465</v>
      </c>
      <c r="D349" s="42">
        <f>VLOOKUP(Pag_Inicio_Corr_mas_casos[[#This Row],[Corregimiento]],Hoja3!$A$2:$D$676,4,0)</f>
        <v>80821</v>
      </c>
      <c r="E349">
        <v>78</v>
      </c>
    </row>
    <row r="350" spans="1:5">
      <c r="A350" s="40">
        <v>44009</v>
      </c>
      <c r="B350" s="22">
        <v>44009</v>
      </c>
      <c r="C350" t="s">
        <v>501</v>
      </c>
      <c r="D350" s="42">
        <f>VLOOKUP(Pag_Inicio_Corr_mas_casos[[#This Row],[Corregimiento]],Hoja3!$A$2:$D$676,4,0)</f>
        <v>80809</v>
      </c>
      <c r="E350">
        <v>69</v>
      </c>
    </row>
    <row r="351" spans="1:5">
      <c r="A351" s="40">
        <v>44009</v>
      </c>
      <c r="B351" s="22">
        <v>44009</v>
      </c>
      <c r="C351" t="s">
        <v>474</v>
      </c>
      <c r="D351" s="42">
        <f>VLOOKUP(Pag_Inicio_Corr_mas_casos[[#This Row],[Corregimiento]],Hoja3!$A$2:$D$676,4,0)</f>
        <v>130107</v>
      </c>
      <c r="E351">
        <v>68</v>
      </c>
    </row>
    <row r="352" spans="1:5">
      <c r="A352" s="40">
        <v>44009</v>
      </c>
      <c r="B352" s="22">
        <v>44009</v>
      </c>
      <c r="C352" t="s">
        <v>512</v>
      </c>
      <c r="D352" s="42">
        <f>VLOOKUP(Pag_Inicio_Corr_mas_casos[[#This Row],[Corregimiento]],Hoja3!$A$2:$D$676,4,0)</f>
        <v>80807</v>
      </c>
      <c r="E352">
        <v>61</v>
      </c>
    </row>
    <row r="353" spans="1:5">
      <c r="A353" s="40">
        <v>44009</v>
      </c>
      <c r="B353" s="22">
        <v>44009</v>
      </c>
      <c r="C353" t="s">
        <v>473</v>
      </c>
      <c r="D353" s="42">
        <f>VLOOKUP(Pag_Inicio_Corr_mas_casos[[#This Row],[Corregimiento]],Hoja3!$A$2:$D$676,4,0)</f>
        <v>80819</v>
      </c>
      <c r="E353">
        <v>60</v>
      </c>
    </row>
    <row r="354" spans="1:5">
      <c r="A354" s="40">
        <v>44009</v>
      </c>
      <c r="B354" s="22">
        <v>44009</v>
      </c>
      <c r="C354" t="s">
        <v>461</v>
      </c>
      <c r="D354" s="42">
        <f>VLOOKUP(Pag_Inicio_Corr_mas_casos[[#This Row],[Corregimiento]],Hoja3!$A$2:$D$676,4,0)</f>
        <v>81002</v>
      </c>
      <c r="E354">
        <v>59</v>
      </c>
    </row>
    <row r="355" spans="1:5">
      <c r="A355" s="40">
        <v>44009</v>
      </c>
      <c r="B355" s="22">
        <v>44009</v>
      </c>
      <c r="C355" t="s">
        <v>467</v>
      </c>
      <c r="D355" s="42">
        <f>VLOOKUP(Pag_Inicio_Corr_mas_casos[[#This Row],[Corregimiento]],Hoja3!$A$2:$D$676,4,0)</f>
        <v>81008</v>
      </c>
      <c r="E355">
        <v>58</v>
      </c>
    </row>
    <row r="356" spans="1:5">
      <c r="A356" s="40">
        <v>44009</v>
      </c>
      <c r="B356" s="22">
        <v>44009</v>
      </c>
      <c r="C356" s="26" t="s">
        <v>519</v>
      </c>
      <c r="D356" s="42">
        <f>VLOOKUP(Pag_Inicio_Corr_mas_casos[[#This Row],[Corregimiento]],Hoja3!$A$2:$D$676,4,0)</f>
        <v>99999</v>
      </c>
      <c r="E356">
        <v>54</v>
      </c>
    </row>
    <row r="357" spans="1:5">
      <c r="A357" s="40">
        <v>44009</v>
      </c>
      <c r="B357" s="22">
        <v>44009</v>
      </c>
      <c r="C357" t="s">
        <v>472</v>
      </c>
      <c r="D357" s="42">
        <f>VLOOKUP(Pag_Inicio_Corr_mas_casos[[#This Row],[Corregimiento]],Hoja3!$A$2:$D$676,4,0)</f>
        <v>81001</v>
      </c>
      <c r="E357">
        <v>47</v>
      </c>
    </row>
    <row r="358" spans="1:5">
      <c r="A358" s="40">
        <v>44009</v>
      </c>
      <c r="B358" s="22">
        <v>44009</v>
      </c>
      <c r="C358" t="s">
        <v>469</v>
      </c>
      <c r="D358" s="42">
        <f>VLOOKUP(Pag_Inicio_Corr_mas_casos[[#This Row],[Corregimiento]],Hoja3!$A$2:$D$676,4,0)</f>
        <v>80817</v>
      </c>
      <c r="E358">
        <v>45</v>
      </c>
    </row>
    <row r="359" spans="1:5">
      <c r="A359" s="40">
        <v>44009</v>
      </c>
      <c r="B359" s="22">
        <v>44009</v>
      </c>
      <c r="C359" t="s">
        <v>471</v>
      </c>
      <c r="D359" s="42">
        <f>VLOOKUP(Pag_Inicio_Corr_mas_casos[[#This Row],[Corregimiento]],Hoja3!$A$2:$D$676,4,0)</f>
        <v>80823</v>
      </c>
      <c r="E359">
        <v>44</v>
      </c>
    </row>
    <row r="360" spans="1:5">
      <c r="A360" s="40">
        <v>44009</v>
      </c>
      <c r="B360" s="22">
        <v>44009</v>
      </c>
      <c r="C360" t="s">
        <v>496</v>
      </c>
      <c r="D360" s="42">
        <f>VLOOKUP(Pag_Inicio_Corr_mas_casos[[#This Row],[Corregimiento]],Hoja3!$A$2:$D$676,4,0)</f>
        <v>80826</v>
      </c>
      <c r="E360">
        <v>42</v>
      </c>
    </row>
    <row r="361" spans="1:5">
      <c r="A361" s="40">
        <v>44009</v>
      </c>
      <c r="B361" s="22">
        <v>44009</v>
      </c>
      <c r="C361" t="s">
        <v>477</v>
      </c>
      <c r="D361" s="42">
        <f>VLOOKUP(Pag_Inicio_Corr_mas_casos[[#This Row],[Corregimiento]],Hoja3!$A$2:$D$676,4,0)</f>
        <v>130702</v>
      </c>
      <c r="E361">
        <v>37</v>
      </c>
    </row>
    <row r="362" spans="1:5">
      <c r="A362" s="40">
        <v>44009</v>
      </c>
      <c r="B362" s="22">
        <v>44009</v>
      </c>
      <c r="C362" t="s">
        <v>522</v>
      </c>
      <c r="D362" s="42">
        <f>VLOOKUP(Pag_Inicio_Corr_mas_casos[[#This Row],[Corregimiento]],Hoja3!$A$2:$D$676,4,0)</f>
        <v>80818</v>
      </c>
      <c r="E362">
        <v>37</v>
      </c>
    </row>
    <row r="363" spans="1:5">
      <c r="A363" s="40">
        <v>44009</v>
      </c>
      <c r="B363" s="22">
        <v>44009</v>
      </c>
      <c r="C363" t="s">
        <v>466</v>
      </c>
      <c r="D363" s="42">
        <f>VLOOKUP(Pag_Inicio_Corr_mas_casos[[#This Row],[Corregimiento]],Hoja3!$A$2:$D$676,4,0)</f>
        <v>81007</v>
      </c>
      <c r="E363">
        <v>36</v>
      </c>
    </row>
    <row r="364" spans="1:5">
      <c r="A364" s="40">
        <v>44009</v>
      </c>
      <c r="B364" s="22">
        <v>44009</v>
      </c>
      <c r="C364" t="s">
        <v>479</v>
      </c>
      <c r="D364" s="42">
        <f>VLOOKUP(Pag_Inicio_Corr_mas_casos[[#This Row],[Corregimiento]],Hoja3!$A$2:$D$676,4,0)</f>
        <v>80806</v>
      </c>
      <c r="E364">
        <v>36</v>
      </c>
    </row>
    <row r="365" spans="1:5">
      <c r="A365" s="40">
        <v>44009</v>
      </c>
      <c r="B365" s="22">
        <v>44009</v>
      </c>
      <c r="C365" t="s">
        <v>507</v>
      </c>
      <c r="D365" s="42">
        <f>VLOOKUP(Pag_Inicio_Corr_mas_casos[[#This Row],[Corregimiento]],Hoja3!$A$2:$D$676,4,0)</f>
        <v>81009</v>
      </c>
      <c r="E365">
        <v>45</v>
      </c>
    </row>
    <row r="366" spans="1:5">
      <c r="A366" s="40">
        <v>44009</v>
      </c>
      <c r="B366" s="22">
        <v>44009</v>
      </c>
      <c r="C366" t="s">
        <v>481</v>
      </c>
      <c r="D366" s="42">
        <f>VLOOKUP(Pag_Inicio_Corr_mas_casos[[#This Row],[Corregimiento]],Hoja3!$A$2:$D$676,4,0)</f>
        <v>80810</v>
      </c>
      <c r="E366">
        <v>33</v>
      </c>
    </row>
    <row r="367" spans="1:5">
      <c r="A367" s="40">
        <v>44009</v>
      </c>
      <c r="B367" s="22">
        <v>44009</v>
      </c>
      <c r="C367" t="s">
        <v>462</v>
      </c>
      <c r="D367" s="42">
        <f>VLOOKUP(Pag_Inicio_Corr_mas_casos[[#This Row],[Corregimiento]],Hoja3!$A$2:$D$676,4,0)</f>
        <v>130106</v>
      </c>
      <c r="E367">
        <v>31</v>
      </c>
    </row>
    <row r="368" spans="1:5">
      <c r="A368" s="40">
        <v>44009</v>
      </c>
      <c r="B368" s="22">
        <v>44009</v>
      </c>
      <c r="C368" t="s">
        <v>478</v>
      </c>
      <c r="D368" s="42">
        <f>VLOOKUP(Pag_Inicio_Corr_mas_casos[[#This Row],[Corregimiento]],Hoja3!$A$2:$D$676,4,0)</f>
        <v>40601</v>
      </c>
      <c r="E368">
        <v>29</v>
      </c>
    </row>
    <row r="369" spans="1:7">
      <c r="A369" s="40">
        <v>44009</v>
      </c>
      <c r="B369" s="22">
        <v>44009</v>
      </c>
      <c r="C369" t="s">
        <v>475</v>
      </c>
      <c r="D369" s="42">
        <f>VLOOKUP(Pag_Inicio_Corr_mas_casos[[#This Row],[Corregimiento]],Hoja3!$A$2:$D$676,4,0)</f>
        <v>81006</v>
      </c>
      <c r="E369">
        <v>28</v>
      </c>
    </row>
    <row r="370" spans="1:7">
      <c r="A370" s="40">
        <v>44009</v>
      </c>
      <c r="B370" s="22">
        <v>44009</v>
      </c>
      <c r="C370" t="s">
        <v>490</v>
      </c>
      <c r="D370" s="42">
        <f>VLOOKUP(Pag_Inicio_Corr_mas_casos[[#This Row],[Corregimiento]],Hoja3!$A$2:$D$676,4,0)</f>
        <v>80820</v>
      </c>
      <c r="E370">
        <v>28</v>
      </c>
    </row>
    <row r="371" spans="1:7">
      <c r="A371" s="40">
        <v>44009</v>
      </c>
      <c r="B371" s="22">
        <v>44009</v>
      </c>
      <c r="C371" t="s">
        <v>486</v>
      </c>
      <c r="D371" s="42">
        <f>VLOOKUP(Pag_Inicio_Corr_mas_casos[[#This Row],[Corregimiento]],Hoja3!$A$2:$D$676,4,0)</f>
        <v>80813</v>
      </c>
      <c r="E371">
        <v>27</v>
      </c>
    </row>
    <row r="372" spans="1:7">
      <c r="A372" s="40">
        <v>44009</v>
      </c>
      <c r="B372" s="22">
        <v>44009</v>
      </c>
      <c r="C372" t="s">
        <v>495</v>
      </c>
      <c r="D372" s="42">
        <f>VLOOKUP(Pag_Inicio_Corr_mas_casos[[#This Row],[Corregimiento]],Hoja3!$A$2:$D$676,4,0)</f>
        <v>130708</v>
      </c>
      <c r="E372">
        <v>26</v>
      </c>
    </row>
    <row r="373" spans="1:7">
      <c r="A373" s="40">
        <v>44009</v>
      </c>
      <c r="B373" s="22">
        <v>44009</v>
      </c>
      <c r="C373" t="s">
        <v>506</v>
      </c>
      <c r="D373" s="42">
        <f>VLOOKUP(Pag_Inicio_Corr_mas_casos[[#This Row],[Corregimiento]],Hoja3!$A$2:$D$676,4,0)</f>
        <v>81003</v>
      </c>
      <c r="E373">
        <v>26</v>
      </c>
    </row>
    <row r="374" spans="1:7">
      <c r="A374" s="40">
        <v>44009</v>
      </c>
      <c r="B374" s="22">
        <v>44009</v>
      </c>
      <c r="C374" t="s">
        <v>505</v>
      </c>
      <c r="D374" s="42">
        <f>VLOOKUP(Pag_Inicio_Corr_mas_casos[[#This Row],[Corregimiento]],Hoja3!$A$2:$D$676,4,0)</f>
        <v>130717</v>
      </c>
      <c r="E374">
        <v>22</v>
      </c>
    </row>
    <row r="375" spans="1:7">
      <c r="A375" s="40">
        <v>44009</v>
      </c>
      <c r="B375" s="22">
        <v>44009</v>
      </c>
      <c r="C375" t="s">
        <v>510</v>
      </c>
      <c r="D375" s="42">
        <f>VLOOKUP(Pag_Inicio_Corr_mas_casos[[#This Row],[Corregimiento]],Hoja3!$A$2:$D$676,4,0)</f>
        <v>80804</v>
      </c>
      <c r="E375">
        <v>21</v>
      </c>
    </row>
    <row r="376" spans="1:7">
      <c r="A376" s="40">
        <v>44009</v>
      </c>
      <c r="B376" s="22">
        <v>44009</v>
      </c>
      <c r="C376" t="s">
        <v>468</v>
      </c>
      <c r="D376" s="42">
        <f>VLOOKUP(Pag_Inicio_Corr_mas_casos[[#This Row],[Corregimiento]],Hoja3!$A$2:$D$676,4,0)</f>
        <v>80816</v>
      </c>
      <c r="E376">
        <v>21</v>
      </c>
    </row>
    <row r="377" spans="1:7">
      <c r="A377" s="40">
        <v>44009</v>
      </c>
      <c r="B377" s="22">
        <v>44009</v>
      </c>
      <c r="C377" t="s">
        <v>486</v>
      </c>
      <c r="D377" s="42">
        <f>VLOOKUP(Pag_Inicio_Corr_mas_casos[[#This Row],[Corregimiento]],Hoja3!$A$2:$D$676,4,0)</f>
        <v>80813</v>
      </c>
      <c r="E377">
        <v>20</v>
      </c>
    </row>
    <row r="378" spans="1:7">
      <c r="A378" s="40">
        <v>44009</v>
      </c>
      <c r="B378" s="22">
        <v>44009</v>
      </c>
      <c r="C378" t="s">
        <v>470</v>
      </c>
      <c r="D378" s="42">
        <f>VLOOKUP(Pag_Inicio_Corr_mas_casos[[#This Row],[Corregimiento]],Hoja3!$A$2:$D$676,4,0)</f>
        <v>80822</v>
      </c>
      <c r="E378">
        <v>19</v>
      </c>
    </row>
    <row r="379" spans="1:7">
      <c r="A379" s="40">
        <v>44009</v>
      </c>
      <c r="B379" s="22">
        <v>44009</v>
      </c>
      <c r="C379" t="s">
        <v>533</v>
      </c>
      <c r="D379" s="42">
        <f>VLOOKUP(Pag_Inicio_Corr_mas_casos[[#This Row],[Corregimiento]],Hoja3!$A$2:$D$676,4,0)</f>
        <v>10401</v>
      </c>
      <c r="E379">
        <v>19</v>
      </c>
    </row>
    <row r="380" spans="1:7">
      <c r="A380" s="40">
        <v>44009</v>
      </c>
      <c r="B380" s="22">
        <v>44009</v>
      </c>
      <c r="C380" t="s">
        <v>463</v>
      </c>
      <c r="D380" s="42">
        <f>VLOOKUP(Pag_Inicio_Corr_mas_casos[[#This Row],[Corregimiento]],Hoja3!$A$2:$D$676,4,0)</f>
        <v>80802</v>
      </c>
      <c r="E380">
        <v>19</v>
      </c>
    </row>
    <row r="381" spans="1:7">
      <c r="A381" s="40">
        <v>44009</v>
      </c>
      <c r="B381" s="22">
        <v>44009</v>
      </c>
      <c r="C381" t="s">
        <v>509</v>
      </c>
      <c r="D381" s="42">
        <f>VLOOKUP(Pag_Inicio_Corr_mas_casos[[#This Row],[Corregimiento]],Hoja3!$A$2:$D$676,4,0)</f>
        <v>130701</v>
      </c>
      <c r="E381">
        <v>18</v>
      </c>
    </row>
    <row r="382" spans="1:7">
      <c r="A382" s="40">
        <v>44009</v>
      </c>
      <c r="B382" s="22">
        <v>44009</v>
      </c>
      <c r="C382" t="s">
        <v>491</v>
      </c>
      <c r="D382" s="42">
        <f>VLOOKUP(Pag_Inicio_Corr_mas_casos[[#This Row],[Corregimiento]],Hoja3!$A$2:$D$676,4,0)</f>
        <v>80815</v>
      </c>
      <c r="E382">
        <v>18</v>
      </c>
    </row>
    <row r="383" spans="1:7">
      <c r="A383" s="40">
        <v>44009</v>
      </c>
      <c r="B383" s="22">
        <v>44009</v>
      </c>
      <c r="C383" t="s">
        <v>498</v>
      </c>
      <c r="D383" s="42">
        <f>VLOOKUP(Pag_Inicio_Corr_mas_casos[[#This Row],[Corregimiento]],Hoja3!$A$2:$D$676,4,0)</f>
        <v>80803</v>
      </c>
      <c r="E383">
        <v>18</v>
      </c>
    </row>
    <row r="384" spans="1:7">
      <c r="A384" s="40">
        <v>44009</v>
      </c>
      <c r="B384" s="22">
        <v>44009</v>
      </c>
      <c r="C384" s="7" t="s">
        <v>502</v>
      </c>
      <c r="D384" s="42">
        <f>VLOOKUP(Pag_Inicio_Corr_mas_casos[[#This Row],[Corregimiento]],Hoja3!$A$2:$D$676,4,0)</f>
        <v>40201</v>
      </c>
      <c r="E384">
        <v>16</v>
      </c>
      <c r="G384" t="s">
        <v>503</v>
      </c>
    </row>
    <row r="385" spans="1:5">
      <c r="A385" s="40">
        <v>44009</v>
      </c>
      <c r="B385" s="22">
        <v>44009</v>
      </c>
      <c r="C385" s="26" t="s">
        <v>534</v>
      </c>
      <c r="D385" s="42">
        <f>VLOOKUP(Pag_Inicio_Corr_mas_casos[[#This Row],[Corregimiento]],Hoja3!$A$2:$D$676,4,0)</f>
        <v>120601</v>
      </c>
      <c r="E385">
        <v>15</v>
      </c>
    </row>
    <row r="386" spans="1:5">
      <c r="A386" s="40">
        <v>44009</v>
      </c>
      <c r="B386" s="22">
        <v>44009</v>
      </c>
      <c r="C386" t="s">
        <v>535</v>
      </c>
      <c r="D386" s="42">
        <f>VLOOKUP(Pag_Inicio_Corr_mas_casos[[#This Row],[Corregimiento]],Hoja3!$A$2:$D$676,4,0)</f>
        <v>120504</v>
      </c>
      <c r="E386">
        <v>15</v>
      </c>
    </row>
    <row r="387" spans="1:5">
      <c r="A387" s="40">
        <v>44009</v>
      </c>
      <c r="B387" s="22">
        <v>44009</v>
      </c>
      <c r="C387" t="s">
        <v>513</v>
      </c>
      <c r="D387" s="42">
        <f>VLOOKUP(Pag_Inicio_Corr_mas_casos[[#This Row],[Corregimiento]],Hoja3!$A$2:$D$676,4,0)</f>
        <v>80814</v>
      </c>
      <c r="E387">
        <v>14</v>
      </c>
    </row>
    <row r="388" spans="1:5">
      <c r="A388" s="40">
        <v>44009</v>
      </c>
      <c r="B388" s="22">
        <v>44009</v>
      </c>
      <c r="C388" t="s">
        <v>487</v>
      </c>
      <c r="D388" s="42">
        <f>VLOOKUP(Pag_Inicio_Corr_mas_casos[[#This Row],[Corregimiento]],Hoja3!$A$2:$D$676,4,0)</f>
        <v>120605</v>
      </c>
      <c r="E388">
        <v>14</v>
      </c>
    </row>
    <row r="389" spans="1:5">
      <c r="A389" s="40">
        <v>44009</v>
      </c>
      <c r="B389" s="22">
        <v>44009</v>
      </c>
      <c r="C389" t="s">
        <v>532</v>
      </c>
      <c r="D389" s="42">
        <f>VLOOKUP(Pag_Inicio_Corr_mas_casos[[#This Row],[Corregimiento]],Hoja3!$A$2:$D$676,4,0)</f>
        <v>20601</v>
      </c>
      <c r="E389">
        <v>14</v>
      </c>
    </row>
    <row r="390" spans="1:5">
      <c r="A390" s="40">
        <v>44009</v>
      </c>
      <c r="B390" s="22">
        <v>44009</v>
      </c>
      <c r="C390" t="s">
        <v>524</v>
      </c>
      <c r="D390" s="42">
        <f>VLOOKUP(Pag_Inicio_Corr_mas_casos[[#This Row],[Corregimiento]],Hoja3!$A$2:$D$676,4,0)</f>
        <v>130716</v>
      </c>
      <c r="E390">
        <v>14</v>
      </c>
    </row>
    <row r="391" spans="1:5">
      <c r="A391" s="40">
        <v>44009</v>
      </c>
      <c r="B391" s="22">
        <v>44009</v>
      </c>
      <c r="C391" t="s">
        <v>529</v>
      </c>
      <c r="D391" s="42">
        <f>VLOOKUP(Pag_Inicio_Corr_mas_casos[[#This Row],[Corregimiento]],Hoja3!$A$2:$D$676,4,0)</f>
        <v>20101</v>
      </c>
      <c r="E391">
        <v>13</v>
      </c>
    </row>
    <row r="392" spans="1:5">
      <c r="A392" s="40">
        <v>44009</v>
      </c>
      <c r="B392" s="22">
        <v>44009</v>
      </c>
      <c r="C392" t="s">
        <v>531</v>
      </c>
      <c r="D392" s="42">
        <f>VLOOKUP(Pag_Inicio_Corr_mas_casos[[#This Row],[Corregimiento]],Hoja3!$A$2:$D$676,4,0)</f>
        <v>40503</v>
      </c>
      <c r="E392">
        <v>13</v>
      </c>
    </row>
    <row r="393" spans="1:5">
      <c r="A393" s="40">
        <v>44009</v>
      </c>
      <c r="B393" s="22">
        <v>44009</v>
      </c>
      <c r="C393" t="s">
        <v>504</v>
      </c>
      <c r="D393" s="42">
        <f>VLOOKUP(Pag_Inicio_Corr_mas_casos[[#This Row],[Corregimiento]],Hoja3!$A$2:$D$676,4,0)</f>
        <v>80805</v>
      </c>
      <c r="E393">
        <v>13</v>
      </c>
    </row>
    <row r="394" spans="1:5">
      <c r="A394" s="40">
        <v>44009</v>
      </c>
      <c r="B394" s="22">
        <v>44009</v>
      </c>
      <c r="C394" t="s">
        <v>482</v>
      </c>
      <c r="D394" s="42">
        <f>VLOOKUP(Pag_Inicio_Corr_mas_casos[[#This Row],[Corregimiento]],Hoja3!$A$2:$D$676,4,0)</f>
        <v>30107</v>
      </c>
      <c r="E394">
        <v>12</v>
      </c>
    </row>
    <row r="395" spans="1:5">
      <c r="A395" s="40">
        <v>44009</v>
      </c>
      <c r="B395" s="22">
        <v>44009</v>
      </c>
      <c r="C395" t="s">
        <v>536</v>
      </c>
      <c r="D395" s="42">
        <f>VLOOKUP(Pag_Inicio_Corr_mas_casos[[#This Row],[Corregimiento]],Hoja3!$A$2:$D$676,4,0)</f>
        <v>81004</v>
      </c>
      <c r="E395">
        <v>12</v>
      </c>
    </row>
    <row r="396" spans="1:5">
      <c r="A396" s="40">
        <v>44009</v>
      </c>
      <c r="B396" s="22">
        <v>44009</v>
      </c>
      <c r="C396" t="s">
        <v>499</v>
      </c>
      <c r="D396" s="42">
        <f>VLOOKUP(Pag_Inicio_Corr_mas_casos[[#This Row],[Corregimiento]],Hoja3!$A$2:$D$676,4,0)</f>
        <v>130105</v>
      </c>
      <c r="E396">
        <v>12</v>
      </c>
    </row>
    <row r="397" spans="1:5">
      <c r="A397" s="40">
        <v>44009</v>
      </c>
      <c r="B397" s="22">
        <v>44009</v>
      </c>
      <c r="C397" t="s">
        <v>453</v>
      </c>
      <c r="D397" s="42">
        <f>VLOOKUP(Pag_Inicio_Corr_mas_casos[[#This Row],[Corregimiento]],Hoja3!$A$2:$D$676,4,0)</f>
        <v>130709</v>
      </c>
      <c r="E397">
        <v>11</v>
      </c>
    </row>
    <row r="398" spans="1:5">
      <c r="A398" s="40">
        <v>44009</v>
      </c>
      <c r="B398" s="22">
        <v>44009</v>
      </c>
      <c r="C398" t="s">
        <v>489</v>
      </c>
      <c r="D398" s="42">
        <f>VLOOKUP(Pag_Inicio_Corr_mas_casos[[#This Row],[Corregimiento]],Hoja3!$A$2:$D$676,4,0)</f>
        <v>80808</v>
      </c>
      <c r="E398">
        <v>11</v>
      </c>
    </row>
    <row r="399" spans="1:5">
      <c r="A399" s="40">
        <v>44009</v>
      </c>
      <c r="B399" s="22">
        <v>44009</v>
      </c>
      <c r="C399" t="s">
        <v>523</v>
      </c>
      <c r="D399" s="42">
        <f>VLOOKUP(Pag_Inicio_Corr_mas_casos[[#This Row],[Corregimiento]],Hoja3!$A$2:$D$676,4,0)</f>
        <v>81005</v>
      </c>
      <c r="E399">
        <v>10</v>
      </c>
    </row>
    <row r="400" spans="1:5">
      <c r="A400" s="40">
        <v>44010</v>
      </c>
      <c r="B400" s="22">
        <v>44010</v>
      </c>
      <c r="C400" t="s">
        <v>467</v>
      </c>
      <c r="D400" s="42">
        <f>VLOOKUP(Pag_Inicio_Corr_mas_casos[[#This Row],[Corregimiento]],Hoja3!$A$2:$D$676,4,0)</f>
        <v>81008</v>
      </c>
      <c r="E400">
        <v>31</v>
      </c>
    </row>
    <row r="401" spans="1:5">
      <c r="A401" s="40">
        <v>44010</v>
      </c>
      <c r="B401" s="22">
        <v>44010</v>
      </c>
      <c r="C401" t="s">
        <v>484</v>
      </c>
      <c r="D401" s="42">
        <f>VLOOKUP(Pag_Inicio_Corr_mas_casos[[#This Row],[Corregimiento]],Hoja3!$A$2:$D$676,4,0)</f>
        <v>10201</v>
      </c>
      <c r="E401">
        <v>30</v>
      </c>
    </row>
    <row r="402" spans="1:5">
      <c r="A402" s="40">
        <v>44010</v>
      </c>
      <c r="B402" s="22">
        <v>44010</v>
      </c>
      <c r="C402" t="s">
        <v>470</v>
      </c>
      <c r="D402" s="42">
        <f>VLOOKUP(Pag_Inicio_Corr_mas_casos[[#This Row],[Corregimiento]],Hoja3!$A$2:$D$676,4,0)</f>
        <v>80822</v>
      </c>
      <c r="E402">
        <v>27</v>
      </c>
    </row>
    <row r="403" spans="1:5">
      <c r="A403" s="40">
        <v>44010</v>
      </c>
      <c r="B403" s="22">
        <v>44010</v>
      </c>
      <c r="C403" t="s">
        <v>461</v>
      </c>
      <c r="D403" s="42">
        <f>VLOOKUP(Pag_Inicio_Corr_mas_casos[[#This Row],[Corregimiento]],Hoja3!$A$2:$D$676,4,0)</f>
        <v>81002</v>
      </c>
      <c r="E403">
        <v>27</v>
      </c>
    </row>
    <row r="404" spans="1:5">
      <c r="A404" s="40">
        <v>44010</v>
      </c>
      <c r="B404" s="22">
        <v>44010</v>
      </c>
      <c r="C404" t="s">
        <v>473</v>
      </c>
      <c r="D404" s="42">
        <f>VLOOKUP(Pag_Inicio_Corr_mas_casos[[#This Row],[Corregimiento]],Hoja3!$A$2:$D$676,4,0)</f>
        <v>80819</v>
      </c>
      <c r="E404">
        <v>26</v>
      </c>
    </row>
    <row r="405" spans="1:5">
      <c r="A405" s="40">
        <v>44010</v>
      </c>
      <c r="B405" s="22">
        <v>44010</v>
      </c>
      <c r="C405" t="s">
        <v>465</v>
      </c>
      <c r="D405" s="42">
        <f>VLOOKUP(Pag_Inicio_Corr_mas_casos[[#This Row],[Corregimiento]],Hoja3!$A$2:$D$676,4,0)</f>
        <v>80821</v>
      </c>
      <c r="E405">
        <v>24</v>
      </c>
    </row>
    <row r="406" spans="1:5">
      <c r="A406" s="40">
        <v>44010</v>
      </c>
      <c r="B406" s="22">
        <v>44010</v>
      </c>
      <c r="C406" t="s">
        <v>468</v>
      </c>
      <c r="D406" s="42">
        <f>VLOOKUP(Pag_Inicio_Corr_mas_casos[[#This Row],[Corregimiento]],Hoja3!$A$2:$D$676,4,0)</f>
        <v>80816</v>
      </c>
      <c r="E406">
        <v>24</v>
      </c>
    </row>
    <row r="407" spans="1:5">
      <c r="A407" s="40">
        <v>44010</v>
      </c>
      <c r="B407" s="22">
        <v>44010</v>
      </c>
      <c r="C407" t="s">
        <v>469</v>
      </c>
      <c r="D407" s="42">
        <f>VLOOKUP(Pag_Inicio_Corr_mas_casos[[#This Row],[Corregimiento]],Hoja3!$A$2:$D$676,4,0)</f>
        <v>80817</v>
      </c>
      <c r="E407">
        <v>23</v>
      </c>
    </row>
    <row r="408" spans="1:5">
      <c r="A408" s="40">
        <v>44010</v>
      </c>
      <c r="B408" s="22">
        <v>44010</v>
      </c>
      <c r="C408" t="s">
        <v>486</v>
      </c>
      <c r="D408" s="42">
        <f>VLOOKUP(Pag_Inicio_Corr_mas_casos[[#This Row],[Corregimiento]],Hoja3!$A$2:$D$676,4,0)</f>
        <v>80813</v>
      </c>
      <c r="E408">
        <v>20</v>
      </c>
    </row>
    <row r="409" spans="1:5">
      <c r="A409" s="40">
        <v>44010</v>
      </c>
      <c r="B409" s="22">
        <v>44010</v>
      </c>
      <c r="C409" t="s">
        <v>460</v>
      </c>
      <c r="D409" s="42">
        <f>VLOOKUP(Pag_Inicio_Corr_mas_casos[[#This Row],[Corregimiento]],Hoja3!$A$2:$D$676,4,0)</f>
        <v>130101</v>
      </c>
      <c r="E409">
        <v>19</v>
      </c>
    </row>
    <row r="410" spans="1:5">
      <c r="A410" s="40">
        <v>44010</v>
      </c>
      <c r="B410" s="22">
        <v>44010</v>
      </c>
      <c r="C410" s="26" t="s">
        <v>519</v>
      </c>
      <c r="D410" s="42">
        <f>VLOOKUP(Pag_Inicio_Corr_mas_casos[[#This Row],[Corregimiento]],Hoja3!$A$2:$D$676,4,0)</f>
        <v>99999</v>
      </c>
      <c r="E410">
        <v>19</v>
      </c>
    </row>
    <row r="411" spans="1:5">
      <c r="A411" s="40">
        <v>44010</v>
      </c>
      <c r="B411" s="22">
        <v>44010</v>
      </c>
      <c r="C411" t="s">
        <v>462</v>
      </c>
      <c r="D411" s="42">
        <f>VLOOKUP(Pag_Inicio_Corr_mas_casos[[#This Row],[Corregimiento]],Hoja3!$A$2:$D$676,4,0)</f>
        <v>130106</v>
      </c>
      <c r="E411">
        <v>19</v>
      </c>
    </row>
    <row r="412" spans="1:5">
      <c r="A412" s="40">
        <v>44010</v>
      </c>
      <c r="B412" s="22">
        <v>44010</v>
      </c>
      <c r="C412" t="s">
        <v>481</v>
      </c>
      <c r="D412" s="42">
        <f>VLOOKUP(Pag_Inicio_Corr_mas_casos[[#This Row],[Corregimiento]],Hoja3!$A$2:$D$676,4,0)</f>
        <v>80810</v>
      </c>
      <c r="E412">
        <v>16</v>
      </c>
    </row>
    <row r="413" spans="1:5">
      <c r="A413" s="40">
        <v>44010</v>
      </c>
      <c r="B413" s="22">
        <v>44010</v>
      </c>
      <c r="C413" t="s">
        <v>479</v>
      </c>
      <c r="D413" s="42">
        <f>VLOOKUP(Pag_Inicio_Corr_mas_casos[[#This Row],[Corregimiento]],Hoja3!$A$2:$D$676,4,0)</f>
        <v>80806</v>
      </c>
      <c r="E413">
        <v>15</v>
      </c>
    </row>
    <row r="414" spans="1:5">
      <c r="A414" s="40">
        <v>44010</v>
      </c>
      <c r="B414" s="22">
        <v>44010</v>
      </c>
      <c r="C414" t="s">
        <v>501</v>
      </c>
      <c r="D414" s="42">
        <f>VLOOKUP(Pag_Inicio_Corr_mas_casos[[#This Row],[Corregimiento]],Hoja3!$A$2:$D$676,4,0)</f>
        <v>80809</v>
      </c>
      <c r="E414">
        <v>15</v>
      </c>
    </row>
    <row r="415" spans="1:5">
      <c r="A415" s="40">
        <v>44010</v>
      </c>
      <c r="B415" s="22">
        <v>44010</v>
      </c>
      <c r="C415" t="s">
        <v>512</v>
      </c>
      <c r="D415" s="42">
        <f>VLOOKUP(Pag_Inicio_Corr_mas_casos[[#This Row],[Corregimiento]],Hoja3!$A$2:$D$676,4,0)</f>
        <v>80807</v>
      </c>
      <c r="E415">
        <v>14</v>
      </c>
    </row>
    <row r="416" spans="1:5">
      <c r="A416" s="40">
        <v>44010</v>
      </c>
      <c r="B416" s="22">
        <v>44010</v>
      </c>
      <c r="C416" t="s">
        <v>534</v>
      </c>
      <c r="D416" s="42">
        <f>VLOOKUP(Pag_Inicio_Corr_mas_casos[[#This Row],[Corregimiento]],Hoja3!$A$2:$D$676,4,0)</f>
        <v>120601</v>
      </c>
      <c r="E416">
        <v>14</v>
      </c>
    </row>
    <row r="417" spans="1:5">
      <c r="A417" s="40">
        <v>44010</v>
      </c>
      <c r="B417" s="22">
        <v>44010</v>
      </c>
      <c r="C417" t="s">
        <v>488</v>
      </c>
      <c r="D417" s="42">
        <f>VLOOKUP(Pag_Inicio_Corr_mas_casos[[#This Row],[Corregimiento]],Hoja3!$A$2:$D$676,4,0)</f>
        <v>80501</v>
      </c>
      <c r="E417">
        <v>14</v>
      </c>
    </row>
    <row r="418" spans="1:5">
      <c r="A418" s="40">
        <v>44010</v>
      </c>
      <c r="B418" s="22">
        <v>44010</v>
      </c>
      <c r="C418" t="s">
        <v>537</v>
      </c>
      <c r="D418" s="42">
        <f>VLOOKUP(Pag_Inicio_Corr_mas_casos[[#This Row],[Corregimiento]],Hoja3!$A$2:$D$676,4,0)</f>
        <v>30115</v>
      </c>
      <c r="E418">
        <v>14</v>
      </c>
    </row>
    <row r="419" spans="1:5">
      <c r="A419" s="40">
        <v>44010</v>
      </c>
      <c r="B419" s="22">
        <v>44010</v>
      </c>
      <c r="C419" t="s">
        <v>490</v>
      </c>
      <c r="D419" s="42">
        <f>VLOOKUP(Pag_Inicio_Corr_mas_casos[[#This Row],[Corregimiento]],Hoja3!$A$2:$D$676,4,0)</f>
        <v>80820</v>
      </c>
      <c r="E419">
        <v>14</v>
      </c>
    </row>
    <row r="420" spans="1:5">
      <c r="A420" s="40">
        <v>44010</v>
      </c>
      <c r="B420" s="22">
        <v>44010</v>
      </c>
      <c r="C420" t="s">
        <v>478</v>
      </c>
      <c r="D420" s="42">
        <f>VLOOKUP(Pag_Inicio_Corr_mas_casos[[#This Row],[Corregimiento]],Hoja3!$A$2:$D$676,4,0)</f>
        <v>40601</v>
      </c>
      <c r="E420">
        <v>13</v>
      </c>
    </row>
    <row r="421" spans="1:5">
      <c r="A421" s="40">
        <v>44010</v>
      </c>
      <c r="B421" s="22">
        <v>44010</v>
      </c>
      <c r="C421" t="s">
        <v>471</v>
      </c>
      <c r="D421" s="42">
        <f>VLOOKUP(Pag_Inicio_Corr_mas_casos[[#This Row],[Corregimiento]],Hoja3!$A$2:$D$676,4,0)</f>
        <v>80823</v>
      </c>
      <c r="E421">
        <v>13</v>
      </c>
    </row>
    <row r="422" spans="1:5">
      <c r="A422" s="40">
        <v>44010</v>
      </c>
      <c r="B422" s="22">
        <v>44010</v>
      </c>
      <c r="C422" t="s">
        <v>472</v>
      </c>
      <c r="D422" s="42">
        <f>VLOOKUP(Pag_Inicio_Corr_mas_casos[[#This Row],[Corregimiento]],Hoja3!$A$2:$D$676,4,0)</f>
        <v>81001</v>
      </c>
      <c r="E422">
        <v>12</v>
      </c>
    </row>
    <row r="423" spans="1:5">
      <c r="A423" s="40">
        <v>44010</v>
      </c>
      <c r="B423" s="22">
        <v>44010</v>
      </c>
      <c r="C423" t="s">
        <v>466</v>
      </c>
      <c r="D423" s="42">
        <f>VLOOKUP(Pag_Inicio_Corr_mas_casos[[#This Row],[Corregimiento]],Hoja3!$A$2:$D$676,4,0)</f>
        <v>81007</v>
      </c>
      <c r="E423">
        <v>12</v>
      </c>
    </row>
    <row r="424" spans="1:5">
      <c r="A424" s="40">
        <v>44010</v>
      </c>
      <c r="B424" s="22">
        <v>44010</v>
      </c>
      <c r="C424" t="s">
        <v>515</v>
      </c>
      <c r="D424" s="42">
        <f>VLOOKUP(Pag_Inicio_Corr_mas_casos[[#This Row],[Corregimiento]],Hoja3!$A$2:$D$676,4,0)</f>
        <v>30111</v>
      </c>
      <c r="E424">
        <v>12</v>
      </c>
    </row>
    <row r="425" spans="1:5">
      <c r="A425" s="40">
        <v>44010</v>
      </c>
      <c r="B425" s="22">
        <v>44010</v>
      </c>
      <c r="C425" t="s">
        <v>491</v>
      </c>
      <c r="D425" s="42">
        <f>VLOOKUP(Pag_Inicio_Corr_mas_casos[[#This Row],[Corregimiento]],Hoja3!$A$2:$D$676,4,0)</f>
        <v>80815</v>
      </c>
      <c r="E425">
        <v>11</v>
      </c>
    </row>
    <row r="426" spans="1:5">
      <c r="A426" s="40">
        <v>44010</v>
      </c>
      <c r="B426" s="22">
        <v>44010</v>
      </c>
      <c r="C426" t="s">
        <v>504</v>
      </c>
      <c r="D426" s="42">
        <f>VLOOKUP(Pag_Inicio_Corr_mas_casos[[#This Row],[Corregimiento]],Hoja3!$A$2:$D$676,4,0)</f>
        <v>80805</v>
      </c>
      <c r="E426">
        <v>11</v>
      </c>
    </row>
    <row r="427" spans="1:5">
      <c r="A427" s="40">
        <v>44010</v>
      </c>
      <c r="B427" s="22">
        <v>44010</v>
      </c>
      <c r="C427" t="s">
        <v>496</v>
      </c>
      <c r="D427" s="42">
        <f>VLOOKUP(Pag_Inicio_Corr_mas_casos[[#This Row],[Corregimiento]],Hoja3!$A$2:$D$676,4,0)</f>
        <v>80826</v>
      </c>
      <c r="E427">
        <v>11</v>
      </c>
    </row>
    <row r="428" spans="1:5">
      <c r="A428" s="40">
        <v>44010</v>
      </c>
      <c r="B428" s="22">
        <v>44010</v>
      </c>
      <c r="C428" t="s">
        <v>475</v>
      </c>
      <c r="D428" s="42">
        <f>VLOOKUP(Pag_Inicio_Corr_mas_casos[[#This Row],[Corregimiento]],Hoja3!$A$2:$D$676,4,0)</f>
        <v>81006</v>
      </c>
      <c r="E428">
        <v>10</v>
      </c>
    </row>
    <row r="429" spans="1:5">
      <c r="A429" s="40">
        <v>44010</v>
      </c>
      <c r="B429" s="22">
        <v>44010</v>
      </c>
      <c r="C429" t="s">
        <v>464</v>
      </c>
      <c r="D429" s="42">
        <f>VLOOKUP(Pag_Inicio_Corr_mas_casos[[#This Row],[Corregimiento]],Hoja3!$A$2:$D$676,4,0)</f>
        <v>130102</v>
      </c>
      <c r="E429">
        <v>10</v>
      </c>
    </row>
    <row r="430" spans="1:5">
      <c r="A430" s="40">
        <v>44010</v>
      </c>
      <c r="B430" s="22">
        <v>44010</v>
      </c>
      <c r="C430" t="s">
        <v>538</v>
      </c>
      <c r="D430" s="42">
        <f>VLOOKUP(Pag_Inicio_Corr_mas_casos[[#This Row],[Corregimiento]],Hoja3!$A$2:$D$676,4,0)</f>
        <v>120701</v>
      </c>
      <c r="E430">
        <v>10</v>
      </c>
    </row>
    <row r="431" spans="1:5">
      <c r="A431" s="40">
        <v>44010</v>
      </c>
      <c r="B431" s="22">
        <v>44010</v>
      </c>
      <c r="C431" t="s">
        <v>486</v>
      </c>
      <c r="D431" s="42">
        <f>VLOOKUP(Pag_Inicio_Corr_mas_casos[[#This Row],[Corregimiento]],Hoja3!$A$2:$D$676,4,0)</f>
        <v>80813</v>
      </c>
      <c r="E431">
        <v>15</v>
      </c>
    </row>
    <row r="432" spans="1:5">
      <c r="A432" s="40">
        <v>44011</v>
      </c>
      <c r="B432" s="22">
        <v>44011</v>
      </c>
      <c r="C432" t="s">
        <v>461</v>
      </c>
      <c r="D432" s="42">
        <f>VLOOKUP(Pag_Inicio_Corr_mas_casos[[#This Row],[Corregimiento]],Hoja3!$A$2:$D$676,4,0)</f>
        <v>81002</v>
      </c>
      <c r="E432">
        <v>56</v>
      </c>
    </row>
    <row r="433" spans="1:5">
      <c r="A433" s="40">
        <v>44011</v>
      </c>
      <c r="B433" s="22">
        <v>44011</v>
      </c>
      <c r="C433" t="s">
        <v>473</v>
      </c>
      <c r="D433" s="42">
        <f>VLOOKUP(Pag_Inicio_Corr_mas_casos[[#This Row],[Corregimiento]],Hoja3!$A$2:$D$676,4,0)</f>
        <v>80819</v>
      </c>
      <c r="E433">
        <v>51</v>
      </c>
    </row>
    <row r="434" spans="1:5">
      <c r="A434" s="40">
        <v>44011</v>
      </c>
      <c r="B434" s="22">
        <v>44011</v>
      </c>
      <c r="C434" t="s">
        <v>468</v>
      </c>
      <c r="D434" s="42">
        <f>VLOOKUP(Pag_Inicio_Corr_mas_casos[[#This Row],[Corregimiento]],Hoja3!$A$2:$D$676,4,0)</f>
        <v>80816</v>
      </c>
      <c r="E434">
        <v>41</v>
      </c>
    </row>
    <row r="435" spans="1:5">
      <c r="A435" s="40">
        <v>44011</v>
      </c>
      <c r="B435" s="22">
        <v>44011</v>
      </c>
      <c r="C435" t="s">
        <v>465</v>
      </c>
      <c r="D435" s="42">
        <f>VLOOKUP(Pag_Inicio_Corr_mas_casos[[#This Row],[Corregimiento]],Hoja3!$A$2:$D$676,4,0)</f>
        <v>80821</v>
      </c>
      <c r="E435">
        <v>39</v>
      </c>
    </row>
    <row r="436" spans="1:5">
      <c r="A436" s="40">
        <v>44011</v>
      </c>
      <c r="B436" s="22">
        <v>44011</v>
      </c>
      <c r="C436" t="s">
        <v>462</v>
      </c>
      <c r="D436" s="42">
        <f>VLOOKUP(Pag_Inicio_Corr_mas_casos[[#This Row],[Corregimiento]],Hoja3!$A$2:$D$676,4,0)</f>
        <v>130106</v>
      </c>
      <c r="E436">
        <v>37</v>
      </c>
    </row>
    <row r="437" spans="1:5">
      <c r="A437" s="40">
        <v>44011</v>
      </c>
      <c r="B437" s="22">
        <v>44011</v>
      </c>
      <c r="C437" t="s">
        <v>466</v>
      </c>
      <c r="D437" s="42">
        <f>VLOOKUP(Pag_Inicio_Corr_mas_casos[[#This Row],[Corregimiento]],Hoja3!$A$2:$D$676,4,0)</f>
        <v>81007</v>
      </c>
      <c r="E437">
        <v>35</v>
      </c>
    </row>
    <row r="438" spans="1:5">
      <c r="A438" s="40">
        <v>44011</v>
      </c>
      <c r="B438" s="22">
        <v>44011</v>
      </c>
      <c r="C438" t="s">
        <v>470</v>
      </c>
      <c r="D438" s="42">
        <f>VLOOKUP(Pag_Inicio_Corr_mas_casos[[#This Row],[Corregimiento]],Hoja3!$A$2:$D$676,4,0)</f>
        <v>80822</v>
      </c>
      <c r="E438">
        <v>34</v>
      </c>
    </row>
    <row r="439" spans="1:5">
      <c r="A439" s="40">
        <v>44011</v>
      </c>
      <c r="B439" s="22">
        <v>44011</v>
      </c>
      <c r="C439" t="s">
        <v>484</v>
      </c>
      <c r="D439" s="42">
        <f>VLOOKUP(Pag_Inicio_Corr_mas_casos[[#This Row],[Corregimiento]],Hoja3!$A$2:$D$676,4,0)</f>
        <v>10201</v>
      </c>
      <c r="E439">
        <v>33</v>
      </c>
    </row>
    <row r="440" spans="1:5">
      <c r="A440" s="40">
        <v>44011</v>
      </c>
      <c r="B440" s="22">
        <v>44011</v>
      </c>
      <c r="C440" t="s">
        <v>486</v>
      </c>
      <c r="D440" s="42">
        <f>VLOOKUP(Pag_Inicio_Corr_mas_casos[[#This Row],[Corregimiento]],Hoja3!$A$2:$D$676,4,0)</f>
        <v>80813</v>
      </c>
      <c r="E440">
        <v>30</v>
      </c>
    </row>
    <row r="441" spans="1:5">
      <c r="A441" s="40">
        <v>44011</v>
      </c>
      <c r="B441" s="22">
        <v>44011</v>
      </c>
      <c r="C441" t="s">
        <v>491</v>
      </c>
      <c r="D441" s="42">
        <f>VLOOKUP(Pag_Inicio_Corr_mas_casos[[#This Row],[Corregimiento]],Hoja3!$A$2:$D$676,4,0)</f>
        <v>80815</v>
      </c>
      <c r="E441">
        <v>40</v>
      </c>
    </row>
    <row r="442" spans="1:5">
      <c r="A442" s="40">
        <v>44011</v>
      </c>
      <c r="B442" s="22">
        <v>44011</v>
      </c>
      <c r="C442" t="s">
        <v>467</v>
      </c>
      <c r="D442" s="42">
        <f>VLOOKUP(Pag_Inicio_Corr_mas_casos[[#This Row],[Corregimiento]],Hoja3!$A$2:$D$676,4,0)</f>
        <v>81008</v>
      </c>
      <c r="E442">
        <v>28</v>
      </c>
    </row>
    <row r="443" spans="1:5">
      <c r="A443" s="40">
        <v>44011</v>
      </c>
      <c r="B443" s="22">
        <v>44011</v>
      </c>
      <c r="C443" t="s">
        <v>469</v>
      </c>
      <c r="D443" s="42">
        <f>VLOOKUP(Pag_Inicio_Corr_mas_casos[[#This Row],[Corregimiento]],Hoja3!$A$2:$D$676,4,0)</f>
        <v>80817</v>
      </c>
      <c r="E443">
        <v>41</v>
      </c>
    </row>
    <row r="444" spans="1:5">
      <c r="A444" s="40">
        <v>44011</v>
      </c>
      <c r="B444" s="22">
        <v>44011</v>
      </c>
      <c r="C444" t="s">
        <v>460</v>
      </c>
      <c r="D444" s="42">
        <f>VLOOKUP(Pag_Inicio_Corr_mas_casos[[#This Row],[Corregimiento]],Hoja3!$A$2:$D$676,4,0)</f>
        <v>130101</v>
      </c>
      <c r="E444">
        <v>27</v>
      </c>
    </row>
    <row r="445" spans="1:5">
      <c r="A445" s="40">
        <v>44011</v>
      </c>
      <c r="B445" s="22">
        <v>44011</v>
      </c>
      <c r="C445" t="s">
        <v>463</v>
      </c>
      <c r="D445" s="42">
        <f>VLOOKUP(Pag_Inicio_Corr_mas_casos[[#This Row],[Corregimiento]],Hoja3!$A$2:$D$676,4,0)</f>
        <v>80802</v>
      </c>
      <c r="E445">
        <v>27</v>
      </c>
    </row>
    <row r="446" spans="1:5">
      <c r="A446" s="40">
        <v>44011</v>
      </c>
      <c r="B446" s="22">
        <v>44011</v>
      </c>
      <c r="C446" t="s">
        <v>481</v>
      </c>
      <c r="D446" s="42">
        <f>VLOOKUP(Pag_Inicio_Corr_mas_casos[[#This Row],[Corregimiento]],Hoja3!$A$2:$D$676,4,0)</f>
        <v>80810</v>
      </c>
      <c r="E446">
        <v>27</v>
      </c>
    </row>
    <row r="447" spans="1:5">
      <c r="A447" s="40">
        <v>44011</v>
      </c>
      <c r="B447" s="22">
        <v>44011</v>
      </c>
      <c r="C447" t="s">
        <v>472</v>
      </c>
      <c r="D447" s="42">
        <f>VLOOKUP(Pag_Inicio_Corr_mas_casos[[#This Row],[Corregimiento]],Hoja3!$A$2:$D$676,4,0)</f>
        <v>81001</v>
      </c>
      <c r="E447">
        <v>25</v>
      </c>
    </row>
    <row r="448" spans="1:5">
      <c r="A448" s="40">
        <v>44011</v>
      </c>
      <c r="B448" s="22">
        <v>44011</v>
      </c>
      <c r="C448" t="s">
        <v>476</v>
      </c>
      <c r="D448" s="42">
        <f>VLOOKUP(Pag_Inicio_Corr_mas_casos[[#This Row],[Corregimiento]],Hoja3!$A$2:$D$676,4,0)</f>
        <v>80812</v>
      </c>
      <c r="E448">
        <v>25</v>
      </c>
    </row>
    <row r="449" spans="1:5">
      <c r="A449" s="40">
        <v>44011</v>
      </c>
      <c r="B449" s="22">
        <v>44011</v>
      </c>
      <c r="C449" t="s">
        <v>475</v>
      </c>
      <c r="D449" s="42">
        <f>VLOOKUP(Pag_Inicio_Corr_mas_casos[[#This Row],[Corregimiento]],Hoja3!$A$2:$D$676,4,0)</f>
        <v>81006</v>
      </c>
      <c r="E449">
        <v>23</v>
      </c>
    </row>
    <row r="450" spans="1:5">
      <c r="A450" s="40">
        <v>44011</v>
      </c>
      <c r="B450" s="22">
        <v>44011</v>
      </c>
      <c r="C450" t="s">
        <v>493</v>
      </c>
      <c r="D450" s="42">
        <f>VLOOKUP(Pag_Inicio_Corr_mas_casos[[#This Row],[Corregimiento]],Hoja3!$A$2:$D$676,4,0)</f>
        <v>80811</v>
      </c>
      <c r="E450">
        <v>22</v>
      </c>
    </row>
    <row r="451" spans="1:5">
      <c r="A451" s="40">
        <v>44011</v>
      </c>
      <c r="B451" s="22">
        <v>44011</v>
      </c>
      <c r="C451" t="s">
        <v>488</v>
      </c>
      <c r="D451" s="42">
        <f>VLOOKUP(Pag_Inicio_Corr_mas_casos[[#This Row],[Corregimiento]],Hoja3!$A$2:$D$676,4,0)</f>
        <v>80501</v>
      </c>
      <c r="E451">
        <v>19</v>
      </c>
    </row>
    <row r="452" spans="1:5">
      <c r="A452" s="40">
        <v>44011</v>
      </c>
      <c r="B452" s="22">
        <v>44011</v>
      </c>
      <c r="C452" t="s">
        <v>504</v>
      </c>
      <c r="D452" s="42">
        <f>VLOOKUP(Pag_Inicio_Corr_mas_casos[[#This Row],[Corregimiento]],Hoja3!$A$2:$D$676,4,0)</f>
        <v>80805</v>
      </c>
      <c r="E452">
        <v>19</v>
      </c>
    </row>
    <row r="453" spans="1:5">
      <c r="A453" s="40">
        <v>44011</v>
      </c>
      <c r="B453" s="22">
        <v>44011</v>
      </c>
      <c r="C453" t="s">
        <v>479</v>
      </c>
      <c r="D453" s="42">
        <f>VLOOKUP(Pag_Inicio_Corr_mas_casos[[#This Row],[Corregimiento]],Hoja3!$A$2:$D$676,4,0)</f>
        <v>80806</v>
      </c>
      <c r="E453">
        <v>18</v>
      </c>
    </row>
    <row r="454" spans="1:5">
      <c r="A454" s="40">
        <v>44011</v>
      </c>
      <c r="B454" s="22">
        <v>44011</v>
      </c>
      <c r="C454" t="s">
        <v>464</v>
      </c>
      <c r="D454" s="42">
        <f>VLOOKUP(Pag_Inicio_Corr_mas_casos[[#This Row],[Corregimiento]],Hoja3!$A$2:$D$676,4,0)</f>
        <v>130102</v>
      </c>
      <c r="E454">
        <v>18</v>
      </c>
    </row>
    <row r="455" spans="1:5">
      <c r="A455" s="40">
        <v>44011</v>
      </c>
      <c r="B455" s="22">
        <v>44011</v>
      </c>
      <c r="C455" t="s">
        <v>537</v>
      </c>
      <c r="D455" s="42">
        <f>VLOOKUP(Pag_Inicio_Corr_mas_casos[[#This Row],[Corregimiento]],Hoja3!$A$2:$D$676,4,0)</f>
        <v>30115</v>
      </c>
      <c r="E455">
        <v>16</v>
      </c>
    </row>
    <row r="456" spans="1:5">
      <c r="A456" s="40">
        <v>44011</v>
      </c>
      <c r="B456" s="22">
        <v>44011</v>
      </c>
      <c r="C456" t="s">
        <v>471</v>
      </c>
      <c r="D456" s="42">
        <f>VLOOKUP(Pag_Inicio_Corr_mas_casos[[#This Row],[Corregimiento]],Hoja3!$A$2:$D$676,4,0)</f>
        <v>80823</v>
      </c>
      <c r="E456">
        <v>16</v>
      </c>
    </row>
    <row r="457" spans="1:5">
      <c r="A457" s="40">
        <v>44011</v>
      </c>
      <c r="B457" s="22">
        <v>44011</v>
      </c>
      <c r="C457" t="s">
        <v>501</v>
      </c>
      <c r="D457" s="42">
        <f>VLOOKUP(Pag_Inicio_Corr_mas_casos[[#This Row],[Corregimiento]],Hoja3!$A$2:$D$676,4,0)</f>
        <v>80809</v>
      </c>
      <c r="E457">
        <v>15</v>
      </c>
    </row>
    <row r="458" spans="1:5">
      <c r="A458" s="40">
        <v>44011</v>
      </c>
      <c r="B458" s="22">
        <v>44011</v>
      </c>
      <c r="C458" t="s">
        <v>474</v>
      </c>
      <c r="D458" s="42">
        <f>VLOOKUP(Pag_Inicio_Corr_mas_casos[[#This Row],[Corregimiento]],Hoja3!$A$2:$D$676,4,0)</f>
        <v>130107</v>
      </c>
      <c r="E458">
        <v>14</v>
      </c>
    </row>
    <row r="459" spans="1:5">
      <c r="A459" s="40">
        <v>44011</v>
      </c>
      <c r="B459" s="22">
        <v>44011</v>
      </c>
      <c r="C459" t="s">
        <v>490</v>
      </c>
      <c r="D459" s="42">
        <f>VLOOKUP(Pag_Inicio_Corr_mas_casos[[#This Row],[Corregimiento]],Hoja3!$A$2:$D$676,4,0)</f>
        <v>80820</v>
      </c>
      <c r="E459">
        <v>13</v>
      </c>
    </row>
    <row r="460" spans="1:5">
      <c r="A460" s="40">
        <v>44011</v>
      </c>
      <c r="B460" s="22">
        <v>44011</v>
      </c>
      <c r="C460" t="s">
        <v>515</v>
      </c>
      <c r="D460" s="42">
        <f>VLOOKUP(Pag_Inicio_Corr_mas_casos[[#This Row],[Corregimiento]],Hoja3!$A$2:$D$676,4,0)</f>
        <v>30111</v>
      </c>
      <c r="E460">
        <v>12</v>
      </c>
    </row>
    <row r="461" spans="1:5">
      <c r="A461" s="40">
        <v>44011</v>
      </c>
      <c r="B461" s="22">
        <v>44011</v>
      </c>
      <c r="C461" t="s">
        <v>523</v>
      </c>
      <c r="D461" s="42">
        <f>VLOOKUP(Pag_Inicio_Corr_mas_casos[[#This Row],[Corregimiento]],Hoja3!$A$2:$D$676,4,0)</f>
        <v>81005</v>
      </c>
      <c r="E461">
        <v>12</v>
      </c>
    </row>
    <row r="462" spans="1:5">
      <c r="A462" s="40">
        <v>44011</v>
      </c>
      <c r="B462" s="22">
        <v>44011</v>
      </c>
      <c r="C462" t="s">
        <v>513</v>
      </c>
      <c r="D462" s="42">
        <f>VLOOKUP(Pag_Inicio_Corr_mas_casos[[#This Row],[Corregimiento]],Hoja3!$A$2:$D$676,4,0)</f>
        <v>80814</v>
      </c>
      <c r="E462">
        <v>11</v>
      </c>
    </row>
    <row r="463" spans="1:5">
      <c r="A463" s="40">
        <v>44011</v>
      </c>
      <c r="B463" s="22">
        <v>44011</v>
      </c>
      <c r="C463" t="s">
        <v>496</v>
      </c>
      <c r="D463" s="42">
        <f>VLOOKUP(Pag_Inicio_Corr_mas_casos[[#This Row],[Corregimiento]],Hoja3!$A$2:$D$676,4,0)</f>
        <v>80826</v>
      </c>
      <c r="E463">
        <v>11</v>
      </c>
    </row>
    <row r="464" spans="1:5">
      <c r="A464" s="40">
        <v>44011</v>
      </c>
      <c r="B464" s="22">
        <v>44011</v>
      </c>
      <c r="C464" t="s">
        <v>536</v>
      </c>
      <c r="D464" s="42">
        <f>VLOOKUP(Pag_Inicio_Corr_mas_casos[[#This Row],[Corregimiento]],Hoja3!$A$2:$D$676,4,0)</f>
        <v>81004</v>
      </c>
      <c r="E464">
        <v>11</v>
      </c>
    </row>
    <row r="465" spans="1:7">
      <c r="A465" s="40">
        <v>44011</v>
      </c>
      <c r="B465" s="22">
        <v>44011</v>
      </c>
      <c r="C465" t="s">
        <v>505</v>
      </c>
      <c r="D465" s="42">
        <f>VLOOKUP(Pag_Inicio_Corr_mas_casos[[#This Row],[Corregimiento]],Hoja3!$A$2:$D$676,4,0)</f>
        <v>130717</v>
      </c>
      <c r="E465">
        <v>11</v>
      </c>
    </row>
    <row r="466" spans="1:7">
      <c r="A466" s="40">
        <v>44011</v>
      </c>
      <c r="B466" s="22">
        <v>44011</v>
      </c>
      <c r="C466" t="s">
        <v>512</v>
      </c>
      <c r="D466" s="42">
        <f>VLOOKUP(Pag_Inicio_Corr_mas_casos[[#This Row],[Corregimiento]],Hoja3!$A$2:$D$676,4,0)</f>
        <v>80807</v>
      </c>
      <c r="E466">
        <v>10</v>
      </c>
    </row>
    <row r="467" spans="1:7">
      <c r="A467" s="40">
        <v>44012</v>
      </c>
      <c r="B467" s="22">
        <v>44012</v>
      </c>
      <c r="C467" t="s">
        <v>460</v>
      </c>
      <c r="D467" s="42">
        <f>VLOOKUP(Pag_Inicio_Corr_mas_casos[[#This Row],[Corregimiento]],Hoja3!$A$2:$D$676,4,0)</f>
        <v>130101</v>
      </c>
      <c r="E467">
        <v>37</v>
      </c>
    </row>
    <row r="468" spans="1:7">
      <c r="A468" s="40">
        <v>44012</v>
      </c>
      <c r="B468" s="22">
        <v>44012</v>
      </c>
      <c r="C468" t="s">
        <v>466</v>
      </c>
      <c r="D468" s="42">
        <f>VLOOKUP(Pag_Inicio_Corr_mas_casos[[#This Row],[Corregimiento]],Hoja3!$A$2:$D$676,4,0)</f>
        <v>81007</v>
      </c>
      <c r="E468">
        <v>35</v>
      </c>
    </row>
    <row r="469" spans="1:7">
      <c r="A469" s="40">
        <v>44012</v>
      </c>
      <c r="B469" s="22">
        <v>44012</v>
      </c>
      <c r="C469" t="s">
        <v>461</v>
      </c>
      <c r="D469" s="42">
        <f>VLOOKUP(Pag_Inicio_Corr_mas_casos[[#This Row],[Corregimiento]],Hoja3!$A$2:$D$676,4,0)</f>
        <v>81002</v>
      </c>
      <c r="E469">
        <v>27</v>
      </c>
    </row>
    <row r="470" spans="1:7">
      <c r="A470" s="40">
        <v>44012</v>
      </c>
      <c r="B470" s="22">
        <v>44012</v>
      </c>
      <c r="C470" s="26" t="s">
        <v>519</v>
      </c>
      <c r="D470" s="42">
        <f>VLOOKUP(Pag_Inicio_Corr_mas_casos[[#This Row],[Corregimiento]],Hoja3!$A$2:$D$676,4,0)</f>
        <v>99999</v>
      </c>
      <c r="E470">
        <v>24</v>
      </c>
    </row>
    <row r="471" spans="1:7">
      <c r="A471" s="40">
        <v>44012</v>
      </c>
      <c r="B471" s="22">
        <v>44012</v>
      </c>
      <c r="C471" t="s">
        <v>465</v>
      </c>
      <c r="D471" s="42">
        <f>VLOOKUP(Pag_Inicio_Corr_mas_casos[[#This Row],[Corregimiento]],Hoja3!$A$2:$D$676,4,0)</f>
        <v>80821</v>
      </c>
      <c r="E471">
        <v>22</v>
      </c>
    </row>
    <row r="472" spans="1:7">
      <c r="A472" s="40">
        <v>44012</v>
      </c>
      <c r="B472" s="22">
        <v>44012</v>
      </c>
      <c r="C472" s="7" t="s">
        <v>502</v>
      </c>
      <c r="D472" s="42">
        <f>VLOOKUP(Pag_Inicio_Corr_mas_casos[[#This Row],[Corregimiento]],Hoja3!$A$2:$D$676,4,0)</f>
        <v>40201</v>
      </c>
      <c r="E472">
        <v>21</v>
      </c>
      <c r="G472" t="s">
        <v>503</v>
      </c>
    </row>
    <row r="473" spans="1:7">
      <c r="A473" s="40">
        <v>44012</v>
      </c>
      <c r="B473" s="22">
        <v>44012</v>
      </c>
      <c r="C473" t="s">
        <v>539</v>
      </c>
      <c r="D473" s="42">
        <f>VLOOKUP(Pag_Inicio_Corr_mas_casos[[#This Row],[Corregimiento]],Hoja3!$A$2:$D$676,4,0)</f>
        <v>120301</v>
      </c>
      <c r="E473">
        <v>19</v>
      </c>
    </row>
    <row r="474" spans="1:7">
      <c r="A474" s="40">
        <v>44012</v>
      </c>
      <c r="B474" s="22">
        <v>44012</v>
      </c>
      <c r="C474" t="s">
        <v>473</v>
      </c>
      <c r="D474" s="42">
        <f>VLOOKUP(Pag_Inicio_Corr_mas_casos[[#This Row],[Corregimiento]],Hoja3!$A$2:$D$676,4,0)</f>
        <v>80819</v>
      </c>
      <c r="E474">
        <v>16</v>
      </c>
    </row>
    <row r="475" spans="1:7">
      <c r="A475" s="40">
        <v>44012</v>
      </c>
      <c r="B475" s="22">
        <v>44012</v>
      </c>
      <c r="C475" t="s">
        <v>462</v>
      </c>
      <c r="D475" s="42">
        <f>VLOOKUP(Pag_Inicio_Corr_mas_casos[[#This Row],[Corregimiento]],Hoja3!$A$2:$D$676,4,0)</f>
        <v>130106</v>
      </c>
      <c r="E475">
        <v>16</v>
      </c>
    </row>
    <row r="476" spans="1:7">
      <c r="A476" s="40">
        <v>44012</v>
      </c>
      <c r="B476" s="22">
        <v>44012</v>
      </c>
      <c r="C476" t="s">
        <v>472</v>
      </c>
      <c r="D476" s="42">
        <f>VLOOKUP(Pag_Inicio_Corr_mas_casos[[#This Row],[Corregimiento]],Hoja3!$A$2:$D$676,4,0)</f>
        <v>81001</v>
      </c>
      <c r="E476">
        <v>15</v>
      </c>
    </row>
    <row r="477" spans="1:7">
      <c r="A477" s="40">
        <v>44012</v>
      </c>
      <c r="B477" s="22">
        <v>44012</v>
      </c>
      <c r="C477" t="s">
        <v>501</v>
      </c>
      <c r="D477" s="42">
        <f>VLOOKUP(Pag_Inicio_Corr_mas_casos[[#This Row],[Corregimiento]],Hoja3!$A$2:$D$676,4,0)</f>
        <v>80809</v>
      </c>
      <c r="E477">
        <v>14</v>
      </c>
    </row>
    <row r="478" spans="1:7">
      <c r="A478" s="40">
        <v>44012</v>
      </c>
      <c r="B478" s="22">
        <v>44012</v>
      </c>
      <c r="C478" t="s">
        <v>475</v>
      </c>
      <c r="D478" s="42">
        <f>VLOOKUP(Pag_Inicio_Corr_mas_casos[[#This Row],[Corregimiento]],Hoja3!$A$2:$D$676,4,0)</f>
        <v>81006</v>
      </c>
      <c r="E478">
        <v>13</v>
      </c>
    </row>
    <row r="479" spans="1:7">
      <c r="A479" s="40">
        <v>44012</v>
      </c>
      <c r="B479" s="22">
        <v>44012</v>
      </c>
      <c r="C479" t="s">
        <v>474</v>
      </c>
      <c r="D479" s="42">
        <f>VLOOKUP(Pag_Inicio_Corr_mas_casos[[#This Row],[Corregimiento]],Hoja3!$A$2:$D$676,4,0)</f>
        <v>130107</v>
      </c>
      <c r="E479">
        <v>13</v>
      </c>
    </row>
    <row r="480" spans="1:7">
      <c r="A480" s="40">
        <v>44012</v>
      </c>
      <c r="B480" s="22">
        <v>44012</v>
      </c>
      <c r="C480" t="s">
        <v>496</v>
      </c>
      <c r="D480" s="42">
        <f>VLOOKUP(Pag_Inicio_Corr_mas_casos[[#This Row],[Corregimiento]],Hoja3!$A$2:$D$676,4,0)</f>
        <v>80826</v>
      </c>
      <c r="E480">
        <v>13</v>
      </c>
    </row>
    <row r="481" spans="1:5">
      <c r="A481" s="40">
        <v>44012</v>
      </c>
      <c r="B481" s="22">
        <v>44012</v>
      </c>
      <c r="C481" t="s">
        <v>468</v>
      </c>
      <c r="D481" s="42">
        <f>VLOOKUP(Pag_Inicio_Corr_mas_casos[[#This Row],[Corregimiento]],Hoja3!$A$2:$D$676,4,0)</f>
        <v>80816</v>
      </c>
      <c r="E481">
        <v>13</v>
      </c>
    </row>
    <row r="482" spans="1:5">
      <c r="A482" s="40">
        <v>44012</v>
      </c>
      <c r="B482" s="22">
        <v>44012</v>
      </c>
      <c r="C482" t="s">
        <v>467</v>
      </c>
      <c r="D482" s="42">
        <f>VLOOKUP(Pag_Inicio_Corr_mas_casos[[#This Row],[Corregimiento]],Hoja3!$A$2:$D$676,4,0)</f>
        <v>81008</v>
      </c>
      <c r="E482">
        <v>13</v>
      </c>
    </row>
    <row r="483" spans="1:5">
      <c r="A483" s="40">
        <v>44012</v>
      </c>
      <c r="B483" s="22">
        <v>44012</v>
      </c>
      <c r="C483" t="s">
        <v>481</v>
      </c>
      <c r="D483" s="42">
        <f>VLOOKUP(Pag_Inicio_Corr_mas_casos[[#This Row],[Corregimiento]],Hoja3!$A$2:$D$676,4,0)</f>
        <v>80810</v>
      </c>
      <c r="E483">
        <v>13</v>
      </c>
    </row>
    <row r="484" spans="1:5">
      <c r="A484" s="40">
        <v>44012</v>
      </c>
      <c r="B484" s="22">
        <v>44012</v>
      </c>
      <c r="C484" t="s">
        <v>517</v>
      </c>
      <c r="D484" s="42">
        <f>VLOOKUP(Pag_Inicio_Corr_mas_casos[[#This Row],[Corregimiento]],Hoja3!$A$2:$D$676,4,0)</f>
        <v>91001</v>
      </c>
      <c r="E484">
        <v>13</v>
      </c>
    </row>
    <row r="485" spans="1:5">
      <c r="A485" s="40">
        <v>44012</v>
      </c>
      <c r="B485" s="22">
        <v>44012</v>
      </c>
      <c r="C485" t="s">
        <v>470</v>
      </c>
      <c r="D485" s="42">
        <f>VLOOKUP(Pag_Inicio_Corr_mas_casos[[#This Row],[Corregimiento]],Hoja3!$A$2:$D$676,4,0)</f>
        <v>80822</v>
      </c>
      <c r="E485">
        <v>12</v>
      </c>
    </row>
    <row r="486" spans="1:5">
      <c r="A486" s="40">
        <v>44012</v>
      </c>
      <c r="B486" s="22">
        <v>44012</v>
      </c>
      <c r="C486" t="s">
        <v>492</v>
      </c>
      <c r="D486" s="42">
        <f>VLOOKUP(Pag_Inicio_Corr_mas_casos[[#This Row],[Corregimiento]],Hoja3!$A$2:$D$676,4,0)</f>
        <v>110102</v>
      </c>
      <c r="E486">
        <v>12</v>
      </c>
    </row>
    <row r="487" spans="1:5">
      <c r="A487" s="40">
        <v>44012</v>
      </c>
      <c r="B487" s="22">
        <v>44012</v>
      </c>
      <c r="C487" t="s">
        <v>463</v>
      </c>
      <c r="D487" s="42">
        <f>VLOOKUP(Pag_Inicio_Corr_mas_casos[[#This Row],[Corregimiento]],Hoja3!$A$2:$D$676,4,0)</f>
        <v>80802</v>
      </c>
      <c r="E487">
        <v>11</v>
      </c>
    </row>
    <row r="488" spans="1:5">
      <c r="A488" s="40">
        <v>44012</v>
      </c>
      <c r="B488" s="22">
        <v>44012</v>
      </c>
      <c r="C488" t="s">
        <v>476</v>
      </c>
      <c r="D488" s="42">
        <f>VLOOKUP(Pag_Inicio_Corr_mas_casos[[#This Row],[Corregimiento]],Hoja3!$A$2:$D$676,4,0)</f>
        <v>80812</v>
      </c>
      <c r="E488">
        <v>11</v>
      </c>
    </row>
    <row r="489" spans="1:5">
      <c r="A489" s="40">
        <v>44012</v>
      </c>
      <c r="B489" s="22">
        <v>44012</v>
      </c>
      <c r="C489" t="s">
        <v>493</v>
      </c>
      <c r="D489" s="42">
        <f>VLOOKUP(Pag_Inicio_Corr_mas_casos[[#This Row],[Corregimiento]],Hoja3!$A$2:$D$676,4,0)</f>
        <v>80811</v>
      </c>
      <c r="E489">
        <v>11</v>
      </c>
    </row>
    <row r="490" spans="1:5">
      <c r="A490" s="40">
        <v>44012</v>
      </c>
      <c r="B490" s="22">
        <v>44012</v>
      </c>
      <c r="C490" t="s">
        <v>537</v>
      </c>
      <c r="D490" s="42">
        <f>VLOOKUP(Pag_Inicio_Corr_mas_casos[[#This Row],[Corregimiento]],Hoja3!$A$2:$D$676,4,0)</f>
        <v>30115</v>
      </c>
      <c r="E490">
        <v>10</v>
      </c>
    </row>
    <row r="491" spans="1:5">
      <c r="A491" s="40">
        <v>44012</v>
      </c>
      <c r="B491" s="22">
        <v>44012</v>
      </c>
      <c r="C491" t="s">
        <v>469</v>
      </c>
      <c r="D491" s="42">
        <f>VLOOKUP(Pag_Inicio_Corr_mas_casos[[#This Row],[Corregimiento]],Hoja3!$A$2:$D$676,4,0)</f>
        <v>80817</v>
      </c>
      <c r="E491">
        <v>10</v>
      </c>
    </row>
    <row r="492" spans="1:5">
      <c r="A492" s="40">
        <v>44012</v>
      </c>
      <c r="B492" s="22">
        <v>44012</v>
      </c>
      <c r="C492" t="s">
        <v>507</v>
      </c>
      <c r="D492" s="42">
        <f>VLOOKUP(Pag_Inicio_Corr_mas_casos[[#This Row],[Corregimiento]],Hoja3!$A$2:$D$676,4,0)</f>
        <v>81009</v>
      </c>
      <c r="E492">
        <v>10</v>
      </c>
    </row>
    <row r="493" spans="1:5">
      <c r="A493" s="40">
        <v>44013</v>
      </c>
      <c r="B493" s="22">
        <v>44013</v>
      </c>
      <c r="C493" t="s">
        <v>465</v>
      </c>
      <c r="D493" s="42">
        <f>VLOOKUP(Pag_Inicio_Corr_mas_casos[[#This Row],[Corregimiento]],Hoja3!$A$2:$D$676,4,0)</f>
        <v>80821</v>
      </c>
      <c r="E493">
        <v>41</v>
      </c>
    </row>
    <row r="494" spans="1:5">
      <c r="A494" s="40">
        <v>44013</v>
      </c>
      <c r="B494" s="22">
        <v>44013</v>
      </c>
      <c r="C494" t="s">
        <v>484</v>
      </c>
      <c r="D494" s="42">
        <f>VLOOKUP(Pag_Inicio_Corr_mas_casos[[#This Row],[Corregimiento]],Hoja3!$A$2:$D$676,4,0)</f>
        <v>10201</v>
      </c>
      <c r="E494">
        <v>39</v>
      </c>
    </row>
    <row r="495" spans="1:5">
      <c r="A495" s="40">
        <v>44013</v>
      </c>
      <c r="B495" s="22">
        <v>44013</v>
      </c>
      <c r="C495" t="s">
        <v>461</v>
      </c>
      <c r="D495" s="42">
        <f>VLOOKUP(Pag_Inicio_Corr_mas_casos[[#This Row],[Corregimiento]],Hoja3!$A$2:$D$676,4,0)</f>
        <v>81002</v>
      </c>
      <c r="E495">
        <v>31</v>
      </c>
    </row>
    <row r="496" spans="1:5">
      <c r="A496" s="40">
        <v>44013</v>
      </c>
      <c r="B496" s="22">
        <v>44013</v>
      </c>
      <c r="C496" t="s">
        <v>462</v>
      </c>
      <c r="D496" s="42">
        <f>VLOOKUP(Pag_Inicio_Corr_mas_casos[[#This Row],[Corregimiento]],Hoja3!$A$2:$D$676,4,0)</f>
        <v>130106</v>
      </c>
      <c r="E496">
        <v>31</v>
      </c>
    </row>
    <row r="497" spans="1:5">
      <c r="A497" s="40">
        <v>44013</v>
      </c>
      <c r="B497" s="22">
        <v>44013</v>
      </c>
      <c r="C497" t="s">
        <v>476</v>
      </c>
      <c r="D497" s="42">
        <f>VLOOKUP(Pag_Inicio_Corr_mas_casos[[#This Row],[Corregimiento]],Hoja3!$A$2:$D$676,4,0)</f>
        <v>80812</v>
      </c>
      <c r="E497">
        <v>29</v>
      </c>
    </row>
    <row r="498" spans="1:5">
      <c r="A498" s="40">
        <v>44013</v>
      </c>
      <c r="B498" s="22">
        <v>44013</v>
      </c>
      <c r="C498" t="s">
        <v>470</v>
      </c>
      <c r="D498" s="42">
        <f>VLOOKUP(Pag_Inicio_Corr_mas_casos[[#This Row],[Corregimiento]],Hoja3!$A$2:$D$676,4,0)</f>
        <v>80822</v>
      </c>
      <c r="E498">
        <v>28</v>
      </c>
    </row>
    <row r="499" spans="1:5">
      <c r="A499" s="40">
        <v>44013</v>
      </c>
      <c r="B499" s="22">
        <v>44013</v>
      </c>
      <c r="C499" t="s">
        <v>473</v>
      </c>
      <c r="D499" s="42">
        <f>VLOOKUP(Pag_Inicio_Corr_mas_casos[[#This Row],[Corregimiento]],Hoja3!$A$2:$D$676,4,0)</f>
        <v>80819</v>
      </c>
      <c r="E499">
        <v>24</v>
      </c>
    </row>
    <row r="500" spans="1:5">
      <c r="A500" s="40">
        <v>44013</v>
      </c>
      <c r="B500" s="22">
        <v>44013</v>
      </c>
      <c r="C500" t="s">
        <v>464</v>
      </c>
      <c r="D500" s="42">
        <f>VLOOKUP(Pag_Inicio_Corr_mas_casos[[#This Row],[Corregimiento]],Hoja3!$A$2:$D$676,4,0)</f>
        <v>130102</v>
      </c>
      <c r="E500">
        <v>21</v>
      </c>
    </row>
    <row r="501" spans="1:5">
      <c r="A501" s="40">
        <v>44013</v>
      </c>
      <c r="B501" s="22">
        <v>44013</v>
      </c>
      <c r="C501" t="s">
        <v>486</v>
      </c>
      <c r="D501" s="42">
        <f>VLOOKUP(Pag_Inicio_Corr_mas_casos[[#This Row],[Corregimiento]],Hoja3!$A$2:$D$676,4,0)</f>
        <v>80813</v>
      </c>
      <c r="E501">
        <v>21</v>
      </c>
    </row>
    <row r="502" spans="1:5">
      <c r="A502" s="40">
        <v>44013</v>
      </c>
      <c r="B502" s="22">
        <v>44013</v>
      </c>
      <c r="C502" t="s">
        <v>460</v>
      </c>
      <c r="D502" s="42">
        <f>VLOOKUP(Pag_Inicio_Corr_mas_casos[[#This Row],[Corregimiento]],Hoja3!$A$2:$D$676,4,0)</f>
        <v>130101</v>
      </c>
      <c r="E502">
        <v>20</v>
      </c>
    </row>
    <row r="503" spans="1:5">
      <c r="A503" s="40">
        <v>44013</v>
      </c>
      <c r="B503" s="22">
        <v>44013</v>
      </c>
      <c r="C503" t="s">
        <v>495</v>
      </c>
      <c r="D503" s="42">
        <f>VLOOKUP(Pag_Inicio_Corr_mas_casos[[#This Row],[Corregimiento]],Hoja3!$A$2:$D$676,4,0)</f>
        <v>130708</v>
      </c>
      <c r="E503">
        <v>17</v>
      </c>
    </row>
    <row r="504" spans="1:5">
      <c r="A504" s="40">
        <v>44013</v>
      </c>
      <c r="B504" s="22">
        <v>44013</v>
      </c>
      <c r="C504" t="s">
        <v>469</v>
      </c>
      <c r="D504" s="42">
        <f>VLOOKUP(Pag_Inicio_Corr_mas_casos[[#This Row],[Corregimiento]],Hoja3!$A$2:$D$676,4,0)</f>
        <v>80817</v>
      </c>
      <c r="E504">
        <v>28</v>
      </c>
    </row>
    <row r="505" spans="1:5">
      <c r="A505" s="40">
        <v>44013</v>
      </c>
      <c r="B505" s="22">
        <v>44013</v>
      </c>
      <c r="C505" t="s">
        <v>472</v>
      </c>
      <c r="D505" s="42">
        <f>VLOOKUP(Pag_Inicio_Corr_mas_casos[[#This Row],[Corregimiento]],Hoja3!$A$2:$D$676,4,0)</f>
        <v>81001</v>
      </c>
      <c r="E505">
        <v>16</v>
      </c>
    </row>
    <row r="506" spans="1:5">
      <c r="A506" s="40">
        <v>44013</v>
      </c>
      <c r="B506" s="22">
        <v>44013</v>
      </c>
      <c r="C506" t="s">
        <v>468</v>
      </c>
      <c r="D506" s="42">
        <f>VLOOKUP(Pag_Inicio_Corr_mas_casos[[#This Row],[Corregimiento]],Hoja3!$A$2:$D$676,4,0)</f>
        <v>80816</v>
      </c>
      <c r="E506">
        <v>16</v>
      </c>
    </row>
    <row r="507" spans="1:5">
      <c r="A507" s="40">
        <v>44013</v>
      </c>
      <c r="B507" s="22">
        <v>44013</v>
      </c>
      <c r="C507" t="s">
        <v>507</v>
      </c>
      <c r="D507" s="42">
        <f>VLOOKUP(Pag_Inicio_Corr_mas_casos[[#This Row],[Corregimiento]],Hoja3!$A$2:$D$676,4,0)</f>
        <v>81009</v>
      </c>
      <c r="E507">
        <v>16</v>
      </c>
    </row>
    <row r="508" spans="1:5">
      <c r="A508" s="40">
        <v>44013</v>
      </c>
      <c r="B508" s="22">
        <v>44013</v>
      </c>
      <c r="C508" t="s">
        <v>501</v>
      </c>
      <c r="D508" s="42">
        <f>VLOOKUP(Pag_Inicio_Corr_mas_casos[[#This Row],[Corregimiento]],Hoja3!$A$2:$D$676,4,0)</f>
        <v>80809</v>
      </c>
      <c r="E508">
        <v>16</v>
      </c>
    </row>
    <row r="509" spans="1:5">
      <c r="A509" s="40">
        <v>44013</v>
      </c>
      <c r="B509" s="22">
        <v>44013</v>
      </c>
      <c r="C509" t="s">
        <v>506</v>
      </c>
      <c r="D509" s="42">
        <f>VLOOKUP(Pag_Inicio_Corr_mas_casos[[#This Row],[Corregimiento]],Hoja3!$A$2:$D$676,4,0)</f>
        <v>81003</v>
      </c>
      <c r="E509">
        <v>15</v>
      </c>
    </row>
    <row r="510" spans="1:5">
      <c r="A510" s="40">
        <v>44013</v>
      </c>
      <c r="B510" s="22">
        <v>44013</v>
      </c>
      <c r="C510" t="s">
        <v>490</v>
      </c>
      <c r="D510" s="42">
        <f>VLOOKUP(Pag_Inicio_Corr_mas_casos[[#This Row],[Corregimiento]],Hoja3!$A$2:$D$676,4,0)</f>
        <v>80820</v>
      </c>
      <c r="E510">
        <v>15</v>
      </c>
    </row>
    <row r="511" spans="1:5">
      <c r="A511" s="40">
        <v>44013</v>
      </c>
      <c r="B511" s="22">
        <v>44013</v>
      </c>
      <c r="C511" t="s">
        <v>515</v>
      </c>
      <c r="D511" s="42">
        <f>VLOOKUP(Pag_Inicio_Corr_mas_casos[[#This Row],[Corregimiento]],Hoja3!$A$2:$D$676,4,0)</f>
        <v>30111</v>
      </c>
      <c r="E511">
        <v>15</v>
      </c>
    </row>
    <row r="512" spans="1:5">
      <c r="A512" s="40">
        <v>44013</v>
      </c>
      <c r="B512" s="22">
        <v>44013</v>
      </c>
      <c r="C512" t="s">
        <v>491</v>
      </c>
      <c r="D512" s="42">
        <f>VLOOKUP(Pag_Inicio_Corr_mas_casos[[#This Row],[Corregimiento]],Hoja3!$A$2:$D$676,4,0)</f>
        <v>80815</v>
      </c>
      <c r="E512">
        <v>14</v>
      </c>
    </row>
    <row r="513" spans="1:5">
      <c r="A513" s="40">
        <v>44013</v>
      </c>
      <c r="B513" s="22">
        <v>44013</v>
      </c>
      <c r="C513" t="s">
        <v>482</v>
      </c>
      <c r="D513" s="42">
        <f>VLOOKUP(Pag_Inicio_Corr_mas_casos[[#This Row],[Corregimiento]],Hoja3!$A$2:$D$676,4,0)</f>
        <v>30107</v>
      </c>
      <c r="E513">
        <v>14</v>
      </c>
    </row>
    <row r="514" spans="1:5">
      <c r="A514" s="40">
        <v>44013</v>
      </c>
      <c r="B514" s="22">
        <v>44013</v>
      </c>
      <c r="C514" t="s">
        <v>540</v>
      </c>
      <c r="D514" s="42">
        <f>VLOOKUP(Pag_Inicio_Corr_mas_casos[[#This Row],[Corregimiento]],Hoja3!$A$2:$D$676,4,0)</f>
        <v>40611</v>
      </c>
      <c r="E514">
        <v>14</v>
      </c>
    </row>
    <row r="515" spans="1:5">
      <c r="A515" s="40">
        <v>44013</v>
      </c>
      <c r="B515" s="22">
        <v>44013</v>
      </c>
      <c r="C515" t="s">
        <v>463</v>
      </c>
      <c r="D515" s="42">
        <f>VLOOKUP(Pag_Inicio_Corr_mas_casos[[#This Row],[Corregimiento]],Hoja3!$A$2:$D$676,4,0)</f>
        <v>80802</v>
      </c>
      <c r="E515">
        <v>14</v>
      </c>
    </row>
    <row r="516" spans="1:5">
      <c r="A516" s="40">
        <v>44013</v>
      </c>
      <c r="B516" s="22">
        <v>44013</v>
      </c>
      <c r="C516" t="s">
        <v>471</v>
      </c>
      <c r="D516" s="42">
        <f>VLOOKUP(Pag_Inicio_Corr_mas_casos[[#This Row],[Corregimiento]],Hoja3!$A$2:$D$676,4,0)</f>
        <v>80823</v>
      </c>
      <c r="E516">
        <v>14</v>
      </c>
    </row>
    <row r="517" spans="1:5">
      <c r="A517" s="40">
        <v>44013</v>
      </c>
      <c r="B517" s="22">
        <v>44013</v>
      </c>
      <c r="C517" t="s">
        <v>481</v>
      </c>
      <c r="D517" s="42">
        <f>VLOOKUP(Pag_Inicio_Corr_mas_casos[[#This Row],[Corregimiento]],Hoja3!$A$2:$D$676,4,0)</f>
        <v>80810</v>
      </c>
      <c r="E517">
        <v>14</v>
      </c>
    </row>
    <row r="518" spans="1:5">
      <c r="A518" s="40">
        <v>44013</v>
      </c>
      <c r="B518" s="22">
        <v>44013</v>
      </c>
      <c r="C518" t="s">
        <v>475</v>
      </c>
      <c r="D518" s="42">
        <f>VLOOKUP(Pag_Inicio_Corr_mas_casos[[#This Row],[Corregimiento]],Hoja3!$A$2:$D$676,4,0)</f>
        <v>81006</v>
      </c>
      <c r="E518">
        <v>13</v>
      </c>
    </row>
    <row r="519" spans="1:5">
      <c r="A519" s="40">
        <v>44013</v>
      </c>
      <c r="B519" s="22">
        <v>44013</v>
      </c>
      <c r="C519" t="s">
        <v>512</v>
      </c>
      <c r="D519" s="42">
        <f>VLOOKUP(Pag_Inicio_Corr_mas_casos[[#This Row],[Corregimiento]],Hoja3!$A$2:$D$676,4,0)</f>
        <v>80807</v>
      </c>
      <c r="E519">
        <v>13</v>
      </c>
    </row>
    <row r="520" spans="1:5">
      <c r="A520" s="40">
        <v>44013</v>
      </c>
      <c r="B520" s="22">
        <v>44013</v>
      </c>
      <c r="C520" t="s">
        <v>453</v>
      </c>
      <c r="D520" s="42">
        <f>VLOOKUP(Pag_Inicio_Corr_mas_casos[[#This Row],[Corregimiento]],Hoja3!$A$2:$D$676,4,0)</f>
        <v>130709</v>
      </c>
      <c r="E520">
        <v>13</v>
      </c>
    </row>
    <row r="521" spans="1:5">
      <c r="A521" s="40">
        <v>44013</v>
      </c>
      <c r="B521" s="22">
        <v>44013</v>
      </c>
      <c r="C521" t="s">
        <v>467</v>
      </c>
      <c r="D521" s="42">
        <f>VLOOKUP(Pag_Inicio_Corr_mas_casos[[#This Row],[Corregimiento]],Hoja3!$A$2:$D$676,4,0)</f>
        <v>81008</v>
      </c>
      <c r="E521">
        <v>13</v>
      </c>
    </row>
    <row r="522" spans="1:5">
      <c r="A522" s="40">
        <v>44013</v>
      </c>
      <c r="B522" s="22">
        <v>44013</v>
      </c>
      <c r="C522" t="s">
        <v>533</v>
      </c>
      <c r="D522" s="42">
        <f>VLOOKUP(Pag_Inicio_Corr_mas_casos[[#This Row],[Corregimiento]],Hoja3!$A$2:$D$676,4,0)</f>
        <v>10401</v>
      </c>
      <c r="E522">
        <v>12</v>
      </c>
    </row>
    <row r="523" spans="1:5">
      <c r="A523" s="40">
        <v>44013</v>
      </c>
      <c r="B523" s="22">
        <v>44013</v>
      </c>
      <c r="C523" t="s">
        <v>516</v>
      </c>
      <c r="D523" s="42">
        <f>VLOOKUP(Pag_Inicio_Corr_mas_casos[[#This Row],[Corregimiento]],Hoja3!$A$2:$D$676,4,0)</f>
        <v>130706</v>
      </c>
      <c r="E523">
        <v>12</v>
      </c>
    </row>
    <row r="524" spans="1:5">
      <c r="A524" s="40">
        <v>44013</v>
      </c>
      <c r="B524" s="22">
        <v>44013</v>
      </c>
      <c r="C524" t="s">
        <v>522</v>
      </c>
      <c r="D524" s="42">
        <f>VLOOKUP(Pag_Inicio_Corr_mas_casos[[#This Row],[Corregimiento]],Hoja3!$A$2:$D$676,4,0)</f>
        <v>80818</v>
      </c>
      <c r="E524">
        <v>12</v>
      </c>
    </row>
    <row r="525" spans="1:5">
      <c r="A525" s="40">
        <v>44013</v>
      </c>
      <c r="B525" s="22">
        <v>44013</v>
      </c>
      <c r="C525" t="s">
        <v>477</v>
      </c>
      <c r="D525" s="42">
        <f>VLOOKUP(Pag_Inicio_Corr_mas_casos[[#This Row],[Corregimiento]],Hoja3!$A$2:$D$676,4,0)</f>
        <v>130702</v>
      </c>
      <c r="E525">
        <v>11</v>
      </c>
    </row>
    <row r="526" spans="1:5">
      <c r="A526" s="40">
        <v>44013</v>
      </c>
      <c r="B526" s="22">
        <v>44013</v>
      </c>
      <c r="C526" t="s">
        <v>466</v>
      </c>
      <c r="D526" s="42">
        <f>VLOOKUP(Pag_Inicio_Corr_mas_casos[[#This Row],[Corregimiento]],Hoja3!$A$2:$D$676,4,0)</f>
        <v>81007</v>
      </c>
      <c r="E526">
        <v>11</v>
      </c>
    </row>
    <row r="527" spans="1:5">
      <c r="A527" s="40">
        <v>44013</v>
      </c>
      <c r="B527" s="22">
        <v>44013</v>
      </c>
      <c r="C527" t="s">
        <v>496</v>
      </c>
      <c r="D527" s="42">
        <f>VLOOKUP(Pag_Inicio_Corr_mas_casos[[#This Row],[Corregimiento]],Hoja3!$A$2:$D$676,4,0)</f>
        <v>80826</v>
      </c>
      <c r="E527">
        <v>11</v>
      </c>
    </row>
    <row r="528" spans="1:5">
      <c r="A528" s="40">
        <v>44013</v>
      </c>
      <c r="B528" s="22">
        <v>44013</v>
      </c>
      <c r="C528" t="s">
        <v>488</v>
      </c>
      <c r="D528" s="42">
        <f>VLOOKUP(Pag_Inicio_Corr_mas_casos[[#This Row],[Corregimiento]],Hoja3!$A$2:$D$676,4,0)</f>
        <v>80501</v>
      </c>
      <c r="E528">
        <v>10</v>
      </c>
    </row>
    <row r="529" spans="1:5">
      <c r="A529" s="40">
        <v>44013</v>
      </c>
      <c r="B529" s="22">
        <v>44013</v>
      </c>
      <c r="C529" t="s">
        <v>541</v>
      </c>
      <c r="D529" s="42">
        <f>VLOOKUP(Pag_Inicio_Corr_mas_casos[[#This Row],[Corregimiento]],Hoja3!$A$2:$D$676,4,0)</f>
        <v>120801</v>
      </c>
      <c r="E529">
        <v>10</v>
      </c>
    </row>
    <row r="530" spans="1:5">
      <c r="A530" s="40">
        <v>44013</v>
      </c>
      <c r="B530" s="22">
        <v>44013</v>
      </c>
      <c r="C530" t="s">
        <v>505</v>
      </c>
      <c r="D530" s="42">
        <f>VLOOKUP(Pag_Inicio_Corr_mas_casos[[#This Row],[Corregimiento]],Hoja3!$A$2:$D$676,4,0)</f>
        <v>130717</v>
      </c>
      <c r="E530">
        <v>10</v>
      </c>
    </row>
    <row r="531" spans="1:5">
      <c r="A531" s="40">
        <v>44014</v>
      </c>
      <c r="B531" s="22">
        <v>44014</v>
      </c>
      <c r="C531" t="s">
        <v>470</v>
      </c>
      <c r="D531" s="42">
        <f>VLOOKUP(Pag_Inicio_Corr_mas_casos[[#This Row],[Corregimiento]],Hoja3!$A$2:$D$676,4,0)</f>
        <v>80822</v>
      </c>
      <c r="E531">
        <v>40</v>
      </c>
    </row>
    <row r="532" spans="1:5">
      <c r="A532" s="40">
        <v>44014</v>
      </c>
      <c r="B532" s="22">
        <v>44014</v>
      </c>
      <c r="C532" s="26" t="s">
        <v>519</v>
      </c>
      <c r="D532" s="42">
        <f>VLOOKUP(Pag_Inicio_Corr_mas_casos[[#This Row],[Corregimiento]],Hoja3!$A$2:$D$676,4,0)</f>
        <v>99999</v>
      </c>
      <c r="E532">
        <v>38</v>
      </c>
    </row>
    <row r="533" spans="1:5">
      <c r="A533" s="40">
        <v>44014</v>
      </c>
      <c r="B533" s="22">
        <v>44014</v>
      </c>
      <c r="C533" t="s">
        <v>462</v>
      </c>
      <c r="D533" s="42">
        <f>VLOOKUP(Pag_Inicio_Corr_mas_casos[[#This Row],[Corregimiento]],Hoja3!$A$2:$D$676,4,0)</f>
        <v>130106</v>
      </c>
      <c r="E533">
        <v>31</v>
      </c>
    </row>
    <row r="534" spans="1:5">
      <c r="A534" s="40">
        <v>44014</v>
      </c>
      <c r="B534" s="22">
        <v>44014</v>
      </c>
      <c r="C534" t="s">
        <v>465</v>
      </c>
      <c r="D534" s="42">
        <f>VLOOKUP(Pag_Inicio_Corr_mas_casos[[#This Row],[Corregimiento]],Hoja3!$A$2:$D$676,4,0)</f>
        <v>80821</v>
      </c>
      <c r="E534">
        <v>27</v>
      </c>
    </row>
    <row r="535" spans="1:5">
      <c r="A535" s="40">
        <v>44014</v>
      </c>
      <c r="B535" s="22">
        <v>44014</v>
      </c>
      <c r="C535" t="s">
        <v>469</v>
      </c>
      <c r="D535" s="42">
        <f>VLOOKUP(Pag_Inicio_Corr_mas_casos[[#This Row],[Corregimiento]],Hoja3!$A$2:$D$676,4,0)</f>
        <v>80817</v>
      </c>
      <c r="E535">
        <v>27</v>
      </c>
    </row>
    <row r="536" spans="1:5">
      <c r="A536" s="40">
        <v>44014</v>
      </c>
      <c r="B536" s="22">
        <v>44014</v>
      </c>
      <c r="C536" t="s">
        <v>473</v>
      </c>
      <c r="D536" s="42">
        <f>VLOOKUP(Pag_Inicio_Corr_mas_casos[[#This Row],[Corregimiento]],Hoja3!$A$2:$D$676,4,0)</f>
        <v>80819</v>
      </c>
      <c r="E536">
        <v>26</v>
      </c>
    </row>
    <row r="537" spans="1:5">
      <c r="A537" s="40">
        <v>44014</v>
      </c>
      <c r="B537" s="22">
        <v>44014</v>
      </c>
      <c r="C537" t="s">
        <v>476</v>
      </c>
      <c r="D537" s="42">
        <f>VLOOKUP(Pag_Inicio_Corr_mas_casos[[#This Row],[Corregimiento]],Hoja3!$A$2:$D$676,4,0)</f>
        <v>80812</v>
      </c>
      <c r="E537">
        <v>23</v>
      </c>
    </row>
    <row r="538" spans="1:5">
      <c r="A538" s="40">
        <v>44014</v>
      </c>
      <c r="B538" s="22">
        <v>44014</v>
      </c>
      <c r="C538" t="s">
        <v>472</v>
      </c>
      <c r="D538" s="42">
        <f>VLOOKUP(Pag_Inicio_Corr_mas_casos[[#This Row],[Corregimiento]],Hoja3!$A$2:$D$676,4,0)</f>
        <v>81001</v>
      </c>
      <c r="E538">
        <v>22</v>
      </c>
    </row>
    <row r="539" spans="1:5">
      <c r="A539" s="40">
        <v>44014</v>
      </c>
      <c r="B539" s="22">
        <v>44014</v>
      </c>
      <c r="C539" t="s">
        <v>468</v>
      </c>
      <c r="D539" s="42">
        <f>VLOOKUP(Pag_Inicio_Corr_mas_casos[[#This Row],[Corregimiento]],Hoja3!$A$2:$D$676,4,0)</f>
        <v>80816</v>
      </c>
      <c r="E539">
        <v>22</v>
      </c>
    </row>
    <row r="540" spans="1:5">
      <c r="A540" s="40">
        <v>44014</v>
      </c>
      <c r="B540" s="22">
        <v>44014</v>
      </c>
      <c r="C540" t="s">
        <v>466</v>
      </c>
      <c r="D540" s="42">
        <f>VLOOKUP(Pag_Inicio_Corr_mas_casos[[#This Row],[Corregimiento]],Hoja3!$A$2:$D$676,4,0)</f>
        <v>81007</v>
      </c>
      <c r="E540">
        <v>20</v>
      </c>
    </row>
    <row r="541" spans="1:5">
      <c r="A541" s="40">
        <v>44014</v>
      </c>
      <c r="B541" s="22">
        <v>44014</v>
      </c>
      <c r="C541" t="s">
        <v>461</v>
      </c>
      <c r="D541" s="42">
        <f>VLOOKUP(Pag_Inicio_Corr_mas_casos[[#This Row],[Corregimiento]],Hoja3!$A$2:$D$676,4,0)</f>
        <v>81002</v>
      </c>
      <c r="E541">
        <v>18</v>
      </c>
    </row>
    <row r="542" spans="1:5">
      <c r="A542" s="40">
        <v>44014</v>
      </c>
      <c r="B542" s="22">
        <v>44014</v>
      </c>
      <c r="C542" t="s">
        <v>474</v>
      </c>
      <c r="D542" s="42">
        <f>VLOOKUP(Pag_Inicio_Corr_mas_casos[[#This Row],[Corregimiento]],Hoja3!$A$2:$D$676,4,0)</f>
        <v>130107</v>
      </c>
      <c r="E542">
        <v>18</v>
      </c>
    </row>
    <row r="543" spans="1:5">
      <c r="A543" s="40">
        <v>44014</v>
      </c>
      <c r="B543" s="22">
        <v>44014</v>
      </c>
      <c r="C543" t="s">
        <v>486</v>
      </c>
      <c r="D543" s="42">
        <f>VLOOKUP(Pag_Inicio_Corr_mas_casos[[#This Row],[Corregimiento]],Hoja3!$A$2:$D$676,4,0)</f>
        <v>80813</v>
      </c>
      <c r="E543">
        <v>18</v>
      </c>
    </row>
    <row r="544" spans="1:5">
      <c r="A544" s="40">
        <v>44014</v>
      </c>
      <c r="B544" s="22">
        <v>44014</v>
      </c>
      <c r="C544" t="s">
        <v>490</v>
      </c>
      <c r="D544" s="42">
        <f>VLOOKUP(Pag_Inicio_Corr_mas_casos[[#This Row],[Corregimiento]],Hoja3!$A$2:$D$676,4,0)</f>
        <v>80820</v>
      </c>
      <c r="E544">
        <v>17</v>
      </c>
    </row>
    <row r="545" spans="1:5">
      <c r="A545" s="40">
        <v>44014</v>
      </c>
      <c r="B545" s="22">
        <v>44014</v>
      </c>
      <c r="C545" t="s">
        <v>460</v>
      </c>
      <c r="D545" s="42">
        <f>VLOOKUP(Pag_Inicio_Corr_mas_casos[[#This Row],[Corregimiento]],Hoja3!$A$2:$D$676,4,0)</f>
        <v>130101</v>
      </c>
      <c r="E545">
        <v>16</v>
      </c>
    </row>
    <row r="546" spans="1:5">
      <c r="A546" s="40">
        <v>44014</v>
      </c>
      <c r="B546" s="22">
        <v>44014</v>
      </c>
      <c r="C546" t="s">
        <v>471</v>
      </c>
      <c r="D546" s="42">
        <f>VLOOKUP(Pag_Inicio_Corr_mas_casos[[#This Row],[Corregimiento]],Hoja3!$A$2:$D$676,4,0)</f>
        <v>80823</v>
      </c>
      <c r="E546">
        <v>15</v>
      </c>
    </row>
    <row r="547" spans="1:5">
      <c r="A547" s="40">
        <v>44014</v>
      </c>
      <c r="B547" s="22">
        <v>44014</v>
      </c>
      <c r="C547" t="s">
        <v>482</v>
      </c>
      <c r="D547" s="42">
        <f>VLOOKUP(Pag_Inicio_Corr_mas_casos[[#This Row],[Corregimiento]],Hoja3!$A$2:$D$676,4,0)</f>
        <v>30107</v>
      </c>
      <c r="E547">
        <v>14</v>
      </c>
    </row>
    <row r="548" spans="1:5">
      <c r="A548" s="40">
        <v>44014</v>
      </c>
      <c r="B548" s="22">
        <v>44014</v>
      </c>
      <c r="C548" t="s">
        <v>478</v>
      </c>
      <c r="D548" s="42">
        <f>VLOOKUP(Pag_Inicio_Corr_mas_casos[[#This Row],[Corregimiento]],Hoja3!$A$2:$D$676,4,0)</f>
        <v>40601</v>
      </c>
      <c r="E548">
        <v>14</v>
      </c>
    </row>
    <row r="549" spans="1:5">
      <c r="A549" s="40">
        <v>44014</v>
      </c>
      <c r="B549" s="22">
        <v>44014</v>
      </c>
      <c r="C549" t="s">
        <v>493</v>
      </c>
      <c r="D549" s="42">
        <f>VLOOKUP(Pag_Inicio_Corr_mas_casos[[#This Row],[Corregimiento]],Hoja3!$A$2:$D$676,4,0)</f>
        <v>80811</v>
      </c>
      <c r="E549">
        <v>13</v>
      </c>
    </row>
    <row r="550" spans="1:5">
      <c r="A550" s="40">
        <v>44014</v>
      </c>
      <c r="B550" s="22">
        <v>44014</v>
      </c>
      <c r="C550" t="s">
        <v>475</v>
      </c>
      <c r="D550" s="42">
        <f>VLOOKUP(Pag_Inicio_Corr_mas_casos[[#This Row],[Corregimiento]],Hoja3!$A$2:$D$676,4,0)</f>
        <v>81006</v>
      </c>
      <c r="E550">
        <v>12</v>
      </c>
    </row>
    <row r="551" spans="1:5">
      <c r="A551" s="40">
        <v>44014</v>
      </c>
      <c r="B551" s="22">
        <v>44014</v>
      </c>
      <c r="C551" t="s">
        <v>496</v>
      </c>
      <c r="D551" s="42">
        <f>VLOOKUP(Pag_Inicio_Corr_mas_casos[[#This Row],[Corregimiento]],Hoja3!$A$2:$D$676,4,0)</f>
        <v>80826</v>
      </c>
      <c r="E551">
        <v>12</v>
      </c>
    </row>
    <row r="552" spans="1:5">
      <c r="A552" s="40">
        <v>44014</v>
      </c>
      <c r="B552" s="22">
        <v>44014</v>
      </c>
      <c r="C552" t="s">
        <v>481</v>
      </c>
      <c r="D552" s="42">
        <f>VLOOKUP(Pag_Inicio_Corr_mas_casos[[#This Row],[Corregimiento]],Hoja3!$A$2:$D$676,4,0)</f>
        <v>80810</v>
      </c>
      <c r="E552">
        <v>12</v>
      </c>
    </row>
    <row r="553" spans="1:5">
      <c r="A553" s="40">
        <v>44014</v>
      </c>
      <c r="B553" s="22">
        <v>44014</v>
      </c>
      <c r="C553" t="s">
        <v>499</v>
      </c>
      <c r="D553" s="42">
        <f>VLOOKUP(Pag_Inicio_Corr_mas_casos[[#This Row],[Corregimiento]],Hoja3!$A$2:$D$676,4,0)</f>
        <v>130105</v>
      </c>
      <c r="E553">
        <v>12</v>
      </c>
    </row>
    <row r="554" spans="1:5">
      <c r="A554" s="40">
        <v>44014</v>
      </c>
      <c r="B554" s="22">
        <v>44014</v>
      </c>
      <c r="C554" t="s">
        <v>491</v>
      </c>
      <c r="D554" s="42">
        <f>VLOOKUP(Pag_Inicio_Corr_mas_casos[[#This Row],[Corregimiento]],Hoja3!$A$2:$D$676,4,0)</f>
        <v>80815</v>
      </c>
      <c r="E554">
        <v>11</v>
      </c>
    </row>
    <row r="555" spans="1:5">
      <c r="A555" s="40">
        <v>44014</v>
      </c>
      <c r="B555" s="22">
        <v>44014</v>
      </c>
      <c r="C555" t="s">
        <v>504</v>
      </c>
      <c r="D555" s="42">
        <f>VLOOKUP(Pag_Inicio_Corr_mas_casos[[#This Row],[Corregimiento]],Hoja3!$A$2:$D$676,4,0)</f>
        <v>80805</v>
      </c>
      <c r="E555">
        <v>11</v>
      </c>
    </row>
    <row r="556" spans="1:5">
      <c r="A556" s="40">
        <v>44015</v>
      </c>
      <c r="B556" s="22">
        <v>44015</v>
      </c>
      <c r="C556" t="s">
        <v>460</v>
      </c>
      <c r="D556" s="42">
        <f>VLOOKUP(Pag_Inicio_Corr_mas_casos[[#This Row],[Corregimiento]],Hoja3!$A$2:$D$676,4,0)</f>
        <v>130101</v>
      </c>
      <c r="E556">
        <v>32</v>
      </c>
    </row>
    <row r="557" spans="1:5">
      <c r="A557" s="40">
        <v>44015</v>
      </c>
      <c r="B557" s="22">
        <v>44015</v>
      </c>
      <c r="C557" t="s">
        <v>470</v>
      </c>
      <c r="D557" s="42">
        <f>VLOOKUP(Pag_Inicio_Corr_mas_casos[[#This Row],[Corregimiento]],Hoja3!$A$2:$D$676,4,0)</f>
        <v>80822</v>
      </c>
      <c r="E557">
        <v>31</v>
      </c>
    </row>
    <row r="558" spans="1:5">
      <c r="A558" s="40">
        <v>44015</v>
      </c>
      <c r="B558" s="22">
        <v>44015</v>
      </c>
      <c r="C558" t="s">
        <v>463</v>
      </c>
      <c r="D558" s="42">
        <f>VLOOKUP(Pag_Inicio_Corr_mas_casos[[#This Row],[Corregimiento]],Hoja3!$A$2:$D$676,4,0)</f>
        <v>80802</v>
      </c>
      <c r="E558">
        <v>26</v>
      </c>
    </row>
    <row r="559" spans="1:5">
      <c r="A559" s="40">
        <v>44015</v>
      </c>
      <c r="B559" s="22">
        <v>44015</v>
      </c>
      <c r="C559" t="s">
        <v>486</v>
      </c>
      <c r="D559" s="42">
        <f>VLOOKUP(Pag_Inicio_Corr_mas_casos[[#This Row],[Corregimiento]],Hoja3!$A$2:$D$676,4,0)</f>
        <v>80813</v>
      </c>
      <c r="E559">
        <v>25</v>
      </c>
    </row>
    <row r="560" spans="1:5">
      <c r="A560" s="40">
        <v>44015</v>
      </c>
      <c r="B560" s="22">
        <v>44015</v>
      </c>
      <c r="C560" t="s">
        <v>462</v>
      </c>
      <c r="D560" s="42">
        <f>VLOOKUP(Pag_Inicio_Corr_mas_casos[[#This Row],[Corregimiento]],Hoja3!$A$2:$D$676,4,0)</f>
        <v>130106</v>
      </c>
      <c r="E560">
        <v>25</v>
      </c>
    </row>
    <row r="561" spans="1:5">
      <c r="A561" s="40">
        <v>44015</v>
      </c>
      <c r="B561" s="22">
        <v>44015</v>
      </c>
      <c r="C561" t="s">
        <v>466</v>
      </c>
      <c r="D561" s="42">
        <f>VLOOKUP(Pag_Inicio_Corr_mas_casos[[#This Row],[Corregimiento]],Hoja3!$A$2:$D$676,4,0)</f>
        <v>81007</v>
      </c>
      <c r="E561">
        <v>24</v>
      </c>
    </row>
    <row r="562" spans="1:5">
      <c r="A562" s="40">
        <v>44015</v>
      </c>
      <c r="B562" s="22">
        <v>44015</v>
      </c>
      <c r="C562" t="s">
        <v>473</v>
      </c>
      <c r="D562" s="42">
        <f>VLOOKUP(Pag_Inicio_Corr_mas_casos[[#This Row],[Corregimiento]],Hoja3!$A$2:$D$676,4,0)</f>
        <v>80819</v>
      </c>
      <c r="E562">
        <v>22</v>
      </c>
    </row>
    <row r="563" spans="1:5">
      <c r="A563" s="40">
        <v>44015</v>
      </c>
      <c r="B563" s="22">
        <v>44015</v>
      </c>
      <c r="C563" t="s">
        <v>468</v>
      </c>
      <c r="D563" s="42">
        <f>VLOOKUP(Pag_Inicio_Corr_mas_casos[[#This Row],[Corregimiento]],Hoja3!$A$2:$D$676,4,0)</f>
        <v>80816</v>
      </c>
      <c r="E563">
        <v>21</v>
      </c>
    </row>
    <row r="564" spans="1:5">
      <c r="A564" s="40">
        <v>44015</v>
      </c>
      <c r="B564" s="22">
        <v>44015</v>
      </c>
      <c r="C564" t="s">
        <v>490</v>
      </c>
      <c r="D564" s="42">
        <f>VLOOKUP(Pag_Inicio_Corr_mas_casos[[#This Row],[Corregimiento]],Hoja3!$A$2:$D$676,4,0)</f>
        <v>80820</v>
      </c>
      <c r="E564">
        <v>21</v>
      </c>
    </row>
    <row r="565" spans="1:5">
      <c r="A565" s="40">
        <v>44015</v>
      </c>
      <c r="B565" s="22">
        <v>44015</v>
      </c>
      <c r="C565" t="s">
        <v>465</v>
      </c>
      <c r="D565" s="42">
        <f>VLOOKUP(Pag_Inicio_Corr_mas_casos[[#This Row],[Corregimiento]],Hoja3!$A$2:$D$676,4,0)</f>
        <v>80821</v>
      </c>
      <c r="E565">
        <v>20</v>
      </c>
    </row>
    <row r="566" spans="1:5">
      <c r="A566" s="40">
        <v>44015</v>
      </c>
      <c r="B566" s="22">
        <v>44015</v>
      </c>
      <c r="C566" t="s">
        <v>472</v>
      </c>
      <c r="D566" s="42">
        <f>VLOOKUP(Pag_Inicio_Corr_mas_casos[[#This Row],[Corregimiento]],Hoja3!$A$2:$D$676,4,0)</f>
        <v>81001</v>
      </c>
      <c r="E566">
        <v>19</v>
      </c>
    </row>
    <row r="567" spans="1:5">
      <c r="A567" s="40">
        <v>44015</v>
      </c>
      <c r="B567" s="22">
        <v>44015</v>
      </c>
      <c r="C567" t="s">
        <v>461</v>
      </c>
      <c r="D567" s="42">
        <f>VLOOKUP(Pag_Inicio_Corr_mas_casos[[#This Row],[Corregimiento]],Hoja3!$A$2:$D$676,4,0)</f>
        <v>81002</v>
      </c>
      <c r="E567">
        <v>19</v>
      </c>
    </row>
    <row r="568" spans="1:5">
      <c r="A568" s="40">
        <v>44015</v>
      </c>
      <c r="B568" s="22">
        <v>44015</v>
      </c>
      <c r="C568" t="s">
        <v>515</v>
      </c>
      <c r="D568" s="42">
        <f>VLOOKUP(Pag_Inicio_Corr_mas_casos[[#This Row],[Corregimiento]],Hoja3!$A$2:$D$676,4,0)</f>
        <v>30111</v>
      </c>
      <c r="E568">
        <v>19</v>
      </c>
    </row>
    <row r="569" spans="1:5">
      <c r="A569" s="40">
        <v>44015</v>
      </c>
      <c r="B569" s="22">
        <v>44015</v>
      </c>
      <c r="C569" t="s">
        <v>475</v>
      </c>
      <c r="D569" s="42">
        <f>VLOOKUP(Pag_Inicio_Corr_mas_casos[[#This Row],[Corregimiento]],Hoja3!$A$2:$D$676,4,0)</f>
        <v>81006</v>
      </c>
      <c r="E569">
        <v>18</v>
      </c>
    </row>
    <row r="570" spans="1:5">
      <c r="A570" s="40">
        <v>44015</v>
      </c>
      <c r="B570" s="22">
        <v>44015</v>
      </c>
      <c r="C570" t="s">
        <v>469</v>
      </c>
      <c r="D570" s="42">
        <f>VLOOKUP(Pag_Inicio_Corr_mas_casos[[#This Row],[Corregimiento]],Hoja3!$A$2:$D$676,4,0)</f>
        <v>80817</v>
      </c>
      <c r="E570">
        <v>18</v>
      </c>
    </row>
    <row r="571" spans="1:5">
      <c r="A571" s="40">
        <v>44015</v>
      </c>
      <c r="B571" s="22">
        <v>44015</v>
      </c>
      <c r="C571" t="s">
        <v>476</v>
      </c>
      <c r="D571" s="42">
        <f>VLOOKUP(Pag_Inicio_Corr_mas_casos[[#This Row],[Corregimiento]],Hoja3!$A$2:$D$676,4,0)</f>
        <v>80812</v>
      </c>
      <c r="E571">
        <v>16</v>
      </c>
    </row>
    <row r="572" spans="1:5">
      <c r="A572" s="40">
        <v>44015</v>
      </c>
      <c r="B572" s="22">
        <v>44015</v>
      </c>
      <c r="C572" t="s">
        <v>502</v>
      </c>
      <c r="D572" s="42">
        <f>VLOOKUP(Pag_Inicio_Corr_mas_casos[[#This Row],[Corregimiento]],Hoja3!$A$2:$D$676,4,0)</f>
        <v>40201</v>
      </c>
      <c r="E572">
        <v>15</v>
      </c>
    </row>
    <row r="573" spans="1:5">
      <c r="A573" s="40">
        <v>44015</v>
      </c>
      <c r="B573" s="22">
        <v>44015</v>
      </c>
      <c r="C573" t="s">
        <v>479</v>
      </c>
      <c r="D573" s="42">
        <f>VLOOKUP(Pag_Inicio_Corr_mas_casos[[#This Row],[Corregimiento]],Hoja3!$A$2:$D$676,4,0)</f>
        <v>80806</v>
      </c>
      <c r="E573">
        <v>14</v>
      </c>
    </row>
    <row r="574" spans="1:5">
      <c r="A574" s="40">
        <v>44015</v>
      </c>
      <c r="B574" s="22">
        <v>44015</v>
      </c>
      <c r="C574" t="s">
        <v>496</v>
      </c>
      <c r="D574" s="42">
        <f>VLOOKUP(Pag_Inicio_Corr_mas_casos[[#This Row],[Corregimiento]],Hoja3!$A$2:$D$676,4,0)</f>
        <v>80826</v>
      </c>
      <c r="E574">
        <v>14</v>
      </c>
    </row>
    <row r="575" spans="1:5">
      <c r="A575" s="40">
        <v>44015</v>
      </c>
      <c r="B575" s="22">
        <v>44015</v>
      </c>
      <c r="C575" t="s">
        <v>471</v>
      </c>
      <c r="D575" s="42">
        <f>VLOOKUP(Pag_Inicio_Corr_mas_casos[[#This Row],[Corregimiento]],Hoja3!$A$2:$D$676,4,0)</f>
        <v>80823</v>
      </c>
      <c r="E575">
        <v>14</v>
      </c>
    </row>
    <row r="576" spans="1:5">
      <c r="A576" s="40">
        <v>44015</v>
      </c>
      <c r="B576" s="22">
        <v>44015</v>
      </c>
      <c r="C576" t="s">
        <v>482</v>
      </c>
      <c r="D576" s="42">
        <f>VLOOKUP(Pag_Inicio_Corr_mas_casos[[#This Row],[Corregimiento]],Hoja3!$A$2:$D$676,4,0)</f>
        <v>30107</v>
      </c>
      <c r="E576">
        <v>13</v>
      </c>
    </row>
    <row r="577" spans="1:5">
      <c r="A577" s="40">
        <v>44015</v>
      </c>
      <c r="B577" s="22">
        <v>44015</v>
      </c>
      <c r="C577" t="s">
        <v>464</v>
      </c>
      <c r="D577" s="42">
        <f>VLOOKUP(Pag_Inicio_Corr_mas_casos[[#This Row],[Corregimiento]],Hoja3!$A$2:$D$676,4,0)</f>
        <v>130102</v>
      </c>
      <c r="E577">
        <v>12</v>
      </c>
    </row>
    <row r="578" spans="1:5">
      <c r="A578" s="40">
        <v>44015</v>
      </c>
      <c r="B578" s="22">
        <v>44015</v>
      </c>
      <c r="C578" t="s">
        <v>491</v>
      </c>
      <c r="D578" s="42">
        <f>VLOOKUP(Pag_Inicio_Corr_mas_casos[[#This Row],[Corregimiento]],Hoja3!$A$2:$D$676,4,0)</f>
        <v>80815</v>
      </c>
      <c r="E578">
        <v>11</v>
      </c>
    </row>
    <row r="579" spans="1:5">
      <c r="A579" s="40">
        <v>44015</v>
      </c>
      <c r="B579" s="22">
        <v>44015</v>
      </c>
      <c r="C579" t="s">
        <v>495</v>
      </c>
      <c r="D579" s="42">
        <f>VLOOKUP(Pag_Inicio_Corr_mas_casos[[#This Row],[Corregimiento]],Hoja3!$A$2:$D$676,4,0)</f>
        <v>130708</v>
      </c>
      <c r="E579">
        <v>10</v>
      </c>
    </row>
    <row r="580" spans="1:5">
      <c r="A580" s="40">
        <v>44015</v>
      </c>
      <c r="B580" s="22">
        <v>44015</v>
      </c>
      <c r="C580" t="s">
        <v>505</v>
      </c>
      <c r="D580" s="42">
        <f>VLOOKUP(Pag_Inicio_Corr_mas_casos[[#This Row],[Corregimiento]],Hoja3!$A$2:$D$676,4,0)</f>
        <v>130717</v>
      </c>
      <c r="E580">
        <v>10</v>
      </c>
    </row>
    <row r="581" spans="1:5">
      <c r="A581" s="40">
        <v>44016</v>
      </c>
      <c r="B581" s="22">
        <v>44016</v>
      </c>
      <c r="C581" t="s">
        <v>460</v>
      </c>
      <c r="D581" s="42">
        <f>VLOOKUP(Pag_Inicio_Corr_mas_casos[[#This Row],[Corregimiento]],Hoja3!$A$2:$D$676,4,0)</f>
        <v>130101</v>
      </c>
      <c r="E581">
        <v>50</v>
      </c>
    </row>
    <row r="582" spans="1:5">
      <c r="A582" s="40">
        <v>44016</v>
      </c>
      <c r="B582" s="22">
        <v>44016</v>
      </c>
      <c r="C582" t="s">
        <v>465</v>
      </c>
      <c r="D582" s="42">
        <f>VLOOKUP(Pag_Inicio_Corr_mas_casos[[#This Row],[Corregimiento]],Hoja3!$A$2:$D$676,4,0)</f>
        <v>80821</v>
      </c>
      <c r="E582">
        <v>45</v>
      </c>
    </row>
    <row r="583" spans="1:5">
      <c r="A583" s="40">
        <v>44016</v>
      </c>
      <c r="B583" s="22">
        <v>44016</v>
      </c>
      <c r="C583" t="s">
        <v>472</v>
      </c>
      <c r="D583" s="42">
        <f>VLOOKUP(Pag_Inicio_Corr_mas_casos[[#This Row],[Corregimiento]],Hoja3!$A$2:$D$676,4,0)</f>
        <v>81001</v>
      </c>
      <c r="E583">
        <v>37</v>
      </c>
    </row>
    <row r="584" spans="1:5">
      <c r="A584" s="40">
        <v>44016</v>
      </c>
      <c r="B584" s="22">
        <v>44016</v>
      </c>
      <c r="C584" t="s">
        <v>470</v>
      </c>
      <c r="D584" s="42">
        <f>VLOOKUP(Pag_Inicio_Corr_mas_casos[[#This Row],[Corregimiento]],Hoja3!$A$2:$D$676,4,0)</f>
        <v>80822</v>
      </c>
      <c r="E584">
        <v>34</v>
      </c>
    </row>
    <row r="585" spans="1:5">
      <c r="A585" s="40">
        <v>44016</v>
      </c>
      <c r="B585" s="22">
        <v>44016</v>
      </c>
      <c r="C585" t="s">
        <v>468</v>
      </c>
      <c r="D585" s="42">
        <f>VLOOKUP(Pag_Inicio_Corr_mas_casos[[#This Row],[Corregimiento]],Hoja3!$A$2:$D$676,4,0)</f>
        <v>80816</v>
      </c>
      <c r="E585">
        <v>32</v>
      </c>
    </row>
    <row r="586" spans="1:5">
      <c r="A586" s="40">
        <v>44016</v>
      </c>
      <c r="B586" s="22">
        <v>44016</v>
      </c>
      <c r="C586" t="s">
        <v>462</v>
      </c>
      <c r="D586" s="42">
        <f>VLOOKUP(Pag_Inicio_Corr_mas_casos[[#This Row],[Corregimiento]],Hoja3!$A$2:$D$676,4,0)</f>
        <v>130106</v>
      </c>
      <c r="E586">
        <v>31</v>
      </c>
    </row>
    <row r="587" spans="1:5">
      <c r="A587" s="40">
        <v>44016</v>
      </c>
      <c r="B587" s="22">
        <v>44016</v>
      </c>
      <c r="C587" t="s">
        <v>515</v>
      </c>
      <c r="D587" s="42">
        <f>VLOOKUP(Pag_Inicio_Corr_mas_casos[[#This Row],[Corregimiento]],Hoja3!$A$2:$D$676,4,0)</f>
        <v>30111</v>
      </c>
      <c r="E587">
        <v>29</v>
      </c>
    </row>
    <row r="588" spans="1:5">
      <c r="A588" s="40">
        <v>44016</v>
      </c>
      <c r="B588" s="22">
        <v>44016</v>
      </c>
      <c r="C588" t="s">
        <v>467</v>
      </c>
      <c r="D588" s="42">
        <f>VLOOKUP(Pag_Inicio_Corr_mas_casos[[#This Row],[Corregimiento]],Hoja3!$A$2:$D$676,4,0)</f>
        <v>81008</v>
      </c>
      <c r="E588">
        <v>27</v>
      </c>
    </row>
    <row r="589" spans="1:5">
      <c r="A589" s="40">
        <v>44016</v>
      </c>
      <c r="B589" s="22">
        <v>44016</v>
      </c>
      <c r="C589" t="s">
        <v>461</v>
      </c>
      <c r="D589" s="42">
        <f>VLOOKUP(Pag_Inicio_Corr_mas_casos[[#This Row],[Corregimiento]],Hoja3!$A$2:$D$676,4,0)</f>
        <v>81002</v>
      </c>
      <c r="E589">
        <v>24</v>
      </c>
    </row>
    <row r="590" spans="1:5">
      <c r="A590" s="40">
        <v>44016</v>
      </c>
      <c r="B590" s="22">
        <v>44016</v>
      </c>
      <c r="C590" t="s">
        <v>479</v>
      </c>
      <c r="D590" s="42">
        <f>VLOOKUP(Pag_Inicio_Corr_mas_casos[[#This Row],[Corregimiento]],Hoja3!$A$2:$D$676,4,0)</f>
        <v>80806</v>
      </c>
      <c r="E590">
        <v>19</v>
      </c>
    </row>
    <row r="591" spans="1:5">
      <c r="A591" s="40">
        <v>44016</v>
      </c>
      <c r="B591" s="22">
        <v>44016</v>
      </c>
      <c r="C591" t="s">
        <v>495</v>
      </c>
      <c r="D591" s="42">
        <f>VLOOKUP(Pag_Inicio_Corr_mas_casos[[#This Row],[Corregimiento]],Hoja3!$A$2:$D$676,4,0)</f>
        <v>130708</v>
      </c>
      <c r="E591">
        <v>17</v>
      </c>
    </row>
    <row r="592" spans="1:5">
      <c r="A592" s="40">
        <v>44016</v>
      </c>
      <c r="B592" s="22">
        <v>44016</v>
      </c>
      <c r="C592" t="s">
        <v>491</v>
      </c>
      <c r="D592" s="42">
        <f>VLOOKUP(Pag_Inicio_Corr_mas_casos[[#This Row],[Corregimiento]],Hoja3!$A$2:$D$676,4,0)</f>
        <v>80815</v>
      </c>
      <c r="E592">
        <v>15</v>
      </c>
    </row>
    <row r="593" spans="1:5">
      <c r="A593" s="40">
        <v>44016</v>
      </c>
      <c r="B593" s="22">
        <v>44016</v>
      </c>
      <c r="C593" t="s">
        <v>490</v>
      </c>
      <c r="D593" s="42">
        <f>VLOOKUP(Pag_Inicio_Corr_mas_casos[[#This Row],[Corregimiento]],Hoja3!$A$2:$D$676,4,0)</f>
        <v>80820</v>
      </c>
      <c r="E593">
        <v>14</v>
      </c>
    </row>
    <row r="594" spans="1:5">
      <c r="A594" s="40">
        <v>44016</v>
      </c>
      <c r="B594" s="22">
        <v>44016</v>
      </c>
      <c r="C594" t="s">
        <v>481</v>
      </c>
      <c r="D594" s="42">
        <f>VLOOKUP(Pag_Inicio_Corr_mas_casos[[#This Row],[Corregimiento]],Hoja3!$A$2:$D$676,4,0)</f>
        <v>80810</v>
      </c>
      <c r="E594">
        <v>14</v>
      </c>
    </row>
    <row r="595" spans="1:5">
      <c r="A595" s="40">
        <v>44016</v>
      </c>
      <c r="B595" s="22">
        <v>44016</v>
      </c>
      <c r="C595" t="s">
        <v>473</v>
      </c>
      <c r="D595" s="42">
        <f>VLOOKUP(Pag_Inicio_Corr_mas_casos[[#This Row],[Corregimiento]],Hoja3!$A$2:$D$676,4,0)</f>
        <v>80819</v>
      </c>
      <c r="E595">
        <v>14</v>
      </c>
    </row>
    <row r="596" spans="1:5">
      <c r="A596" s="40">
        <v>44016</v>
      </c>
      <c r="B596" s="22">
        <v>44016</v>
      </c>
      <c r="C596" t="s">
        <v>474</v>
      </c>
      <c r="D596" s="42">
        <f>VLOOKUP(Pag_Inicio_Corr_mas_casos[[#This Row],[Corregimiento]],Hoja3!$A$2:$D$676,4,0)</f>
        <v>130107</v>
      </c>
      <c r="E596">
        <v>13</v>
      </c>
    </row>
    <row r="597" spans="1:5">
      <c r="A597" s="40">
        <v>44016</v>
      </c>
      <c r="B597" s="22">
        <v>44016</v>
      </c>
      <c r="C597" t="s">
        <v>469</v>
      </c>
      <c r="D597" s="42">
        <f>VLOOKUP(Pag_Inicio_Corr_mas_casos[[#This Row],[Corregimiento]],Hoja3!$A$2:$D$676,4,0)</f>
        <v>80817</v>
      </c>
      <c r="E597">
        <v>13</v>
      </c>
    </row>
    <row r="598" spans="1:5">
      <c r="A598" s="40">
        <v>44016</v>
      </c>
      <c r="B598" s="22">
        <v>44016</v>
      </c>
      <c r="C598" t="s">
        <v>502</v>
      </c>
      <c r="D598" s="42">
        <f>VLOOKUP(Pag_Inicio_Corr_mas_casos[[#This Row],[Corregimiento]],Hoja3!$A$2:$D$676,4,0)</f>
        <v>40201</v>
      </c>
      <c r="E598">
        <v>13</v>
      </c>
    </row>
    <row r="599" spans="1:5">
      <c r="A599" s="40">
        <v>44016</v>
      </c>
      <c r="B599" s="22">
        <v>44016</v>
      </c>
      <c r="C599" t="s">
        <v>475</v>
      </c>
      <c r="D599" s="42">
        <f>VLOOKUP(Pag_Inicio_Corr_mas_casos[[#This Row],[Corregimiento]],Hoja3!$A$2:$D$676,4,0)</f>
        <v>81006</v>
      </c>
      <c r="E599">
        <v>12</v>
      </c>
    </row>
    <row r="600" spans="1:5">
      <c r="A600" s="40">
        <v>44016</v>
      </c>
      <c r="B600" s="22">
        <v>44016</v>
      </c>
      <c r="C600" t="s">
        <v>542</v>
      </c>
      <c r="D600" s="42">
        <f>VLOOKUP(Pag_Inicio_Corr_mas_casos[[#This Row],[Corregimiento]],Hoja3!$A$2:$D$676,4,0)</f>
        <v>10206</v>
      </c>
      <c r="E600">
        <v>12</v>
      </c>
    </row>
    <row r="601" spans="1:5">
      <c r="A601" s="40">
        <v>44016</v>
      </c>
      <c r="B601" s="22">
        <v>44016</v>
      </c>
      <c r="C601" t="s">
        <v>486</v>
      </c>
      <c r="D601" s="42">
        <f>VLOOKUP(Pag_Inicio_Corr_mas_casos[[#This Row],[Corregimiento]],Hoja3!$A$2:$D$676,4,0)</f>
        <v>80813</v>
      </c>
      <c r="E601">
        <v>12</v>
      </c>
    </row>
    <row r="602" spans="1:5">
      <c r="A602" s="40">
        <v>44016</v>
      </c>
      <c r="B602" s="22">
        <v>44016</v>
      </c>
      <c r="C602" t="s">
        <v>531</v>
      </c>
      <c r="D602" s="42">
        <f>VLOOKUP(Pag_Inicio_Corr_mas_casos[[#This Row],[Corregimiento]],Hoja3!$A$2:$D$676,4,0)</f>
        <v>40503</v>
      </c>
      <c r="E602">
        <v>11</v>
      </c>
    </row>
    <row r="603" spans="1:5">
      <c r="A603" s="40">
        <v>44016</v>
      </c>
      <c r="B603" s="22">
        <v>44016</v>
      </c>
      <c r="C603" t="s">
        <v>496</v>
      </c>
      <c r="D603" s="42">
        <f>VLOOKUP(Pag_Inicio_Corr_mas_casos[[#This Row],[Corregimiento]],Hoja3!$A$2:$D$676,4,0)</f>
        <v>80826</v>
      </c>
      <c r="E603">
        <v>11</v>
      </c>
    </row>
    <row r="604" spans="1:5">
      <c r="A604" s="40">
        <v>44016</v>
      </c>
      <c r="B604" s="22">
        <v>44016</v>
      </c>
      <c r="C604" t="s">
        <v>471</v>
      </c>
      <c r="D604" s="42">
        <f>VLOOKUP(Pag_Inicio_Corr_mas_casos[[#This Row],[Corregimiento]],Hoja3!$A$2:$D$676,4,0)</f>
        <v>80823</v>
      </c>
      <c r="E604">
        <v>11</v>
      </c>
    </row>
    <row r="605" spans="1:5">
      <c r="A605" s="40">
        <v>44016</v>
      </c>
      <c r="B605" s="22">
        <v>44016</v>
      </c>
      <c r="C605" t="s">
        <v>489</v>
      </c>
      <c r="D605" s="42">
        <f>VLOOKUP(Pag_Inicio_Corr_mas_casos[[#This Row],[Corregimiento]],Hoja3!$A$2:$D$676,4,0)</f>
        <v>80808</v>
      </c>
      <c r="E605">
        <v>11</v>
      </c>
    </row>
    <row r="606" spans="1:5">
      <c r="A606" s="40">
        <v>44016</v>
      </c>
      <c r="B606" s="22">
        <v>44016</v>
      </c>
      <c r="C606" t="s">
        <v>507</v>
      </c>
      <c r="D606" s="42">
        <f>VLOOKUP(Pag_Inicio_Corr_mas_casos[[#This Row],[Corregimiento]],Hoja3!$A$2:$D$676,4,0)</f>
        <v>81009</v>
      </c>
      <c r="E606">
        <v>11</v>
      </c>
    </row>
    <row r="607" spans="1:5">
      <c r="A607" s="40">
        <v>44016</v>
      </c>
      <c r="B607" s="22">
        <v>44016</v>
      </c>
      <c r="C607" t="s">
        <v>466</v>
      </c>
      <c r="D607" s="42">
        <f>VLOOKUP(Pag_Inicio_Corr_mas_casos[[#This Row],[Corregimiento]],Hoja3!$A$2:$D$676,4,0)</f>
        <v>81007</v>
      </c>
      <c r="E607">
        <v>10</v>
      </c>
    </row>
    <row r="608" spans="1:5">
      <c r="A608" s="40">
        <v>44016</v>
      </c>
      <c r="B608" s="22">
        <v>44016</v>
      </c>
      <c r="C608" t="s">
        <v>478</v>
      </c>
      <c r="D608" s="42">
        <f>VLOOKUP(Pag_Inicio_Corr_mas_casos[[#This Row],[Corregimiento]],Hoja3!$A$2:$D$676,4,0)</f>
        <v>40601</v>
      </c>
      <c r="E608">
        <v>10</v>
      </c>
    </row>
    <row r="609" spans="1:5">
      <c r="A609" s="40">
        <v>44016</v>
      </c>
      <c r="B609" s="22">
        <v>44016</v>
      </c>
      <c r="C609" t="s">
        <v>501</v>
      </c>
      <c r="D609" s="42">
        <f>VLOOKUP(Pag_Inicio_Corr_mas_casos[[#This Row],[Corregimiento]],Hoja3!$A$2:$D$676,4,0)</f>
        <v>80809</v>
      </c>
      <c r="E609">
        <v>10</v>
      </c>
    </row>
    <row r="610" spans="1:5">
      <c r="A610" s="40">
        <v>44016</v>
      </c>
      <c r="B610" s="22">
        <v>44016</v>
      </c>
      <c r="C610" t="s">
        <v>517</v>
      </c>
      <c r="D610" s="42">
        <f>VLOOKUP(Pag_Inicio_Corr_mas_casos[[#This Row],[Corregimiento]],Hoja3!$A$2:$D$676,4,0)</f>
        <v>91001</v>
      </c>
      <c r="E610">
        <v>10</v>
      </c>
    </row>
    <row r="611" spans="1:5">
      <c r="A611" s="40">
        <v>44017</v>
      </c>
      <c r="B611" s="22">
        <v>44017</v>
      </c>
      <c r="C611" t="s">
        <v>469</v>
      </c>
      <c r="D611" s="42">
        <f>VLOOKUP(Pag_Inicio_Corr_mas_casos[[#This Row],[Corregimiento]],Hoja3!$A$2:$D$676,4,0)</f>
        <v>80817</v>
      </c>
      <c r="E611">
        <v>49</v>
      </c>
    </row>
    <row r="612" spans="1:5">
      <c r="A612" s="40">
        <v>44017</v>
      </c>
      <c r="B612" s="22">
        <v>44017</v>
      </c>
      <c r="C612" t="s">
        <v>461</v>
      </c>
      <c r="D612" s="42">
        <f>VLOOKUP(Pag_Inicio_Corr_mas_casos[[#This Row],[Corregimiento]],Hoja3!$A$2:$D$676,4,0)</f>
        <v>81002</v>
      </c>
      <c r="E612">
        <v>41</v>
      </c>
    </row>
    <row r="613" spans="1:5">
      <c r="A613" s="40">
        <v>44017</v>
      </c>
      <c r="B613" s="22">
        <v>44017</v>
      </c>
      <c r="C613" t="s">
        <v>462</v>
      </c>
      <c r="D613" s="42">
        <f>VLOOKUP(Pag_Inicio_Corr_mas_casos[[#This Row],[Corregimiento]],Hoja3!$A$2:$D$676,4,0)</f>
        <v>130106</v>
      </c>
      <c r="E613">
        <v>40</v>
      </c>
    </row>
    <row r="614" spans="1:5">
      <c r="A614" s="40">
        <v>44017</v>
      </c>
      <c r="B614" s="22">
        <v>44017</v>
      </c>
      <c r="C614" t="s">
        <v>486</v>
      </c>
      <c r="D614" s="42">
        <f>VLOOKUP(Pag_Inicio_Corr_mas_casos[[#This Row],[Corregimiento]],Hoja3!$A$2:$D$676,4,0)</f>
        <v>80813</v>
      </c>
      <c r="E614">
        <v>39</v>
      </c>
    </row>
    <row r="615" spans="1:5">
      <c r="A615" s="40">
        <v>44017</v>
      </c>
      <c r="B615" s="22">
        <v>44017</v>
      </c>
      <c r="C615" t="s">
        <v>466</v>
      </c>
      <c r="D615" s="42">
        <f>VLOOKUP(Pag_Inicio_Corr_mas_casos[[#This Row],[Corregimiento]],Hoja3!$A$2:$D$676,4,0)</f>
        <v>81007</v>
      </c>
      <c r="E615">
        <v>37</v>
      </c>
    </row>
    <row r="616" spans="1:5">
      <c r="A616" s="40">
        <v>44017</v>
      </c>
      <c r="B616" s="22">
        <v>44017</v>
      </c>
      <c r="C616" t="s">
        <v>473</v>
      </c>
      <c r="D616" s="42">
        <f>VLOOKUP(Pag_Inicio_Corr_mas_casos[[#This Row],[Corregimiento]],Hoja3!$A$2:$D$676,4,0)</f>
        <v>80819</v>
      </c>
      <c r="E616">
        <v>37</v>
      </c>
    </row>
    <row r="617" spans="1:5">
      <c r="A617" s="40">
        <v>44017</v>
      </c>
      <c r="B617" s="22">
        <v>44017</v>
      </c>
      <c r="C617" t="s">
        <v>482</v>
      </c>
      <c r="D617" s="42">
        <f>VLOOKUP(Pag_Inicio_Corr_mas_casos[[#This Row],[Corregimiento]],Hoja3!$A$2:$D$676,4,0)</f>
        <v>30107</v>
      </c>
      <c r="E617">
        <v>35</v>
      </c>
    </row>
    <row r="618" spans="1:5">
      <c r="A618" s="40">
        <v>44017</v>
      </c>
      <c r="B618" s="22">
        <v>44017</v>
      </c>
      <c r="C618" t="s">
        <v>470</v>
      </c>
      <c r="D618" s="42">
        <f>VLOOKUP(Pag_Inicio_Corr_mas_casos[[#This Row],[Corregimiento]],Hoja3!$A$2:$D$676,4,0)</f>
        <v>80822</v>
      </c>
      <c r="E618">
        <v>33</v>
      </c>
    </row>
    <row r="619" spans="1:5">
      <c r="A619" s="40">
        <v>44017</v>
      </c>
      <c r="B619" s="22">
        <v>44017</v>
      </c>
      <c r="C619" t="s">
        <v>475</v>
      </c>
      <c r="D619" s="42">
        <f>VLOOKUP(Pag_Inicio_Corr_mas_casos[[#This Row],[Corregimiento]],Hoja3!$A$2:$D$676,4,0)</f>
        <v>81006</v>
      </c>
      <c r="E619">
        <v>33</v>
      </c>
    </row>
    <row r="620" spans="1:5">
      <c r="A620" s="40">
        <v>44017</v>
      </c>
      <c r="B620" s="22">
        <v>44017</v>
      </c>
      <c r="C620" t="s">
        <v>465</v>
      </c>
      <c r="D620" s="42">
        <f>VLOOKUP(Pag_Inicio_Corr_mas_casos[[#This Row],[Corregimiento]],Hoja3!$A$2:$D$676,4,0)</f>
        <v>80821</v>
      </c>
      <c r="E620">
        <v>30</v>
      </c>
    </row>
    <row r="621" spans="1:5">
      <c r="A621" s="40">
        <v>44017</v>
      </c>
      <c r="B621" s="22">
        <v>44017</v>
      </c>
      <c r="C621" t="s">
        <v>476</v>
      </c>
      <c r="D621" s="42">
        <f>VLOOKUP(Pag_Inicio_Corr_mas_casos[[#This Row],[Corregimiento]],Hoja3!$A$2:$D$676,4,0)</f>
        <v>80812</v>
      </c>
      <c r="E621">
        <v>30</v>
      </c>
    </row>
    <row r="622" spans="1:5">
      <c r="A622" s="40">
        <v>44017</v>
      </c>
      <c r="B622" s="22">
        <v>44017</v>
      </c>
      <c r="C622" t="s">
        <v>490</v>
      </c>
      <c r="D622" s="42">
        <f>VLOOKUP(Pag_Inicio_Corr_mas_casos[[#This Row],[Corregimiento]],Hoja3!$A$2:$D$676,4,0)</f>
        <v>80820</v>
      </c>
      <c r="E622">
        <v>27</v>
      </c>
    </row>
    <row r="623" spans="1:5">
      <c r="A623" s="40">
        <v>44017</v>
      </c>
      <c r="B623" s="22">
        <v>44017</v>
      </c>
      <c r="C623" t="s">
        <v>515</v>
      </c>
      <c r="D623" s="42">
        <f>VLOOKUP(Pag_Inicio_Corr_mas_casos[[#This Row],[Corregimiento]],Hoja3!$A$2:$D$676,4,0)</f>
        <v>30111</v>
      </c>
      <c r="E623">
        <v>26</v>
      </c>
    </row>
    <row r="624" spans="1:5">
      <c r="A624" s="40">
        <v>44017</v>
      </c>
      <c r="B624" s="22">
        <v>44017</v>
      </c>
      <c r="C624" t="s">
        <v>460</v>
      </c>
      <c r="D624" s="42">
        <f>VLOOKUP(Pag_Inicio_Corr_mas_casos[[#This Row],[Corregimiento]],Hoja3!$A$2:$D$676,4,0)</f>
        <v>130101</v>
      </c>
      <c r="E624">
        <v>24</v>
      </c>
    </row>
    <row r="625" spans="1:5">
      <c r="A625" s="40">
        <v>44017</v>
      </c>
      <c r="B625" s="22">
        <v>44017</v>
      </c>
      <c r="C625" t="s">
        <v>491</v>
      </c>
      <c r="D625" s="42">
        <f>VLOOKUP(Pag_Inicio_Corr_mas_casos[[#This Row],[Corregimiento]],Hoja3!$A$2:$D$676,4,0)</f>
        <v>80815</v>
      </c>
      <c r="E625">
        <v>24</v>
      </c>
    </row>
    <row r="626" spans="1:5">
      <c r="A626" s="40">
        <v>44017</v>
      </c>
      <c r="B626" s="22">
        <v>44017</v>
      </c>
      <c r="C626" t="s">
        <v>467</v>
      </c>
      <c r="D626" s="42">
        <f>VLOOKUP(Pag_Inicio_Corr_mas_casos[[#This Row],[Corregimiento]],Hoja3!$A$2:$D$676,4,0)</f>
        <v>81008</v>
      </c>
      <c r="E626">
        <v>24</v>
      </c>
    </row>
    <row r="627" spans="1:5">
      <c r="A627" s="40">
        <v>44017</v>
      </c>
      <c r="B627" s="22">
        <v>44017</v>
      </c>
      <c r="C627" t="s">
        <v>472</v>
      </c>
      <c r="D627" s="42">
        <f>VLOOKUP(Pag_Inicio_Corr_mas_casos[[#This Row],[Corregimiento]],Hoja3!$A$2:$D$676,4,0)</f>
        <v>81001</v>
      </c>
      <c r="E627">
        <v>21</v>
      </c>
    </row>
    <row r="628" spans="1:5">
      <c r="A628" s="40">
        <v>44017</v>
      </c>
      <c r="B628" s="22">
        <v>44017</v>
      </c>
      <c r="C628" t="s">
        <v>474</v>
      </c>
      <c r="D628" s="42">
        <f>VLOOKUP(Pag_Inicio_Corr_mas_casos[[#This Row],[Corregimiento]],Hoja3!$A$2:$D$676,4,0)</f>
        <v>130107</v>
      </c>
      <c r="E628">
        <v>21</v>
      </c>
    </row>
    <row r="629" spans="1:5">
      <c r="A629" s="40">
        <v>44017</v>
      </c>
      <c r="B629" s="22">
        <v>44017</v>
      </c>
      <c r="C629" t="s">
        <v>468</v>
      </c>
      <c r="D629" s="42">
        <f>VLOOKUP(Pag_Inicio_Corr_mas_casos[[#This Row],[Corregimiento]],Hoja3!$A$2:$D$676,4,0)</f>
        <v>80816</v>
      </c>
      <c r="E629">
        <v>21</v>
      </c>
    </row>
    <row r="630" spans="1:5">
      <c r="A630" s="40">
        <v>44017</v>
      </c>
      <c r="B630" s="22">
        <v>44017</v>
      </c>
      <c r="C630" t="s">
        <v>511</v>
      </c>
      <c r="D630" s="42">
        <f>VLOOKUP(Pag_Inicio_Corr_mas_casos[[#This Row],[Corregimiento]],Hoja3!$A$2:$D$676,4,0)</f>
        <v>80508</v>
      </c>
      <c r="E630">
        <v>20</v>
      </c>
    </row>
    <row r="631" spans="1:5">
      <c r="A631" s="40">
        <v>44017</v>
      </c>
      <c r="B631" s="22">
        <v>44017</v>
      </c>
      <c r="C631" t="s">
        <v>508</v>
      </c>
      <c r="D631" s="42">
        <f>VLOOKUP(Pag_Inicio_Corr_mas_casos[[#This Row],[Corregimiento]],Hoja3!$A$2:$D$676,4,0)</f>
        <v>30104</v>
      </c>
      <c r="E631">
        <v>17</v>
      </c>
    </row>
    <row r="632" spans="1:5">
      <c r="A632" s="40">
        <v>44017</v>
      </c>
      <c r="B632" s="22">
        <v>44017</v>
      </c>
      <c r="C632" t="s">
        <v>478</v>
      </c>
      <c r="D632" s="42">
        <f>VLOOKUP(Pag_Inicio_Corr_mas_casos[[#This Row],[Corregimiento]],Hoja3!$A$2:$D$676,4,0)</f>
        <v>40601</v>
      </c>
      <c r="E632">
        <v>16</v>
      </c>
    </row>
    <row r="633" spans="1:5">
      <c r="A633" s="40">
        <v>44017</v>
      </c>
      <c r="B633" s="22">
        <v>44017</v>
      </c>
      <c r="C633" t="s">
        <v>481</v>
      </c>
      <c r="D633" s="42">
        <f>VLOOKUP(Pag_Inicio_Corr_mas_casos[[#This Row],[Corregimiento]],Hoja3!$A$2:$D$676,4,0)</f>
        <v>80810</v>
      </c>
      <c r="E633">
        <v>16</v>
      </c>
    </row>
    <row r="634" spans="1:5">
      <c r="A634" s="40">
        <v>44017</v>
      </c>
      <c r="B634" s="22">
        <v>44017</v>
      </c>
      <c r="C634" t="s">
        <v>507</v>
      </c>
      <c r="D634" s="42">
        <f>VLOOKUP(Pag_Inicio_Corr_mas_casos[[#This Row],[Corregimiento]],Hoja3!$A$2:$D$676,4,0)</f>
        <v>81009</v>
      </c>
      <c r="E634">
        <v>16</v>
      </c>
    </row>
    <row r="635" spans="1:5">
      <c r="A635" s="40">
        <v>44017</v>
      </c>
      <c r="B635" s="22">
        <v>44017</v>
      </c>
      <c r="C635" t="s">
        <v>495</v>
      </c>
      <c r="D635" s="42">
        <f>VLOOKUP(Pag_Inicio_Corr_mas_casos[[#This Row],[Corregimiento]],Hoja3!$A$2:$D$676,4,0)</f>
        <v>130708</v>
      </c>
      <c r="E635">
        <v>15</v>
      </c>
    </row>
    <row r="636" spans="1:5">
      <c r="A636" s="40">
        <v>44017</v>
      </c>
      <c r="B636" s="22">
        <v>44017</v>
      </c>
      <c r="C636" t="s">
        <v>483</v>
      </c>
      <c r="D636" s="42">
        <f>VLOOKUP(Pag_Inicio_Corr_mas_casos[[#This Row],[Corregimiento]],Hoja3!$A$2:$D$676,4,0)</f>
        <v>30113</v>
      </c>
      <c r="E636">
        <v>15</v>
      </c>
    </row>
    <row r="637" spans="1:5">
      <c r="A637" s="40">
        <v>44017</v>
      </c>
      <c r="B637" s="22">
        <v>44017</v>
      </c>
      <c r="C637" t="s">
        <v>524</v>
      </c>
      <c r="D637" s="42">
        <f>VLOOKUP(Pag_Inicio_Corr_mas_casos[[#This Row],[Corregimiento]],Hoja3!$A$2:$D$676,4,0)</f>
        <v>130716</v>
      </c>
      <c r="E637">
        <v>14</v>
      </c>
    </row>
    <row r="638" spans="1:5">
      <c r="A638" s="40">
        <v>44017</v>
      </c>
      <c r="B638" s="22">
        <v>44017</v>
      </c>
      <c r="C638" t="s">
        <v>499</v>
      </c>
      <c r="D638" s="42">
        <f>VLOOKUP(Pag_Inicio_Corr_mas_casos[[#This Row],[Corregimiento]],Hoja3!$A$2:$D$676,4,0)</f>
        <v>130105</v>
      </c>
      <c r="E638">
        <v>14</v>
      </c>
    </row>
    <row r="639" spans="1:5">
      <c r="A639" s="40">
        <v>44017</v>
      </c>
      <c r="B639" s="22">
        <v>44017</v>
      </c>
      <c r="C639" t="s">
        <v>488</v>
      </c>
      <c r="D639" s="42">
        <f>VLOOKUP(Pag_Inicio_Corr_mas_casos[[#This Row],[Corregimiento]],Hoja3!$A$2:$D$676,4,0)</f>
        <v>80501</v>
      </c>
      <c r="E639">
        <v>13</v>
      </c>
    </row>
    <row r="640" spans="1:5">
      <c r="A640" s="40">
        <v>44017</v>
      </c>
      <c r="B640" s="22">
        <v>44017</v>
      </c>
      <c r="C640" t="s">
        <v>464</v>
      </c>
      <c r="D640" s="42">
        <f>VLOOKUP(Pag_Inicio_Corr_mas_casos[[#This Row],[Corregimiento]],Hoja3!$A$2:$D$676,4,0)</f>
        <v>130102</v>
      </c>
      <c r="E640">
        <v>13</v>
      </c>
    </row>
    <row r="641" spans="1:5">
      <c r="A641" s="40">
        <v>44017</v>
      </c>
      <c r="B641" s="22">
        <v>44017</v>
      </c>
      <c r="C641" t="s">
        <v>501</v>
      </c>
      <c r="D641" s="42">
        <f>VLOOKUP(Pag_Inicio_Corr_mas_casos[[#This Row],[Corregimiento]],Hoja3!$A$2:$D$676,4,0)</f>
        <v>80809</v>
      </c>
      <c r="E641">
        <v>13</v>
      </c>
    </row>
    <row r="642" spans="1:5">
      <c r="A642" s="40">
        <v>44017</v>
      </c>
      <c r="B642" s="22">
        <v>44017</v>
      </c>
      <c r="C642" t="s">
        <v>480</v>
      </c>
      <c r="D642" s="42">
        <f>VLOOKUP(Pag_Inicio_Corr_mas_casos[[#This Row],[Corregimiento]],Hoja3!$A$2:$D$676,4,0)</f>
        <v>130108</v>
      </c>
      <c r="E642">
        <v>12</v>
      </c>
    </row>
    <row r="643" spans="1:5">
      <c r="A643" s="40">
        <v>44017</v>
      </c>
      <c r="B643" s="22">
        <v>44017</v>
      </c>
      <c r="C643" t="s">
        <v>463</v>
      </c>
      <c r="D643" s="42">
        <f>VLOOKUP(Pag_Inicio_Corr_mas_casos[[#This Row],[Corregimiento]],Hoja3!$A$2:$D$676,4,0)</f>
        <v>80802</v>
      </c>
      <c r="E643">
        <v>12</v>
      </c>
    </row>
    <row r="644" spans="1:5">
      <c r="A644" s="40">
        <v>44017</v>
      </c>
      <c r="B644" s="22">
        <v>44017</v>
      </c>
      <c r="C644" t="s">
        <v>471</v>
      </c>
      <c r="D644" s="42">
        <f>VLOOKUP(Pag_Inicio_Corr_mas_casos[[#This Row],[Corregimiento]],Hoja3!$A$2:$D$676,4,0)</f>
        <v>80823</v>
      </c>
      <c r="E644">
        <v>12</v>
      </c>
    </row>
    <row r="645" spans="1:5">
      <c r="A645" s="40">
        <v>44017</v>
      </c>
      <c r="B645" s="22">
        <v>44017</v>
      </c>
      <c r="C645" t="s">
        <v>543</v>
      </c>
      <c r="D645" s="42">
        <f>VLOOKUP(Pag_Inicio_Corr_mas_casos[[#This Row],[Corregimiento]],Hoja3!$A$2:$D$676,4,0)</f>
        <v>30101</v>
      </c>
      <c r="E645">
        <v>11</v>
      </c>
    </row>
    <row r="646" spans="1:5">
      <c r="A646" s="40">
        <v>44017</v>
      </c>
      <c r="B646" s="22">
        <v>44017</v>
      </c>
      <c r="C646" t="s">
        <v>496</v>
      </c>
      <c r="D646" s="42">
        <f>VLOOKUP(Pag_Inicio_Corr_mas_casos[[#This Row],[Corregimiento]],Hoja3!$A$2:$D$676,4,0)</f>
        <v>80826</v>
      </c>
      <c r="E646">
        <v>11</v>
      </c>
    </row>
    <row r="647" spans="1:5">
      <c r="A647" s="40">
        <v>44017</v>
      </c>
      <c r="B647" s="22">
        <v>44017</v>
      </c>
      <c r="C647" t="s">
        <v>505</v>
      </c>
      <c r="D647" s="42">
        <f>VLOOKUP(Pag_Inicio_Corr_mas_casos[[#This Row],[Corregimiento]],Hoja3!$A$2:$D$676,4,0)</f>
        <v>130717</v>
      </c>
      <c r="E647">
        <v>11</v>
      </c>
    </row>
    <row r="648" spans="1:5">
      <c r="A648" s="40">
        <v>44017</v>
      </c>
      <c r="B648" s="22">
        <v>44017</v>
      </c>
      <c r="C648" t="s">
        <v>513</v>
      </c>
      <c r="D648" s="42">
        <f>VLOOKUP(Pag_Inicio_Corr_mas_casos[[#This Row],[Corregimiento]],Hoja3!$A$2:$D$676,4,0)</f>
        <v>80814</v>
      </c>
      <c r="E648">
        <v>10</v>
      </c>
    </row>
    <row r="649" spans="1:5">
      <c r="A649" s="40">
        <v>44017</v>
      </c>
      <c r="B649" s="22">
        <v>44017</v>
      </c>
      <c r="C649" t="s">
        <v>510</v>
      </c>
      <c r="D649" s="42">
        <f>VLOOKUP(Pag_Inicio_Corr_mas_casos[[#This Row],[Corregimiento]],Hoja3!$A$2:$D$676,4,0)</f>
        <v>80804</v>
      </c>
      <c r="E649">
        <v>10</v>
      </c>
    </row>
    <row r="650" spans="1:5">
      <c r="A650" s="40">
        <v>44017</v>
      </c>
      <c r="B650" s="22">
        <v>44017</v>
      </c>
      <c r="C650" t="s">
        <v>539</v>
      </c>
      <c r="D650" s="42">
        <f>VLOOKUP(Pag_Inicio_Corr_mas_casos[[#This Row],[Corregimiento]],Hoja3!$A$2:$D$676,4,0)</f>
        <v>120301</v>
      </c>
      <c r="E650">
        <v>10</v>
      </c>
    </row>
    <row r="651" spans="1:5">
      <c r="A651" s="40">
        <v>44018</v>
      </c>
      <c r="B651" s="22">
        <v>44018</v>
      </c>
      <c r="C651" t="s">
        <v>484</v>
      </c>
      <c r="D651" s="42">
        <f>VLOOKUP(Pag_Inicio_Corr_mas_casos[[#This Row],[Corregimiento]],Hoja3!$A$2:$D$676,4,0)</f>
        <v>10201</v>
      </c>
      <c r="E651">
        <v>52</v>
      </c>
    </row>
    <row r="652" spans="1:5">
      <c r="A652" s="40">
        <v>44018</v>
      </c>
      <c r="B652" s="22">
        <v>44018</v>
      </c>
      <c r="C652" t="s">
        <v>473</v>
      </c>
      <c r="D652" s="42">
        <f>VLOOKUP(Pag_Inicio_Corr_mas_casos[[#This Row],[Corregimiento]],Hoja3!$A$2:$D$676,4,0)</f>
        <v>80819</v>
      </c>
      <c r="E652">
        <v>49</v>
      </c>
    </row>
    <row r="653" spans="1:5">
      <c r="A653" s="40">
        <v>44018</v>
      </c>
      <c r="B653" s="22">
        <v>44018</v>
      </c>
      <c r="C653" t="s">
        <v>465</v>
      </c>
      <c r="D653" s="42">
        <f>VLOOKUP(Pag_Inicio_Corr_mas_casos[[#This Row],[Corregimiento]],Hoja3!$A$2:$D$676,4,0)</f>
        <v>80821</v>
      </c>
      <c r="E653">
        <v>39</v>
      </c>
    </row>
    <row r="654" spans="1:5">
      <c r="A654" s="40">
        <v>44018</v>
      </c>
      <c r="B654" s="22">
        <v>44018</v>
      </c>
      <c r="C654" t="s">
        <v>460</v>
      </c>
      <c r="D654" s="42">
        <f>VLOOKUP(Pag_Inicio_Corr_mas_casos[[#This Row],[Corregimiento]],Hoja3!$A$2:$D$676,4,0)</f>
        <v>130101</v>
      </c>
      <c r="E654">
        <v>39</v>
      </c>
    </row>
    <row r="655" spans="1:5">
      <c r="A655" s="40">
        <v>44018</v>
      </c>
      <c r="B655" s="22">
        <v>44018</v>
      </c>
      <c r="C655" t="s">
        <v>488</v>
      </c>
      <c r="D655" s="42">
        <f>VLOOKUP(Pag_Inicio_Corr_mas_casos[[#This Row],[Corregimiento]],Hoja3!$A$2:$D$676,4,0)</f>
        <v>80501</v>
      </c>
      <c r="E655">
        <v>39</v>
      </c>
    </row>
    <row r="656" spans="1:5">
      <c r="A656" s="40">
        <v>44018</v>
      </c>
      <c r="B656" s="22">
        <v>44018</v>
      </c>
      <c r="C656" t="s">
        <v>470</v>
      </c>
      <c r="D656" s="42">
        <f>VLOOKUP(Pag_Inicio_Corr_mas_casos[[#This Row],[Corregimiento]],Hoja3!$A$2:$D$676,4,0)</f>
        <v>80822</v>
      </c>
      <c r="E656">
        <v>37</v>
      </c>
    </row>
    <row r="657" spans="1:5">
      <c r="A657" s="40">
        <v>44018</v>
      </c>
      <c r="B657" s="22">
        <v>44018</v>
      </c>
      <c r="C657" t="s">
        <v>462</v>
      </c>
      <c r="D657" s="42">
        <f>VLOOKUP(Pag_Inicio_Corr_mas_casos[[#This Row],[Corregimiento]],Hoja3!$A$2:$D$676,4,0)</f>
        <v>130106</v>
      </c>
      <c r="E657">
        <v>33</v>
      </c>
    </row>
    <row r="658" spans="1:5">
      <c r="A658" s="40">
        <v>44018</v>
      </c>
      <c r="B658" s="22">
        <v>44018</v>
      </c>
      <c r="C658" t="s">
        <v>461</v>
      </c>
      <c r="D658" s="42">
        <f>VLOOKUP(Pag_Inicio_Corr_mas_casos[[#This Row],[Corregimiento]],Hoja3!$A$2:$D$676,4,0)</f>
        <v>81002</v>
      </c>
      <c r="E658">
        <v>31</v>
      </c>
    </row>
    <row r="659" spans="1:5">
      <c r="A659" s="40">
        <v>44018</v>
      </c>
      <c r="B659" s="22">
        <v>44018</v>
      </c>
      <c r="C659" t="s">
        <v>471</v>
      </c>
      <c r="D659" s="42">
        <f>VLOOKUP(Pag_Inicio_Corr_mas_casos[[#This Row],[Corregimiento]],Hoja3!$A$2:$D$676,4,0)</f>
        <v>80823</v>
      </c>
      <c r="E659">
        <v>28</v>
      </c>
    </row>
    <row r="660" spans="1:5">
      <c r="A660" s="40">
        <v>44018</v>
      </c>
      <c r="B660" s="22">
        <v>44018</v>
      </c>
      <c r="C660" t="s">
        <v>482</v>
      </c>
      <c r="D660" s="42">
        <f>VLOOKUP(Pag_Inicio_Corr_mas_casos[[#This Row],[Corregimiento]],Hoja3!$A$2:$D$676,4,0)</f>
        <v>30107</v>
      </c>
      <c r="E660">
        <v>25</v>
      </c>
    </row>
    <row r="661" spans="1:5">
      <c r="A661" s="40">
        <v>44018</v>
      </c>
      <c r="B661" s="22">
        <v>44018</v>
      </c>
      <c r="C661" t="s">
        <v>469</v>
      </c>
      <c r="D661" s="42">
        <f>VLOOKUP(Pag_Inicio_Corr_mas_casos[[#This Row],[Corregimiento]],Hoja3!$A$2:$D$676,4,0)</f>
        <v>80817</v>
      </c>
      <c r="E661">
        <v>36</v>
      </c>
    </row>
    <row r="662" spans="1:5">
      <c r="A662" s="40">
        <v>44018</v>
      </c>
      <c r="B662" s="22">
        <v>44018</v>
      </c>
      <c r="C662" t="s">
        <v>472</v>
      </c>
      <c r="D662" s="42">
        <f>VLOOKUP(Pag_Inicio_Corr_mas_casos[[#This Row],[Corregimiento]],Hoja3!$A$2:$D$676,4,0)</f>
        <v>81001</v>
      </c>
      <c r="E662">
        <v>23</v>
      </c>
    </row>
    <row r="663" spans="1:5">
      <c r="A663" s="40">
        <v>44018</v>
      </c>
      <c r="B663" s="22">
        <v>44018</v>
      </c>
      <c r="C663" t="s">
        <v>476</v>
      </c>
      <c r="D663" s="42">
        <f>VLOOKUP(Pag_Inicio_Corr_mas_casos[[#This Row],[Corregimiento]],Hoja3!$A$2:$D$676,4,0)</f>
        <v>80812</v>
      </c>
      <c r="E663">
        <v>23</v>
      </c>
    </row>
    <row r="664" spans="1:5">
      <c r="A664" s="40">
        <v>44018</v>
      </c>
      <c r="B664" s="22">
        <v>44018</v>
      </c>
      <c r="C664" t="s">
        <v>515</v>
      </c>
      <c r="D664" s="42">
        <f>VLOOKUP(Pag_Inicio_Corr_mas_casos[[#This Row],[Corregimiento]],Hoja3!$A$2:$D$676,4,0)</f>
        <v>30111</v>
      </c>
      <c r="E664">
        <v>23</v>
      </c>
    </row>
    <row r="665" spans="1:5">
      <c r="A665" s="40">
        <v>44018</v>
      </c>
      <c r="B665" s="22">
        <v>44018</v>
      </c>
      <c r="C665" t="s">
        <v>468</v>
      </c>
      <c r="D665" s="42">
        <f>VLOOKUP(Pag_Inicio_Corr_mas_casos[[#This Row],[Corregimiento]],Hoja3!$A$2:$D$676,4,0)</f>
        <v>80816</v>
      </c>
      <c r="E665">
        <v>22</v>
      </c>
    </row>
    <row r="666" spans="1:5">
      <c r="A666" s="40">
        <v>44018</v>
      </c>
      <c r="B666" s="22">
        <v>44018</v>
      </c>
      <c r="C666" t="s">
        <v>466</v>
      </c>
      <c r="D666" s="42">
        <f>VLOOKUP(Pag_Inicio_Corr_mas_casos[[#This Row],[Corregimiento]],Hoja3!$A$2:$D$676,4,0)</f>
        <v>81007</v>
      </c>
      <c r="E666">
        <v>21</v>
      </c>
    </row>
    <row r="667" spans="1:5">
      <c r="A667" s="40">
        <v>44018</v>
      </c>
      <c r="B667" s="22">
        <v>44018</v>
      </c>
      <c r="C667" t="s">
        <v>467</v>
      </c>
      <c r="D667" s="42">
        <f>VLOOKUP(Pag_Inicio_Corr_mas_casos[[#This Row],[Corregimiento]],Hoja3!$A$2:$D$676,4,0)</f>
        <v>81008</v>
      </c>
      <c r="E667">
        <v>21</v>
      </c>
    </row>
    <row r="668" spans="1:5">
      <c r="A668" s="40">
        <v>44018</v>
      </c>
      <c r="B668" s="22">
        <v>44018</v>
      </c>
      <c r="C668" t="s">
        <v>486</v>
      </c>
      <c r="D668" s="42">
        <f>VLOOKUP(Pag_Inicio_Corr_mas_casos[[#This Row],[Corregimiento]],Hoja3!$A$2:$D$676,4,0)</f>
        <v>80813</v>
      </c>
      <c r="E668">
        <v>21</v>
      </c>
    </row>
    <row r="669" spans="1:5">
      <c r="A669" s="40">
        <v>44018</v>
      </c>
      <c r="B669" s="22">
        <v>44018</v>
      </c>
      <c r="C669" t="s">
        <v>495</v>
      </c>
      <c r="D669" s="42">
        <f>VLOOKUP(Pag_Inicio_Corr_mas_casos[[#This Row],[Corregimiento]],Hoja3!$A$2:$D$676,4,0)</f>
        <v>130708</v>
      </c>
      <c r="E669">
        <v>20</v>
      </c>
    </row>
    <row r="670" spans="1:5">
      <c r="A670" s="40">
        <v>44018</v>
      </c>
      <c r="B670" s="22">
        <v>44018</v>
      </c>
      <c r="C670" t="s">
        <v>491</v>
      </c>
      <c r="D670" s="42">
        <f>VLOOKUP(Pag_Inicio_Corr_mas_casos[[#This Row],[Corregimiento]],Hoja3!$A$2:$D$676,4,0)</f>
        <v>80815</v>
      </c>
      <c r="E670">
        <v>19</v>
      </c>
    </row>
    <row r="671" spans="1:5">
      <c r="A671" s="40">
        <v>44018</v>
      </c>
      <c r="B671" s="22">
        <v>44018</v>
      </c>
      <c r="C671" t="s">
        <v>504</v>
      </c>
      <c r="D671" s="42">
        <f>VLOOKUP(Pag_Inicio_Corr_mas_casos[[#This Row],[Corregimiento]],Hoja3!$A$2:$D$676,4,0)</f>
        <v>80805</v>
      </c>
      <c r="E671">
        <v>19</v>
      </c>
    </row>
    <row r="672" spans="1:5">
      <c r="A672" s="40">
        <v>44018</v>
      </c>
      <c r="B672" s="22">
        <v>44018</v>
      </c>
      <c r="C672" t="s">
        <v>475</v>
      </c>
      <c r="D672" s="42">
        <f>VLOOKUP(Pag_Inicio_Corr_mas_casos[[#This Row],[Corregimiento]],Hoja3!$A$2:$D$676,4,0)</f>
        <v>81006</v>
      </c>
      <c r="E672">
        <v>18</v>
      </c>
    </row>
    <row r="673" spans="1:5">
      <c r="A673" s="40">
        <v>44018</v>
      </c>
      <c r="B673" s="22">
        <v>44018</v>
      </c>
      <c r="C673" t="s">
        <v>490</v>
      </c>
      <c r="D673" s="42">
        <f>VLOOKUP(Pag_Inicio_Corr_mas_casos[[#This Row],[Corregimiento]],Hoja3!$A$2:$D$676,4,0)</f>
        <v>80820</v>
      </c>
      <c r="E673">
        <v>17</v>
      </c>
    </row>
    <row r="674" spans="1:5">
      <c r="A674" s="40">
        <v>44018</v>
      </c>
      <c r="B674" s="22">
        <v>44018</v>
      </c>
      <c r="C674" t="s">
        <v>477</v>
      </c>
      <c r="D674" s="42">
        <f>VLOOKUP(Pag_Inicio_Corr_mas_casos[[#This Row],[Corregimiento]],Hoja3!$A$2:$D$676,4,0)</f>
        <v>130702</v>
      </c>
      <c r="E674">
        <v>16</v>
      </c>
    </row>
    <row r="675" spans="1:5">
      <c r="A675" s="40">
        <v>44018</v>
      </c>
      <c r="B675" s="22">
        <v>44018</v>
      </c>
      <c r="C675" t="s">
        <v>478</v>
      </c>
      <c r="D675" s="42">
        <f>VLOOKUP(Pag_Inicio_Corr_mas_casos[[#This Row],[Corregimiento]],Hoja3!$A$2:$D$676,4,0)</f>
        <v>40601</v>
      </c>
      <c r="E675">
        <v>16</v>
      </c>
    </row>
    <row r="676" spans="1:5">
      <c r="A676" s="40">
        <v>44018</v>
      </c>
      <c r="B676" s="22">
        <v>44018</v>
      </c>
      <c r="C676" t="s">
        <v>463</v>
      </c>
      <c r="D676" s="42">
        <f>VLOOKUP(Pag_Inicio_Corr_mas_casos[[#This Row],[Corregimiento]],Hoja3!$A$2:$D$676,4,0)</f>
        <v>80802</v>
      </c>
      <c r="E676">
        <v>16</v>
      </c>
    </row>
    <row r="677" spans="1:5">
      <c r="A677" s="40">
        <v>44018</v>
      </c>
      <c r="B677" s="22">
        <v>44018</v>
      </c>
      <c r="C677" t="s">
        <v>453</v>
      </c>
      <c r="D677" s="42">
        <f>VLOOKUP(Pag_Inicio_Corr_mas_casos[[#This Row],[Corregimiento]],Hoja3!$A$2:$D$676,4,0)</f>
        <v>130709</v>
      </c>
      <c r="E677">
        <v>16</v>
      </c>
    </row>
    <row r="678" spans="1:5">
      <c r="A678" s="40">
        <v>44018</v>
      </c>
      <c r="B678" s="22">
        <v>44018</v>
      </c>
      <c r="C678" t="s">
        <v>464</v>
      </c>
      <c r="D678" s="42">
        <f>VLOOKUP(Pag_Inicio_Corr_mas_casos[[#This Row],[Corregimiento]],Hoja3!$A$2:$D$676,4,0)</f>
        <v>130102</v>
      </c>
      <c r="E678">
        <v>16</v>
      </c>
    </row>
    <row r="679" spans="1:5">
      <c r="A679" s="40">
        <v>44018</v>
      </c>
      <c r="B679" s="22">
        <v>44018</v>
      </c>
      <c r="C679" t="s">
        <v>483</v>
      </c>
      <c r="D679" s="42">
        <f>VLOOKUP(Pag_Inicio_Corr_mas_casos[[#This Row],[Corregimiento]],Hoja3!$A$2:$D$676,4,0)</f>
        <v>30113</v>
      </c>
      <c r="E679">
        <v>16</v>
      </c>
    </row>
    <row r="680" spans="1:5">
      <c r="A680" s="40">
        <v>44018</v>
      </c>
      <c r="B680" s="22">
        <v>44018</v>
      </c>
      <c r="C680" t="s">
        <v>474</v>
      </c>
      <c r="D680" s="42">
        <f>VLOOKUP(Pag_Inicio_Corr_mas_casos[[#This Row],[Corregimiento]],Hoja3!$A$2:$D$676,4,0)</f>
        <v>130107</v>
      </c>
      <c r="E680">
        <v>15</v>
      </c>
    </row>
    <row r="681" spans="1:5">
      <c r="A681" s="40">
        <v>44018</v>
      </c>
      <c r="B681" s="22">
        <v>44018</v>
      </c>
      <c r="C681" t="s">
        <v>523</v>
      </c>
      <c r="D681" s="42">
        <f>VLOOKUP(Pag_Inicio_Corr_mas_casos[[#This Row],[Corregimiento]],Hoja3!$A$2:$D$676,4,0)</f>
        <v>81005</v>
      </c>
      <c r="E681">
        <v>15</v>
      </c>
    </row>
    <row r="682" spans="1:5">
      <c r="A682" s="40">
        <v>44018</v>
      </c>
      <c r="B682" s="22">
        <v>44018</v>
      </c>
      <c r="C682" t="s">
        <v>502</v>
      </c>
      <c r="D682" s="42">
        <f>VLOOKUP(Pag_Inicio_Corr_mas_casos[[#This Row],[Corregimiento]],Hoja3!$A$2:$D$676,4,0)</f>
        <v>40201</v>
      </c>
      <c r="E682">
        <v>13</v>
      </c>
    </row>
    <row r="683" spans="1:5">
      <c r="A683" s="40">
        <v>44018</v>
      </c>
      <c r="B683" s="22">
        <v>44018</v>
      </c>
      <c r="C683" t="s">
        <v>544</v>
      </c>
      <c r="D683" s="42">
        <f>VLOOKUP(Pag_Inicio_Corr_mas_casos[[#This Row],[Corregimiento]],Hoja3!$A$2:$D$676,4,0)</f>
        <v>30103</v>
      </c>
      <c r="E683">
        <v>13</v>
      </c>
    </row>
    <row r="684" spans="1:5">
      <c r="A684" s="40">
        <v>44018</v>
      </c>
      <c r="B684" s="22">
        <v>44018</v>
      </c>
      <c r="C684" t="s">
        <v>496</v>
      </c>
      <c r="D684" s="42">
        <f>VLOOKUP(Pag_Inicio_Corr_mas_casos[[#This Row],[Corregimiento]],Hoja3!$A$2:$D$676,4,0)</f>
        <v>80826</v>
      </c>
      <c r="E684">
        <v>13</v>
      </c>
    </row>
    <row r="685" spans="1:5">
      <c r="A685" s="40">
        <v>44018</v>
      </c>
      <c r="B685" s="22">
        <v>44018</v>
      </c>
      <c r="C685" t="s">
        <v>506</v>
      </c>
      <c r="D685" s="42">
        <f>VLOOKUP(Pag_Inicio_Corr_mas_casos[[#This Row],[Corregimiento]],Hoja3!$A$2:$D$676,4,0)</f>
        <v>81003</v>
      </c>
      <c r="E685">
        <v>13</v>
      </c>
    </row>
    <row r="686" spans="1:5">
      <c r="A686" s="40">
        <v>44018</v>
      </c>
      <c r="B686" s="22">
        <v>44018</v>
      </c>
      <c r="C686" t="s">
        <v>481</v>
      </c>
      <c r="D686" s="42">
        <f>VLOOKUP(Pag_Inicio_Corr_mas_casos[[#This Row],[Corregimiento]],Hoja3!$A$2:$D$676,4,0)</f>
        <v>80810</v>
      </c>
      <c r="E686">
        <v>12</v>
      </c>
    </row>
    <row r="687" spans="1:5">
      <c r="A687" s="40">
        <v>44018</v>
      </c>
      <c r="B687" s="22">
        <v>44018</v>
      </c>
      <c r="C687" t="s">
        <v>505</v>
      </c>
      <c r="D687" s="42">
        <f>VLOOKUP(Pag_Inicio_Corr_mas_casos[[#This Row],[Corregimiento]],Hoja3!$A$2:$D$676,4,0)</f>
        <v>130717</v>
      </c>
      <c r="E687">
        <v>12</v>
      </c>
    </row>
    <row r="688" spans="1:5">
      <c r="A688" s="40">
        <v>44018</v>
      </c>
      <c r="B688" s="22">
        <v>44018</v>
      </c>
      <c r="C688" t="s">
        <v>524</v>
      </c>
      <c r="D688" s="42">
        <f>VLOOKUP(Pag_Inicio_Corr_mas_casos[[#This Row],[Corregimiento]],Hoja3!$A$2:$D$676,4,0)</f>
        <v>130716</v>
      </c>
      <c r="E688">
        <v>11</v>
      </c>
    </row>
    <row r="689" spans="1:5">
      <c r="A689" s="40">
        <v>44018</v>
      </c>
      <c r="B689" s="22">
        <v>44018</v>
      </c>
      <c r="C689" t="s">
        <v>517</v>
      </c>
      <c r="D689" s="42">
        <f>VLOOKUP(Pag_Inicio_Corr_mas_casos[[#This Row],[Corregimiento]],Hoja3!$A$2:$D$676,4,0)</f>
        <v>91001</v>
      </c>
      <c r="E689">
        <v>11</v>
      </c>
    </row>
    <row r="690" spans="1:5">
      <c r="A690" s="40">
        <v>44018</v>
      </c>
      <c r="B690" s="22">
        <v>44018</v>
      </c>
      <c r="C690" t="s">
        <v>508</v>
      </c>
      <c r="D690" s="42">
        <f>VLOOKUP(Pag_Inicio_Corr_mas_casos[[#This Row],[Corregimiento]],Hoja3!$A$2:$D$676,4,0)</f>
        <v>30104</v>
      </c>
      <c r="E690">
        <v>10</v>
      </c>
    </row>
    <row r="691" spans="1:5">
      <c r="A691" s="40">
        <v>44018</v>
      </c>
      <c r="B691" s="22">
        <v>44018</v>
      </c>
      <c r="C691" t="s">
        <v>480</v>
      </c>
      <c r="D691" s="42">
        <f>VLOOKUP(Pag_Inicio_Corr_mas_casos[[#This Row],[Corregimiento]],Hoja3!$A$2:$D$676,4,0)</f>
        <v>130108</v>
      </c>
      <c r="E691">
        <v>10</v>
      </c>
    </row>
    <row r="692" spans="1:5">
      <c r="A692" s="40">
        <v>44018</v>
      </c>
      <c r="B692" s="22">
        <v>44018</v>
      </c>
      <c r="C692" t="s">
        <v>493</v>
      </c>
      <c r="D692" s="42">
        <f>VLOOKUP(Pag_Inicio_Corr_mas_casos[[#This Row],[Corregimiento]],Hoja3!$A$2:$D$676,4,0)</f>
        <v>80811</v>
      </c>
      <c r="E692">
        <v>10</v>
      </c>
    </row>
    <row r="693" spans="1:5">
      <c r="A693" s="40">
        <v>44018</v>
      </c>
      <c r="B693" s="22">
        <v>44018</v>
      </c>
      <c r="C693" t="s">
        <v>501</v>
      </c>
      <c r="D693" s="42">
        <f>VLOOKUP(Pag_Inicio_Corr_mas_casos[[#This Row],[Corregimiento]],Hoja3!$A$2:$D$676,4,0)</f>
        <v>80809</v>
      </c>
      <c r="E693">
        <v>10</v>
      </c>
    </row>
    <row r="694" spans="1:5">
      <c r="A694" s="40">
        <v>44019</v>
      </c>
      <c r="B694" s="22">
        <v>44019</v>
      </c>
      <c r="C694" t="s">
        <v>460</v>
      </c>
      <c r="D694" s="42">
        <f>VLOOKUP(Pag_Inicio_Corr_mas_casos[[#This Row],[Corregimiento]],Hoja3!$A$2:$D$676,4,0)</f>
        <v>130101</v>
      </c>
      <c r="E694">
        <v>53</v>
      </c>
    </row>
    <row r="695" spans="1:5">
      <c r="A695" s="40">
        <v>44019</v>
      </c>
      <c r="B695" s="22">
        <v>44019</v>
      </c>
      <c r="C695" t="s">
        <v>473</v>
      </c>
      <c r="D695" s="42">
        <f>VLOOKUP(Pag_Inicio_Corr_mas_casos[[#This Row],[Corregimiento]],Hoja3!$A$2:$D$676,4,0)</f>
        <v>80819</v>
      </c>
      <c r="E695">
        <v>52</v>
      </c>
    </row>
    <row r="696" spans="1:5">
      <c r="A696" s="40">
        <v>44019</v>
      </c>
      <c r="B696" s="22">
        <v>44019</v>
      </c>
      <c r="C696" t="s">
        <v>486</v>
      </c>
      <c r="D696" s="42">
        <f>VLOOKUP(Pag_Inicio_Corr_mas_casos[[#This Row],[Corregimiento]],Hoja3!$A$2:$D$676,4,0)</f>
        <v>80813</v>
      </c>
      <c r="E696">
        <v>44</v>
      </c>
    </row>
    <row r="697" spans="1:5">
      <c r="A697" s="40">
        <v>44019</v>
      </c>
      <c r="B697" s="22">
        <v>44019</v>
      </c>
      <c r="C697" t="s">
        <v>496</v>
      </c>
      <c r="D697" s="42">
        <f>VLOOKUP(Pag_Inicio_Corr_mas_casos[[#This Row],[Corregimiento]],Hoja3!$A$2:$D$676,4,0)</f>
        <v>80826</v>
      </c>
      <c r="E697">
        <v>29</v>
      </c>
    </row>
    <row r="698" spans="1:5">
      <c r="A698" s="40">
        <v>44019</v>
      </c>
      <c r="B698" s="22">
        <v>44019</v>
      </c>
      <c r="C698" t="s">
        <v>469</v>
      </c>
      <c r="D698" s="42">
        <f>VLOOKUP(Pag_Inicio_Corr_mas_casos[[#This Row],[Corregimiento]],Hoja3!$A$2:$D$676,4,0)</f>
        <v>80817</v>
      </c>
      <c r="E698">
        <v>29</v>
      </c>
    </row>
    <row r="699" spans="1:5">
      <c r="A699" s="40">
        <v>44019</v>
      </c>
      <c r="B699" s="22">
        <v>44019</v>
      </c>
      <c r="C699" t="s">
        <v>476</v>
      </c>
      <c r="D699" s="42">
        <f>VLOOKUP(Pag_Inicio_Corr_mas_casos[[#This Row],[Corregimiento]],Hoja3!$A$2:$D$676,4,0)</f>
        <v>80812</v>
      </c>
      <c r="E699">
        <v>29</v>
      </c>
    </row>
    <row r="700" spans="1:5">
      <c r="A700" s="40">
        <v>44019</v>
      </c>
      <c r="B700" s="22">
        <v>44019</v>
      </c>
      <c r="C700" t="s">
        <v>465</v>
      </c>
      <c r="D700" s="42">
        <f>VLOOKUP(Pag_Inicio_Corr_mas_casos[[#This Row],[Corregimiento]],Hoja3!$A$2:$D$676,4,0)</f>
        <v>80821</v>
      </c>
      <c r="E700">
        <v>25</v>
      </c>
    </row>
    <row r="701" spans="1:5">
      <c r="A701" s="40">
        <v>44019</v>
      </c>
      <c r="B701" s="22">
        <v>44019</v>
      </c>
      <c r="C701" t="s">
        <v>490</v>
      </c>
      <c r="D701" s="42">
        <f>VLOOKUP(Pag_Inicio_Corr_mas_casos[[#This Row],[Corregimiento]],Hoja3!$A$2:$D$676,4,0)</f>
        <v>80820</v>
      </c>
      <c r="E701">
        <v>24</v>
      </c>
    </row>
    <row r="702" spans="1:5">
      <c r="A702" s="40">
        <v>44019</v>
      </c>
      <c r="B702" s="22">
        <v>44019</v>
      </c>
      <c r="C702" t="s">
        <v>481</v>
      </c>
      <c r="D702" s="42">
        <f>VLOOKUP(Pag_Inicio_Corr_mas_casos[[#This Row],[Corregimiento]],Hoja3!$A$2:$D$676,4,0)</f>
        <v>80810</v>
      </c>
      <c r="E702">
        <v>23</v>
      </c>
    </row>
    <row r="703" spans="1:5">
      <c r="A703" s="40">
        <v>44019</v>
      </c>
      <c r="B703" s="22">
        <v>44019</v>
      </c>
      <c r="C703" t="s">
        <v>466</v>
      </c>
      <c r="D703" s="42">
        <f>VLOOKUP(Pag_Inicio_Corr_mas_casos[[#This Row],[Corregimiento]],Hoja3!$A$2:$D$676,4,0)</f>
        <v>81007</v>
      </c>
      <c r="E703">
        <v>22</v>
      </c>
    </row>
    <row r="704" spans="1:5">
      <c r="A704" s="40">
        <v>44019</v>
      </c>
      <c r="B704" s="22">
        <v>44019</v>
      </c>
      <c r="C704" s="26" t="s">
        <v>519</v>
      </c>
      <c r="D704" s="42">
        <f>VLOOKUP(Pag_Inicio_Corr_mas_casos[[#This Row],[Corregimiento]],Hoja3!$A$2:$D$676,4,0)</f>
        <v>99999</v>
      </c>
      <c r="E704">
        <v>22</v>
      </c>
    </row>
    <row r="705" spans="1:5">
      <c r="A705" s="40">
        <v>44019</v>
      </c>
      <c r="B705" s="22">
        <v>44019</v>
      </c>
      <c r="C705" t="s">
        <v>515</v>
      </c>
      <c r="D705" s="42">
        <f>VLOOKUP(Pag_Inicio_Corr_mas_casos[[#This Row],[Corregimiento]],Hoja3!$A$2:$D$676,4,0)</f>
        <v>30111</v>
      </c>
      <c r="E705">
        <v>19</v>
      </c>
    </row>
    <row r="706" spans="1:5">
      <c r="A706" s="40">
        <v>44019</v>
      </c>
      <c r="B706" s="22">
        <v>44019</v>
      </c>
      <c r="C706" t="s">
        <v>501</v>
      </c>
      <c r="D706" s="42">
        <f>VLOOKUP(Pag_Inicio_Corr_mas_casos[[#This Row],[Corregimiento]],Hoja3!$A$2:$D$676,4,0)</f>
        <v>80809</v>
      </c>
      <c r="E706">
        <v>18</v>
      </c>
    </row>
    <row r="707" spans="1:5">
      <c r="A707" s="40">
        <v>44019</v>
      </c>
      <c r="B707" s="22">
        <v>44019</v>
      </c>
      <c r="C707" t="s">
        <v>470</v>
      </c>
      <c r="D707" s="42">
        <f>VLOOKUP(Pag_Inicio_Corr_mas_casos[[#This Row],[Corregimiento]],Hoja3!$A$2:$D$676,4,0)</f>
        <v>80822</v>
      </c>
      <c r="E707">
        <v>17</v>
      </c>
    </row>
    <row r="708" spans="1:5">
      <c r="A708" s="40">
        <v>44019</v>
      </c>
      <c r="B708" s="22">
        <v>44019</v>
      </c>
      <c r="C708" t="s">
        <v>472</v>
      </c>
      <c r="D708" s="42">
        <f>VLOOKUP(Pag_Inicio_Corr_mas_casos[[#This Row],[Corregimiento]],Hoja3!$A$2:$D$676,4,0)</f>
        <v>81001</v>
      </c>
      <c r="E708">
        <v>17</v>
      </c>
    </row>
    <row r="709" spans="1:5">
      <c r="A709" s="40">
        <v>44019</v>
      </c>
      <c r="B709" s="22">
        <v>44019</v>
      </c>
      <c r="C709" t="s">
        <v>461</v>
      </c>
      <c r="D709" s="42">
        <f>VLOOKUP(Pag_Inicio_Corr_mas_casos[[#This Row],[Corregimiento]],Hoja3!$A$2:$D$676,4,0)</f>
        <v>81002</v>
      </c>
      <c r="E709">
        <v>17</v>
      </c>
    </row>
    <row r="710" spans="1:5">
      <c r="A710" s="40">
        <v>44019</v>
      </c>
      <c r="B710" s="22">
        <v>44019</v>
      </c>
      <c r="C710" t="s">
        <v>467</v>
      </c>
      <c r="D710" s="42">
        <f>VLOOKUP(Pag_Inicio_Corr_mas_casos[[#This Row],[Corregimiento]],Hoja3!$A$2:$D$676,4,0)</f>
        <v>81008</v>
      </c>
      <c r="E710">
        <v>17</v>
      </c>
    </row>
    <row r="711" spans="1:5">
      <c r="A711" s="40">
        <v>44019</v>
      </c>
      <c r="B711" s="22">
        <v>44019</v>
      </c>
      <c r="C711" t="s">
        <v>468</v>
      </c>
      <c r="D711" s="42">
        <f>VLOOKUP(Pag_Inicio_Corr_mas_casos[[#This Row],[Corregimiento]],Hoja3!$A$2:$D$676,4,0)</f>
        <v>80816</v>
      </c>
      <c r="E711">
        <v>16</v>
      </c>
    </row>
    <row r="712" spans="1:5">
      <c r="A712" s="40">
        <v>44019</v>
      </c>
      <c r="B712" s="22">
        <v>44019</v>
      </c>
      <c r="C712" t="s">
        <v>479</v>
      </c>
      <c r="D712" s="42">
        <f>VLOOKUP(Pag_Inicio_Corr_mas_casos[[#This Row],[Corregimiento]],Hoja3!$A$2:$D$676,4,0)</f>
        <v>80806</v>
      </c>
      <c r="E712">
        <v>15</v>
      </c>
    </row>
    <row r="713" spans="1:5">
      <c r="A713" s="40">
        <v>44019</v>
      </c>
      <c r="B713" s="22">
        <v>44019</v>
      </c>
      <c r="C713" t="s">
        <v>489</v>
      </c>
      <c r="D713" s="42">
        <f>VLOOKUP(Pag_Inicio_Corr_mas_casos[[#This Row],[Corregimiento]],Hoja3!$A$2:$D$676,4,0)</f>
        <v>80808</v>
      </c>
      <c r="E713">
        <v>14</v>
      </c>
    </row>
    <row r="714" spans="1:5">
      <c r="A714" s="40">
        <v>44019</v>
      </c>
      <c r="B714" s="22">
        <v>44019</v>
      </c>
      <c r="C714" t="s">
        <v>474</v>
      </c>
      <c r="D714" s="42">
        <f>VLOOKUP(Pag_Inicio_Corr_mas_casos[[#This Row],[Corregimiento]],Hoja3!$A$2:$D$676,4,0)</f>
        <v>130107</v>
      </c>
      <c r="E714">
        <v>13</v>
      </c>
    </row>
    <row r="715" spans="1:5">
      <c r="A715" s="40">
        <v>44019</v>
      </c>
      <c r="B715" s="22">
        <v>44019</v>
      </c>
      <c r="C715" t="s">
        <v>471</v>
      </c>
      <c r="D715" s="42">
        <f>VLOOKUP(Pag_Inicio_Corr_mas_casos[[#This Row],[Corregimiento]],Hoja3!$A$2:$D$676,4,0)</f>
        <v>80823</v>
      </c>
      <c r="E715">
        <v>13</v>
      </c>
    </row>
    <row r="716" spans="1:5">
      <c r="A716" s="40">
        <v>44019</v>
      </c>
      <c r="B716" s="22">
        <v>44019</v>
      </c>
      <c r="C716" t="s">
        <v>507</v>
      </c>
      <c r="D716" s="42">
        <f>VLOOKUP(Pag_Inicio_Corr_mas_casos[[#This Row],[Corregimiento]],Hoja3!$A$2:$D$676,4,0)</f>
        <v>81009</v>
      </c>
      <c r="E716">
        <v>13</v>
      </c>
    </row>
    <row r="717" spans="1:5">
      <c r="A717" s="40">
        <v>44019</v>
      </c>
      <c r="B717" s="22">
        <v>44019</v>
      </c>
      <c r="C717" t="s">
        <v>508</v>
      </c>
      <c r="D717" s="42">
        <f>VLOOKUP(Pag_Inicio_Corr_mas_casos[[#This Row],[Corregimiento]],Hoja3!$A$2:$D$676,4,0)</f>
        <v>30104</v>
      </c>
      <c r="E717">
        <v>12</v>
      </c>
    </row>
    <row r="718" spans="1:5">
      <c r="A718" s="40">
        <v>44019</v>
      </c>
      <c r="B718" s="22">
        <v>44019</v>
      </c>
      <c r="C718" t="s">
        <v>475</v>
      </c>
      <c r="D718" s="42">
        <f>VLOOKUP(Pag_Inicio_Corr_mas_casos[[#This Row],[Corregimiento]],Hoja3!$A$2:$D$676,4,0)</f>
        <v>81006</v>
      </c>
      <c r="E718">
        <v>11</v>
      </c>
    </row>
    <row r="719" spans="1:5">
      <c r="A719" s="40">
        <v>44019</v>
      </c>
      <c r="B719" s="22">
        <v>44019</v>
      </c>
      <c r="C719" t="s">
        <v>512</v>
      </c>
      <c r="D719" s="42">
        <f>VLOOKUP(Pag_Inicio_Corr_mas_casos[[#This Row],[Corregimiento]],Hoja3!$A$2:$D$676,4,0)</f>
        <v>80807</v>
      </c>
      <c r="E719">
        <v>11</v>
      </c>
    </row>
    <row r="720" spans="1:5">
      <c r="A720" s="40">
        <v>44019</v>
      </c>
      <c r="B720" s="22">
        <v>44019</v>
      </c>
      <c r="C720" t="s">
        <v>482</v>
      </c>
      <c r="D720" s="42">
        <f>VLOOKUP(Pag_Inicio_Corr_mas_casos[[#This Row],[Corregimiento]],Hoja3!$A$2:$D$676,4,0)</f>
        <v>30107</v>
      </c>
      <c r="E720">
        <v>11</v>
      </c>
    </row>
    <row r="721" spans="1:5">
      <c r="A721" s="40">
        <v>44019</v>
      </c>
      <c r="B721" s="22">
        <v>44019</v>
      </c>
      <c r="C721" t="s">
        <v>478</v>
      </c>
      <c r="D721" s="42">
        <f>VLOOKUP(Pag_Inicio_Corr_mas_casos[[#This Row],[Corregimiento]],Hoja3!$A$2:$D$676,4,0)</f>
        <v>40601</v>
      </c>
      <c r="E721">
        <v>11</v>
      </c>
    </row>
    <row r="722" spans="1:5">
      <c r="A722" s="40">
        <v>44019</v>
      </c>
      <c r="B722" s="22">
        <v>44019</v>
      </c>
      <c r="C722" t="s">
        <v>523</v>
      </c>
      <c r="D722" s="42">
        <f>VLOOKUP(Pag_Inicio_Corr_mas_casos[[#This Row],[Corregimiento]],Hoja3!$A$2:$D$676,4,0)</f>
        <v>81005</v>
      </c>
      <c r="E722">
        <v>11</v>
      </c>
    </row>
    <row r="723" spans="1:5">
      <c r="A723" s="40">
        <v>44019</v>
      </c>
      <c r="B723" s="22">
        <v>44019</v>
      </c>
      <c r="C723" t="s">
        <v>462</v>
      </c>
      <c r="D723" s="42">
        <f>VLOOKUP(Pag_Inicio_Corr_mas_casos[[#This Row],[Corregimiento]],Hoja3!$A$2:$D$676,4,0)</f>
        <v>130106</v>
      </c>
      <c r="E723">
        <v>11</v>
      </c>
    </row>
    <row r="724" spans="1:5">
      <c r="A724" s="40">
        <v>44019</v>
      </c>
      <c r="B724" s="22">
        <v>44019</v>
      </c>
      <c r="C724" t="s">
        <v>491</v>
      </c>
      <c r="D724" s="42">
        <f>VLOOKUP(Pag_Inicio_Corr_mas_casos[[#This Row],[Corregimiento]],Hoja3!$A$2:$D$676,4,0)</f>
        <v>80815</v>
      </c>
      <c r="E724">
        <v>20</v>
      </c>
    </row>
    <row r="725" spans="1:5">
      <c r="A725" s="40">
        <v>44019</v>
      </c>
      <c r="B725" s="22">
        <v>44019</v>
      </c>
      <c r="C725" t="s">
        <v>510</v>
      </c>
      <c r="D725" s="42">
        <f>VLOOKUP(Pag_Inicio_Corr_mas_casos[[#This Row],[Corregimiento]],Hoja3!$A$2:$D$676,4,0)</f>
        <v>80804</v>
      </c>
      <c r="E725">
        <v>10</v>
      </c>
    </row>
    <row r="726" spans="1:5">
      <c r="A726" s="40">
        <v>44019</v>
      </c>
      <c r="B726" s="22">
        <v>44019</v>
      </c>
      <c r="C726" t="s">
        <v>480</v>
      </c>
      <c r="D726" s="42">
        <f>VLOOKUP(Pag_Inicio_Corr_mas_casos[[#This Row],[Corregimiento]],Hoja3!$A$2:$D$676,4,0)</f>
        <v>130108</v>
      </c>
      <c r="E726">
        <v>10</v>
      </c>
    </row>
    <row r="727" spans="1:5">
      <c r="A727" s="40">
        <v>44019</v>
      </c>
      <c r="B727" s="22">
        <v>44019</v>
      </c>
      <c r="C727" t="s">
        <v>506</v>
      </c>
      <c r="D727" s="42">
        <f>VLOOKUP(Pag_Inicio_Corr_mas_casos[[#This Row],[Corregimiento]],Hoja3!$A$2:$D$676,4,0)</f>
        <v>81003</v>
      </c>
      <c r="E727">
        <v>10</v>
      </c>
    </row>
    <row r="728" spans="1:5">
      <c r="A728" s="40">
        <v>44019</v>
      </c>
      <c r="B728" s="22">
        <v>44019</v>
      </c>
      <c r="C728" t="s">
        <v>464</v>
      </c>
      <c r="D728" s="42">
        <f>VLOOKUP(Pag_Inicio_Corr_mas_casos[[#This Row],[Corregimiento]],Hoja3!$A$2:$D$676,4,0)</f>
        <v>130102</v>
      </c>
      <c r="E728">
        <v>10</v>
      </c>
    </row>
    <row r="729" spans="1:5">
      <c r="A729" s="40">
        <v>44020</v>
      </c>
      <c r="B729" s="22">
        <v>44020</v>
      </c>
      <c r="C729" t="s">
        <v>484</v>
      </c>
      <c r="D729" s="42">
        <f>VLOOKUP(Pag_Inicio_Corr_mas_casos[[#This Row],[Corregimiento]],Hoja3!$A$2:$D$676,4,0)</f>
        <v>10201</v>
      </c>
      <c r="E729">
        <v>72</v>
      </c>
    </row>
    <row r="730" spans="1:5">
      <c r="A730" s="40">
        <v>44020</v>
      </c>
      <c r="B730" s="22">
        <v>44020</v>
      </c>
      <c r="C730" t="s">
        <v>467</v>
      </c>
      <c r="D730" s="42">
        <f>VLOOKUP(Pag_Inicio_Corr_mas_casos[[#This Row],[Corregimiento]],Hoja3!$A$2:$D$676,4,0)</f>
        <v>81008</v>
      </c>
      <c r="E730">
        <v>42</v>
      </c>
    </row>
    <row r="731" spans="1:5">
      <c r="A731" s="40">
        <v>44020</v>
      </c>
      <c r="B731" s="22">
        <v>44020</v>
      </c>
      <c r="C731" t="s">
        <v>473</v>
      </c>
      <c r="D731" s="42">
        <f>VLOOKUP(Pag_Inicio_Corr_mas_casos[[#This Row],[Corregimiento]],Hoja3!$A$2:$D$676,4,0)</f>
        <v>80819</v>
      </c>
      <c r="E731">
        <v>35</v>
      </c>
    </row>
    <row r="732" spans="1:5">
      <c r="A732" s="40">
        <v>44020</v>
      </c>
      <c r="B732" s="22">
        <v>44020</v>
      </c>
      <c r="C732" t="s">
        <v>460</v>
      </c>
      <c r="D732" s="42">
        <f>VLOOKUP(Pag_Inicio_Corr_mas_casos[[#This Row],[Corregimiento]],Hoja3!$A$2:$D$676,4,0)</f>
        <v>130101</v>
      </c>
      <c r="E732">
        <v>30</v>
      </c>
    </row>
    <row r="733" spans="1:5">
      <c r="A733" s="40">
        <v>44020</v>
      </c>
      <c r="B733" s="22">
        <v>44020</v>
      </c>
      <c r="C733" t="s">
        <v>486</v>
      </c>
      <c r="D733" s="42">
        <f>VLOOKUP(Pag_Inicio_Corr_mas_casos[[#This Row],[Corregimiento]],Hoja3!$A$2:$D$676,4,0)</f>
        <v>80813</v>
      </c>
      <c r="E733">
        <v>29</v>
      </c>
    </row>
    <row r="734" spans="1:5">
      <c r="A734" s="40">
        <v>44020</v>
      </c>
      <c r="B734" s="22">
        <v>44020</v>
      </c>
      <c r="C734" t="s">
        <v>468</v>
      </c>
      <c r="D734" s="42">
        <f>VLOOKUP(Pag_Inicio_Corr_mas_casos[[#This Row],[Corregimiento]],Hoja3!$A$2:$D$676,4,0)</f>
        <v>80816</v>
      </c>
      <c r="E734">
        <v>25</v>
      </c>
    </row>
    <row r="735" spans="1:5">
      <c r="A735" s="40">
        <v>44020</v>
      </c>
      <c r="B735" s="22">
        <v>44020</v>
      </c>
      <c r="C735" t="s">
        <v>465</v>
      </c>
      <c r="D735" s="42">
        <f>VLOOKUP(Pag_Inicio_Corr_mas_casos[[#This Row],[Corregimiento]],Hoja3!$A$2:$D$676,4,0)</f>
        <v>80821</v>
      </c>
      <c r="E735">
        <v>24</v>
      </c>
    </row>
    <row r="736" spans="1:5">
      <c r="A736" s="40">
        <v>44020</v>
      </c>
      <c r="B736" s="22">
        <v>44020</v>
      </c>
      <c r="C736" t="s">
        <v>490</v>
      </c>
      <c r="D736" s="42">
        <f>VLOOKUP(Pag_Inicio_Corr_mas_casos[[#This Row],[Corregimiento]],Hoja3!$A$2:$D$676,4,0)</f>
        <v>80820</v>
      </c>
      <c r="E736">
        <v>24</v>
      </c>
    </row>
    <row r="737" spans="1:5">
      <c r="A737" s="40">
        <v>44020</v>
      </c>
      <c r="B737" s="22">
        <v>44020</v>
      </c>
      <c r="C737" t="s">
        <v>476</v>
      </c>
      <c r="D737" s="42">
        <f>VLOOKUP(Pag_Inicio_Corr_mas_casos[[#This Row],[Corregimiento]],Hoja3!$A$2:$D$676,4,0)</f>
        <v>80812</v>
      </c>
      <c r="E737">
        <v>23</v>
      </c>
    </row>
    <row r="738" spans="1:5">
      <c r="A738" s="40">
        <v>44020</v>
      </c>
      <c r="B738" s="22">
        <v>44020</v>
      </c>
      <c r="C738" t="s">
        <v>533</v>
      </c>
      <c r="D738" s="42">
        <f>VLOOKUP(Pag_Inicio_Corr_mas_casos[[#This Row],[Corregimiento]],Hoja3!$A$2:$D$676,4,0)</f>
        <v>10401</v>
      </c>
      <c r="E738">
        <v>21</v>
      </c>
    </row>
    <row r="739" spans="1:5">
      <c r="A739" s="40">
        <v>44020</v>
      </c>
      <c r="B739" s="22">
        <v>44020</v>
      </c>
      <c r="C739" t="s">
        <v>463</v>
      </c>
      <c r="D739" s="42">
        <f>VLOOKUP(Pag_Inicio_Corr_mas_casos[[#This Row],[Corregimiento]],Hoja3!$A$2:$D$676,4,0)</f>
        <v>80802</v>
      </c>
      <c r="E739">
        <v>21</v>
      </c>
    </row>
    <row r="740" spans="1:5">
      <c r="A740" s="40">
        <v>44020</v>
      </c>
      <c r="B740" s="22">
        <v>44020</v>
      </c>
      <c r="C740" t="s">
        <v>462</v>
      </c>
      <c r="D740" s="42">
        <f>VLOOKUP(Pag_Inicio_Corr_mas_casos[[#This Row],[Corregimiento]],Hoja3!$A$2:$D$676,4,0)</f>
        <v>130106</v>
      </c>
      <c r="E740">
        <v>21</v>
      </c>
    </row>
    <row r="741" spans="1:5">
      <c r="A741" s="40">
        <v>44020</v>
      </c>
      <c r="B741" s="22">
        <v>44020</v>
      </c>
      <c r="C741" t="s">
        <v>469</v>
      </c>
      <c r="D741" s="42">
        <f>VLOOKUP(Pag_Inicio_Corr_mas_casos[[#This Row],[Corregimiento]],Hoja3!$A$2:$D$676,4,0)</f>
        <v>80817</v>
      </c>
      <c r="E741">
        <v>20</v>
      </c>
    </row>
    <row r="742" spans="1:5">
      <c r="A742" s="40">
        <v>44020</v>
      </c>
      <c r="B742" s="22">
        <v>44020</v>
      </c>
      <c r="C742" t="s">
        <v>461</v>
      </c>
      <c r="D742" s="42">
        <f>VLOOKUP(Pag_Inicio_Corr_mas_casos[[#This Row],[Corregimiento]],Hoja3!$A$2:$D$676,4,0)</f>
        <v>81002</v>
      </c>
      <c r="E742">
        <v>19</v>
      </c>
    </row>
    <row r="743" spans="1:5">
      <c r="A743" s="40">
        <v>44020</v>
      </c>
      <c r="B743" s="22">
        <v>44020</v>
      </c>
      <c r="C743" t="s">
        <v>471</v>
      </c>
      <c r="D743" s="42">
        <f>VLOOKUP(Pag_Inicio_Corr_mas_casos[[#This Row],[Corregimiento]],Hoja3!$A$2:$D$676,4,0)</f>
        <v>80823</v>
      </c>
      <c r="E743">
        <v>16</v>
      </c>
    </row>
    <row r="744" spans="1:5">
      <c r="A744" s="40">
        <v>44020</v>
      </c>
      <c r="B744" s="22">
        <v>44020</v>
      </c>
      <c r="C744" t="s">
        <v>508</v>
      </c>
      <c r="D744" s="42">
        <f>VLOOKUP(Pag_Inicio_Corr_mas_casos[[#This Row],[Corregimiento]],Hoja3!$A$2:$D$676,4,0)</f>
        <v>30104</v>
      </c>
      <c r="E744">
        <v>14</v>
      </c>
    </row>
    <row r="745" spans="1:5">
      <c r="A745" s="40">
        <v>44020</v>
      </c>
      <c r="B745" s="22">
        <v>44020</v>
      </c>
      <c r="C745" t="s">
        <v>488</v>
      </c>
      <c r="D745" s="42">
        <f>VLOOKUP(Pag_Inicio_Corr_mas_casos[[#This Row],[Corregimiento]],Hoja3!$A$2:$D$676,4,0)</f>
        <v>80501</v>
      </c>
      <c r="E745">
        <v>14</v>
      </c>
    </row>
    <row r="746" spans="1:5">
      <c r="A746" s="40">
        <v>44020</v>
      </c>
      <c r="B746" s="22">
        <v>44020</v>
      </c>
      <c r="C746" t="s">
        <v>472</v>
      </c>
      <c r="D746" s="42">
        <f>VLOOKUP(Pag_Inicio_Corr_mas_casos[[#This Row],[Corregimiento]],Hoja3!$A$2:$D$676,4,0)</f>
        <v>81001</v>
      </c>
      <c r="E746">
        <v>13</v>
      </c>
    </row>
    <row r="747" spans="1:5">
      <c r="A747" s="40">
        <v>44020</v>
      </c>
      <c r="B747" s="22">
        <v>44020</v>
      </c>
      <c r="C747" t="s">
        <v>466</v>
      </c>
      <c r="D747" s="42">
        <f>VLOOKUP(Pag_Inicio_Corr_mas_casos[[#This Row],[Corregimiento]],Hoja3!$A$2:$D$676,4,0)</f>
        <v>81007</v>
      </c>
      <c r="E747">
        <v>13</v>
      </c>
    </row>
    <row r="748" spans="1:5">
      <c r="A748" s="40">
        <v>44020</v>
      </c>
      <c r="B748" s="22">
        <v>44020</v>
      </c>
      <c r="C748" t="s">
        <v>496</v>
      </c>
      <c r="D748" s="42">
        <f>VLOOKUP(Pag_Inicio_Corr_mas_casos[[#This Row],[Corregimiento]],Hoja3!$A$2:$D$676,4,0)</f>
        <v>80826</v>
      </c>
      <c r="E748">
        <v>13</v>
      </c>
    </row>
    <row r="749" spans="1:5">
      <c r="A749" s="40">
        <v>44020</v>
      </c>
      <c r="B749" s="22">
        <v>44020</v>
      </c>
      <c r="C749" t="s">
        <v>515</v>
      </c>
      <c r="D749" s="42">
        <f>VLOOKUP(Pag_Inicio_Corr_mas_casos[[#This Row],[Corregimiento]],Hoja3!$A$2:$D$676,4,0)</f>
        <v>30111</v>
      </c>
      <c r="E749">
        <v>13</v>
      </c>
    </row>
    <row r="750" spans="1:5">
      <c r="A750" s="40">
        <v>44020</v>
      </c>
      <c r="B750" s="22">
        <v>44020</v>
      </c>
      <c r="C750" t="s">
        <v>481</v>
      </c>
      <c r="D750" s="42">
        <f>VLOOKUP(Pag_Inicio_Corr_mas_casos[[#This Row],[Corregimiento]],Hoja3!$A$2:$D$676,4,0)</f>
        <v>80810</v>
      </c>
      <c r="E750">
        <v>11</v>
      </c>
    </row>
    <row r="751" spans="1:5">
      <c r="A751" s="40">
        <v>44020</v>
      </c>
      <c r="B751" s="22">
        <v>44020</v>
      </c>
      <c r="C751" t="s">
        <v>501</v>
      </c>
      <c r="D751" s="42">
        <f>VLOOKUP(Pag_Inicio_Corr_mas_casos[[#This Row],[Corregimiento]],Hoja3!$A$2:$D$676,4,0)</f>
        <v>80809</v>
      </c>
      <c r="E751">
        <v>11</v>
      </c>
    </row>
    <row r="752" spans="1:5">
      <c r="A752" s="40">
        <v>44021</v>
      </c>
      <c r="B752" s="22">
        <v>44021</v>
      </c>
      <c r="C752" t="s">
        <v>486</v>
      </c>
      <c r="D752" s="42">
        <f>VLOOKUP(Pag_Inicio_Corr_mas_casos[[#This Row],[Corregimiento]],Hoja3!$A$2:$D$676,4,0)</f>
        <v>80813</v>
      </c>
      <c r="E752">
        <v>35</v>
      </c>
    </row>
    <row r="753" spans="1:5">
      <c r="A753" s="40">
        <v>44021</v>
      </c>
      <c r="B753" s="22">
        <v>44021</v>
      </c>
      <c r="C753" t="s">
        <v>467</v>
      </c>
      <c r="D753" s="42">
        <f>VLOOKUP(Pag_Inicio_Corr_mas_casos[[#This Row],[Corregimiento]],Hoja3!$A$2:$D$676,4,0)</f>
        <v>81008</v>
      </c>
      <c r="E753">
        <v>33</v>
      </c>
    </row>
    <row r="754" spans="1:5">
      <c r="A754" s="40">
        <v>44021</v>
      </c>
      <c r="B754" s="22">
        <v>44021</v>
      </c>
      <c r="C754" t="s">
        <v>470</v>
      </c>
      <c r="D754" s="42">
        <f>VLOOKUP(Pag_Inicio_Corr_mas_casos[[#This Row],[Corregimiento]],Hoja3!$A$2:$D$676,4,0)</f>
        <v>80822</v>
      </c>
      <c r="E754">
        <v>31</v>
      </c>
    </row>
    <row r="755" spans="1:5">
      <c r="A755" s="40">
        <v>44021</v>
      </c>
      <c r="B755" s="22">
        <v>44021</v>
      </c>
      <c r="C755" t="s">
        <v>469</v>
      </c>
      <c r="D755" s="42">
        <f>VLOOKUP(Pag_Inicio_Corr_mas_casos[[#This Row],[Corregimiento]],Hoja3!$A$2:$D$676,4,0)</f>
        <v>80817</v>
      </c>
      <c r="E755">
        <v>29</v>
      </c>
    </row>
    <row r="756" spans="1:5">
      <c r="A756" s="40">
        <v>44021</v>
      </c>
      <c r="B756" s="22">
        <v>44021</v>
      </c>
      <c r="C756" t="s">
        <v>473</v>
      </c>
      <c r="D756" s="42">
        <f>VLOOKUP(Pag_Inicio_Corr_mas_casos[[#This Row],[Corregimiento]],Hoja3!$A$2:$D$676,4,0)</f>
        <v>80819</v>
      </c>
      <c r="E756">
        <v>24</v>
      </c>
    </row>
    <row r="757" spans="1:5">
      <c r="A757" s="40">
        <v>44021</v>
      </c>
      <c r="B757" s="22">
        <v>44021</v>
      </c>
      <c r="C757" t="s">
        <v>490</v>
      </c>
      <c r="D757" s="42">
        <f>VLOOKUP(Pag_Inicio_Corr_mas_casos[[#This Row],[Corregimiento]],Hoja3!$A$2:$D$676,4,0)</f>
        <v>80820</v>
      </c>
      <c r="E757">
        <v>22</v>
      </c>
    </row>
    <row r="758" spans="1:5">
      <c r="A758" s="40">
        <v>44021</v>
      </c>
      <c r="B758" s="22">
        <v>44021</v>
      </c>
      <c r="C758" t="s">
        <v>481</v>
      </c>
      <c r="D758" s="42">
        <f>VLOOKUP(Pag_Inicio_Corr_mas_casos[[#This Row],[Corregimiento]],Hoja3!$A$2:$D$676,4,0)</f>
        <v>80810</v>
      </c>
      <c r="E758">
        <v>22</v>
      </c>
    </row>
    <row r="759" spans="1:5">
      <c r="A759" s="40">
        <v>44021</v>
      </c>
      <c r="B759" s="22">
        <v>44021</v>
      </c>
      <c r="C759" t="s">
        <v>472</v>
      </c>
      <c r="D759" s="42">
        <f>VLOOKUP(Pag_Inicio_Corr_mas_casos[[#This Row],[Corregimiento]],Hoja3!$A$2:$D$676,4,0)</f>
        <v>81001</v>
      </c>
      <c r="E759">
        <v>20</v>
      </c>
    </row>
    <row r="760" spans="1:5">
      <c r="A760" s="40">
        <v>44021</v>
      </c>
      <c r="B760" s="22">
        <v>44021</v>
      </c>
      <c r="C760" t="s">
        <v>465</v>
      </c>
      <c r="D760" s="42">
        <f>VLOOKUP(Pag_Inicio_Corr_mas_casos[[#This Row],[Corregimiento]],Hoja3!$A$2:$D$676,4,0)</f>
        <v>80821</v>
      </c>
      <c r="E760">
        <v>19</v>
      </c>
    </row>
    <row r="761" spans="1:5">
      <c r="A761" s="40">
        <v>44021</v>
      </c>
      <c r="B761" s="22">
        <v>44021</v>
      </c>
      <c r="C761" t="s">
        <v>461</v>
      </c>
      <c r="D761" s="42">
        <f>VLOOKUP(Pag_Inicio_Corr_mas_casos[[#This Row],[Corregimiento]],Hoja3!$A$2:$D$676,4,0)</f>
        <v>81002</v>
      </c>
      <c r="E761">
        <v>19</v>
      </c>
    </row>
    <row r="762" spans="1:5">
      <c r="A762" s="40">
        <v>44021</v>
      </c>
      <c r="B762" s="22">
        <v>44021</v>
      </c>
      <c r="C762" t="s">
        <v>462</v>
      </c>
      <c r="D762" s="42">
        <f>VLOOKUP(Pag_Inicio_Corr_mas_casos[[#This Row],[Corregimiento]],Hoja3!$A$2:$D$676,4,0)</f>
        <v>130106</v>
      </c>
      <c r="E762">
        <v>19</v>
      </c>
    </row>
    <row r="763" spans="1:5">
      <c r="A763" s="40">
        <v>44021</v>
      </c>
      <c r="B763" s="22">
        <v>44021</v>
      </c>
      <c r="C763" t="s">
        <v>475</v>
      </c>
      <c r="D763" s="42">
        <f>VLOOKUP(Pag_Inicio_Corr_mas_casos[[#This Row],[Corregimiento]],Hoja3!$A$2:$D$676,4,0)</f>
        <v>81006</v>
      </c>
      <c r="E763">
        <v>18</v>
      </c>
    </row>
    <row r="764" spans="1:5">
      <c r="A764" s="40">
        <v>44021</v>
      </c>
      <c r="B764" s="22">
        <v>44021</v>
      </c>
      <c r="C764" t="s">
        <v>478</v>
      </c>
      <c r="D764" s="42">
        <f>VLOOKUP(Pag_Inicio_Corr_mas_casos[[#This Row],[Corregimiento]],Hoja3!$A$2:$D$676,4,0)</f>
        <v>40601</v>
      </c>
      <c r="E764">
        <v>17</v>
      </c>
    </row>
    <row r="765" spans="1:5">
      <c r="A765" s="40">
        <v>44021</v>
      </c>
      <c r="B765" s="22">
        <v>44021</v>
      </c>
      <c r="C765" t="s">
        <v>476</v>
      </c>
      <c r="D765" s="42">
        <f>VLOOKUP(Pag_Inicio_Corr_mas_casos[[#This Row],[Corregimiento]],Hoja3!$A$2:$D$676,4,0)</f>
        <v>80812</v>
      </c>
      <c r="E765">
        <v>16</v>
      </c>
    </row>
    <row r="766" spans="1:5">
      <c r="A766" s="40">
        <v>44021</v>
      </c>
      <c r="B766" s="22">
        <v>44021</v>
      </c>
      <c r="C766" t="s">
        <v>482</v>
      </c>
      <c r="D766" s="42">
        <f>VLOOKUP(Pag_Inicio_Corr_mas_casos[[#This Row],[Corregimiento]],Hoja3!$A$2:$D$676,4,0)</f>
        <v>30107</v>
      </c>
      <c r="E766">
        <v>15</v>
      </c>
    </row>
    <row r="767" spans="1:5">
      <c r="A767" s="40">
        <v>44021</v>
      </c>
      <c r="B767" s="22">
        <v>44021</v>
      </c>
      <c r="C767" t="s">
        <v>466</v>
      </c>
      <c r="D767" s="42">
        <f>VLOOKUP(Pag_Inicio_Corr_mas_casos[[#This Row],[Corregimiento]],Hoja3!$A$2:$D$676,4,0)</f>
        <v>81007</v>
      </c>
      <c r="E767">
        <v>14</v>
      </c>
    </row>
    <row r="768" spans="1:5">
      <c r="A768" s="40">
        <v>44021</v>
      </c>
      <c r="B768" s="22">
        <v>44021</v>
      </c>
      <c r="C768" t="s">
        <v>510</v>
      </c>
      <c r="D768" s="42">
        <f>VLOOKUP(Pag_Inicio_Corr_mas_casos[[#This Row],[Corregimiento]],Hoja3!$A$2:$D$676,4,0)</f>
        <v>80804</v>
      </c>
      <c r="E768">
        <v>14</v>
      </c>
    </row>
    <row r="769" spans="1:5">
      <c r="A769" s="40">
        <v>44021</v>
      </c>
      <c r="B769" s="22">
        <v>44021</v>
      </c>
      <c r="C769" t="s">
        <v>463</v>
      </c>
      <c r="D769" s="42">
        <f>VLOOKUP(Pag_Inicio_Corr_mas_casos[[#This Row],[Corregimiento]],Hoja3!$A$2:$D$676,4,0)</f>
        <v>80802</v>
      </c>
      <c r="E769">
        <v>14</v>
      </c>
    </row>
    <row r="770" spans="1:5">
      <c r="A770" s="40">
        <v>44021</v>
      </c>
      <c r="B770" s="22">
        <v>44021</v>
      </c>
      <c r="C770" t="s">
        <v>506</v>
      </c>
      <c r="D770" s="42">
        <f>VLOOKUP(Pag_Inicio_Corr_mas_casos[[#This Row],[Corregimiento]],Hoja3!$A$2:$D$676,4,0)</f>
        <v>81003</v>
      </c>
      <c r="E770">
        <v>14</v>
      </c>
    </row>
    <row r="771" spans="1:5">
      <c r="A771" s="40">
        <v>44021</v>
      </c>
      <c r="B771" s="22">
        <v>44021</v>
      </c>
      <c r="C771" t="s">
        <v>493</v>
      </c>
      <c r="D771" s="42">
        <f>VLOOKUP(Pag_Inicio_Corr_mas_casos[[#This Row],[Corregimiento]],Hoja3!$A$2:$D$676,4,0)</f>
        <v>80811</v>
      </c>
      <c r="E771">
        <v>14</v>
      </c>
    </row>
    <row r="772" spans="1:5">
      <c r="A772" s="40">
        <v>44021</v>
      </c>
      <c r="B772" s="22">
        <v>44021</v>
      </c>
      <c r="C772" t="s">
        <v>479</v>
      </c>
      <c r="D772" s="42">
        <f>VLOOKUP(Pag_Inicio_Corr_mas_casos[[#This Row],[Corregimiento]],Hoja3!$A$2:$D$676,4,0)</f>
        <v>80806</v>
      </c>
      <c r="E772">
        <v>13</v>
      </c>
    </row>
    <row r="773" spans="1:5">
      <c r="A773" s="40">
        <v>44021</v>
      </c>
      <c r="B773" s="22">
        <v>44021</v>
      </c>
      <c r="C773" t="s">
        <v>531</v>
      </c>
      <c r="D773" s="42">
        <f>VLOOKUP(Pag_Inicio_Corr_mas_casos[[#This Row],[Corregimiento]],Hoja3!$A$2:$D$676,4,0)</f>
        <v>40503</v>
      </c>
      <c r="E773">
        <v>13</v>
      </c>
    </row>
    <row r="774" spans="1:5">
      <c r="A774" s="40">
        <v>44021</v>
      </c>
      <c r="B774" s="22">
        <v>44021</v>
      </c>
      <c r="C774" t="s">
        <v>491</v>
      </c>
      <c r="D774" s="42">
        <f>VLOOKUP(Pag_Inicio_Corr_mas_casos[[#This Row],[Corregimiento]],Hoja3!$A$2:$D$676,4,0)</f>
        <v>80815</v>
      </c>
      <c r="E774">
        <v>13</v>
      </c>
    </row>
    <row r="775" spans="1:5">
      <c r="A775" s="40">
        <v>44021</v>
      </c>
      <c r="B775" s="22">
        <v>44021</v>
      </c>
      <c r="C775" t="s">
        <v>504</v>
      </c>
      <c r="D775" s="42">
        <f>VLOOKUP(Pag_Inicio_Corr_mas_casos[[#This Row],[Corregimiento]],Hoja3!$A$2:$D$676,4,0)</f>
        <v>80805</v>
      </c>
      <c r="E775">
        <v>13</v>
      </c>
    </row>
    <row r="776" spans="1:5">
      <c r="A776" s="40">
        <v>44021</v>
      </c>
      <c r="B776" s="22">
        <v>44021</v>
      </c>
      <c r="C776" t="s">
        <v>544</v>
      </c>
      <c r="D776" s="42">
        <f>VLOOKUP(Pag_Inicio_Corr_mas_casos[[#This Row],[Corregimiento]],Hoja3!$A$2:$D$676,4,0)</f>
        <v>30103</v>
      </c>
      <c r="E776">
        <v>12</v>
      </c>
    </row>
    <row r="777" spans="1:5">
      <c r="A777" s="40">
        <v>44021</v>
      </c>
      <c r="B777" s="22">
        <v>44021</v>
      </c>
      <c r="C777" t="s">
        <v>537</v>
      </c>
      <c r="D777" s="42">
        <f>VLOOKUP(Pag_Inicio_Corr_mas_casos[[#This Row],[Corregimiento]],Hoja3!$A$2:$D$676,4,0)</f>
        <v>30115</v>
      </c>
      <c r="E777">
        <v>12</v>
      </c>
    </row>
    <row r="778" spans="1:5">
      <c r="A778" s="40">
        <v>44021</v>
      </c>
      <c r="B778" s="22">
        <v>44021</v>
      </c>
      <c r="C778" t="s">
        <v>545</v>
      </c>
      <c r="D778" s="42">
        <f>VLOOKUP(Pag_Inicio_Corr_mas_casos[[#This Row],[Corregimiento]],Hoja3!$A$2:$D$676,4,0)</f>
        <v>40701</v>
      </c>
      <c r="E778">
        <v>12</v>
      </c>
    </row>
    <row r="779" spans="1:5">
      <c r="A779" s="40">
        <v>44021</v>
      </c>
      <c r="B779" s="22">
        <v>44021</v>
      </c>
      <c r="C779" t="s">
        <v>539</v>
      </c>
      <c r="D779" s="42">
        <f>VLOOKUP(Pag_Inicio_Corr_mas_casos[[#This Row],[Corregimiento]],Hoja3!$A$2:$D$676,4,0)</f>
        <v>120301</v>
      </c>
      <c r="E779">
        <v>12</v>
      </c>
    </row>
    <row r="780" spans="1:5">
      <c r="A780" s="40">
        <v>44021</v>
      </c>
      <c r="B780" s="22">
        <v>44021</v>
      </c>
      <c r="C780" t="s">
        <v>543</v>
      </c>
      <c r="D780" s="42">
        <f>VLOOKUP(Pag_Inicio_Corr_mas_casos[[#This Row],[Corregimiento]],Hoja3!$A$2:$D$676,4,0)</f>
        <v>30101</v>
      </c>
      <c r="E780">
        <v>11</v>
      </c>
    </row>
    <row r="781" spans="1:5">
      <c r="A781" s="40">
        <v>44021</v>
      </c>
      <c r="B781" s="22">
        <v>44021</v>
      </c>
      <c r="C781" t="s">
        <v>508</v>
      </c>
      <c r="D781" s="42">
        <f>VLOOKUP(Pag_Inicio_Corr_mas_casos[[#This Row],[Corregimiento]],Hoja3!$A$2:$D$676,4,0)</f>
        <v>30104</v>
      </c>
      <c r="E781">
        <v>11</v>
      </c>
    </row>
    <row r="782" spans="1:5">
      <c r="A782" s="40">
        <v>44021</v>
      </c>
      <c r="B782" s="22">
        <v>44021</v>
      </c>
      <c r="C782" t="s">
        <v>468</v>
      </c>
      <c r="D782" s="42">
        <f>VLOOKUP(Pag_Inicio_Corr_mas_casos[[#This Row],[Corregimiento]],Hoja3!$A$2:$D$676,4,0)</f>
        <v>80816</v>
      </c>
      <c r="E782">
        <v>11</v>
      </c>
    </row>
    <row r="783" spans="1:5">
      <c r="A783" s="40">
        <v>44021</v>
      </c>
      <c r="B783" s="22">
        <v>44021</v>
      </c>
      <c r="C783" t="s">
        <v>497</v>
      </c>
      <c r="D783" s="42">
        <f>VLOOKUP(Pag_Inicio_Corr_mas_casos[[#This Row],[Corregimiento]],Hoja3!$A$2:$D$676,4,0)</f>
        <v>50208</v>
      </c>
      <c r="E783">
        <v>11</v>
      </c>
    </row>
    <row r="784" spans="1:5">
      <c r="A784" s="40">
        <v>44022</v>
      </c>
      <c r="B784" s="22">
        <v>44022</v>
      </c>
      <c r="C784" t="s">
        <v>465</v>
      </c>
      <c r="D784" s="42">
        <f>VLOOKUP(Pag_Inicio_Corr_mas_casos[[#This Row],[Corregimiento]],Hoja3!$A$2:$D$676,4,0)</f>
        <v>80821</v>
      </c>
      <c r="E784">
        <v>50</v>
      </c>
    </row>
    <row r="785" spans="1:5">
      <c r="A785" s="40">
        <v>44022</v>
      </c>
      <c r="B785" s="22">
        <v>44022</v>
      </c>
      <c r="C785" t="s">
        <v>460</v>
      </c>
      <c r="D785" s="42">
        <f>VLOOKUP(Pag_Inicio_Corr_mas_casos[[#This Row],[Corregimiento]],Hoja3!$A$2:$D$676,4,0)</f>
        <v>130101</v>
      </c>
      <c r="E785">
        <v>48</v>
      </c>
    </row>
    <row r="786" spans="1:5">
      <c r="A786" s="40">
        <v>44022</v>
      </c>
      <c r="B786" s="22">
        <v>44022</v>
      </c>
      <c r="C786" t="s">
        <v>484</v>
      </c>
      <c r="D786" s="42">
        <f>VLOOKUP(Pag_Inicio_Corr_mas_casos[[#This Row],[Corregimiento]],Hoja3!$A$2:$D$676,4,0)</f>
        <v>10201</v>
      </c>
      <c r="E786">
        <v>44</v>
      </c>
    </row>
    <row r="787" spans="1:5">
      <c r="A787" s="40">
        <v>44022</v>
      </c>
      <c r="B787" s="22">
        <v>44022</v>
      </c>
      <c r="C787" t="s">
        <v>462</v>
      </c>
      <c r="D787" s="42">
        <f>VLOOKUP(Pag_Inicio_Corr_mas_casos[[#This Row],[Corregimiento]],Hoja3!$A$2:$D$676,4,0)</f>
        <v>130106</v>
      </c>
      <c r="E787">
        <v>43</v>
      </c>
    </row>
    <row r="788" spans="1:5">
      <c r="A788" s="40">
        <v>44022</v>
      </c>
      <c r="B788" s="22">
        <v>44022</v>
      </c>
      <c r="C788" t="s">
        <v>486</v>
      </c>
      <c r="D788" s="42">
        <f>VLOOKUP(Pag_Inicio_Corr_mas_casos[[#This Row],[Corregimiento]],Hoja3!$A$2:$D$676,4,0)</f>
        <v>80813</v>
      </c>
      <c r="E788">
        <v>39</v>
      </c>
    </row>
    <row r="789" spans="1:5">
      <c r="A789" s="40">
        <v>44022</v>
      </c>
      <c r="B789" s="22">
        <v>44022</v>
      </c>
      <c r="C789" t="s">
        <v>505</v>
      </c>
      <c r="D789" s="42">
        <f>VLOOKUP(Pag_Inicio_Corr_mas_casos[[#This Row],[Corregimiento]],Hoja3!$A$2:$D$676,4,0)</f>
        <v>130717</v>
      </c>
      <c r="E789">
        <v>39</v>
      </c>
    </row>
    <row r="790" spans="1:5">
      <c r="A790" s="40">
        <v>44022</v>
      </c>
      <c r="B790" s="22">
        <v>44022</v>
      </c>
      <c r="C790" t="s">
        <v>473</v>
      </c>
      <c r="D790" s="42">
        <f>VLOOKUP(Pag_Inicio_Corr_mas_casos[[#This Row],[Corregimiento]],Hoja3!$A$2:$D$676,4,0)</f>
        <v>80819</v>
      </c>
      <c r="E790">
        <v>35</v>
      </c>
    </row>
    <row r="791" spans="1:5">
      <c r="A791" s="40">
        <v>44022</v>
      </c>
      <c r="B791" s="22">
        <v>44022</v>
      </c>
      <c r="C791" t="s">
        <v>476</v>
      </c>
      <c r="D791" s="42">
        <f>VLOOKUP(Pag_Inicio_Corr_mas_casos[[#This Row],[Corregimiento]],Hoja3!$A$2:$D$676,4,0)</f>
        <v>80812</v>
      </c>
      <c r="E791">
        <v>33</v>
      </c>
    </row>
    <row r="792" spans="1:5">
      <c r="A792" s="40">
        <v>44022</v>
      </c>
      <c r="B792" s="22">
        <v>44022</v>
      </c>
      <c r="C792" t="s">
        <v>461</v>
      </c>
      <c r="D792" s="42">
        <f>VLOOKUP(Pag_Inicio_Corr_mas_casos[[#This Row],[Corregimiento]],Hoja3!$A$2:$D$676,4,0)</f>
        <v>81002</v>
      </c>
      <c r="E792">
        <v>32</v>
      </c>
    </row>
    <row r="793" spans="1:5">
      <c r="A793" s="40">
        <v>44022</v>
      </c>
      <c r="B793" s="22">
        <v>44022</v>
      </c>
      <c r="C793" t="s">
        <v>546</v>
      </c>
      <c r="D793" s="42">
        <f>VLOOKUP(Pag_Inicio_Corr_mas_casos[[#This Row],[Corregimiento]],Hoja3!$A$2:$D$676,4,0)</f>
        <v>41402</v>
      </c>
      <c r="E793">
        <v>31</v>
      </c>
    </row>
    <row r="794" spans="1:5">
      <c r="A794" s="40">
        <v>44022</v>
      </c>
      <c r="B794" s="22">
        <v>44022</v>
      </c>
      <c r="C794" t="s">
        <v>470</v>
      </c>
      <c r="D794" s="42">
        <f>VLOOKUP(Pag_Inicio_Corr_mas_casos[[#This Row],[Corregimiento]],Hoja3!$A$2:$D$676,4,0)</f>
        <v>80822</v>
      </c>
      <c r="E794">
        <v>28</v>
      </c>
    </row>
    <row r="795" spans="1:5">
      <c r="A795" s="40">
        <v>44022</v>
      </c>
      <c r="B795" s="22">
        <v>44022</v>
      </c>
      <c r="C795" t="s">
        <v>495</v>
      </c>
      <c r="D795" s="42">
        <f>VLOOKUP(Pag_Inicio_Corr_mas_casos[[#This Row],[Corregimiento]],Hoja3!$A$2:$D$676,4,0)</f>
        <v>130708</v>
      </c>
      <c r="E795">
        <v>28</v>
      </c>
    </row>
    <row r="796" spans="1:5">
      <c r="A796" s="40">
        <v>44022</v>
      </c>
      <c r="B796" s="22">
        <v>44022</v>
      </c>
      <c r="C796" t="s">
        <v>469</v>
      </c>
      <c r="D796" s="42">
        <f>VLOOKUP(Pag_Inicio_Corr_mas_casos[[#This Row],[Corregimiento]],Hoja3!$A$2:$D$676,4,0)</f>
        <v>80817</v>
      </c>
      <c r="E796">
        <v>25</v>
      </c>
    </row>
    <row r="797" spans="1:5">
      <c r="A797" s="40">
        <v>44022</v>
      </c>
      <c r="B797" s="22">
        <v>44022</v>
      </c>
      <c r="C797" t="s">
        <v>464</v>
      </c>
      <c r="D797" s="42">
        <f>VLOOKUP(Pag_Inicio_Corr_mas_casos[[#This Row],[Corregimiento]],Hoja3!$A$2:$D$676,4,0)</f>
        <v>130102</v>
      </c>
      <c r="E797">
        <v>23</v>
      </c>
    </row>
    <row r="798" spans="1:5">
      <c r="A798" s="40">
        <v>44022</v>
      </c>
      <c r="B798" s="22">
        <v>44022</v>
      </c>
      <c r="C798" t="s">
        <v>468</v>
      </c>
      <c r="D798" s="42">
        <f>VLOOKUP(Pag_Inicio_Corr_mas_casos[[#This Row],[Corregimiento]],Hoja3!$A$2:$D$676,4,0)</f>
        <v>80816</v>
      </c>
      <c r="E798">
        <v>22</v>
      </c>
    </row>
    <row r="799" spans="1:5">
      <c r="A799" s="40">
        <v>44022</v>
      </c>
      <c r="B799" s="22">
        <v>44022</v>
      </c>
      <c r="C799" t="s">
        <v>466</v>
      </c>
      <c r="D799" s="42">
        <f>VLOOKUP(Pag_Inicio_Corr_mas_casos[[#This Row],[Corregimiento]],Hoja3!$A$2:$D$676,4,0)</f>
        <v>81007</v>
      </c>
      <c r="E799">
        <v>19</v>
      </c>
    </row>
    <row r="800" spans="1:5">
      <c r="A800" s="40">
        <v>44022</v>
      </c>
      <c r="B800" s="22">
        <v>44022</v>
      </c>
      <c r="C800" t="s">
        <v>490</v>
      </c>
      <c r="D800" s="42">
        <f>VLOOKUP(Pag_Inicio_Corr_mas_casos[[#This Row],[Corregimiento]],Hoja3!$A$2:$D$676,4,0)</f>
        <v>80820</v>
      </c>
      <c r="E800">
        <v>18</v>
      </c>
    </row>
    <row r="801" spans="1:5">
      <c r="A801" s="40">
        <v>44022</v>
      </c>
      <c r="B801" s="22">
        <v>44022</v>
      </c>
      <c r="C801" t="s">
        <v>477</v>
      </c>
      <c r="D801" s="42">
        <f>VLOOKUP(Pag_Inicio_Corr_mas_casos[[#This Row],[Corregimiento]],Hoja3!$A$2:$D$676,4,0)</f>
        <v>130702</v>
      </c>
      <c r="E801">
        <v>17</v>
      </c>
    </row>
    <row r="802" spans="1:5">
      <c r="A802" s="40">
        <v>44022</v>
      </c>
      <c r="B802" s="22">
        <v>44022</v>
      </c>
      <c r="C802" t="s">
        <v>501</v>
      </c>
      <c r="D802" s="42">
        <f>VLOOKUP(Pag_Inicio_Corr_mas_casos[[#This Row],[Corregimiento]],Hoja3!$A$2:$D$676,4,0)</f>
        <v>80809</v>
      </c>
      <c r="E802">
        <v>17</v>
      </c>
    </row>
    <row r="803" spans="1:5">
      <c r="A803" s="40">
        <v>44022</v>
      </c>
      <c r="B803" s="22">
        <v>44022</v>
      </c>
      <c r="C803" t="s">
        <v>471</v>
      </c>
      <c r="D803" s="42">
        <f>VLOOKUP(Pag_Inicio_Corr_mas_casos[[#This Row],[Corregimiento]],Hoja3!$A$2:$D$676,4,0)</f>
        <v>80823</v>
      </c>
      <c r="E803">
        <v>16</v>
      </c>
    </row>
    <row r="804" spans="1:5">
      <c r="A804" s="40">
        <v>44022</v>
      </c>
      <c r="B804" s="22">
        <v>44022</v>
      </c>
      <c r="C804" t="s">
        <v>509</v>
      </c>
      <c r="D804" s="42">
        <f>VLOOKUP(Pag_Inicio_Corr_mas_casos[[#This Row],[Corregimiento]],Hoja3!$A$2:$D$676,4,0)</f>
        <v>130701</v>
      </c>
      <c r="E804">
        <v>15</v>
      </c>
    </row>
    <row r="805" spans="1:5">
      <c r="A805" s="40">
        <v>44022</v>
      </c>
      <c r="B805" s="22">
        <v>44022</v>
      </c>
      <c r="C805" t="s">
        <v>474</v>
      </c>
      <c r="D805" s="42">
        <f>VLOOKUP(Pag_Inicio_Corr_mas_casos[[#This Row],[Corregimiento]],Hoja3!$A$2:$D$676,4,0)</f>
        <v>130107</v>
      </c>
      <c r="E805">
        <v>15</v>
      </c>
    </row>
    <row r="806" spans="1:5">
      <c r="A806" s="40">
        <v>44022</v>
      </c>
      <c r="B806" s="22">
        <v>44022</v>
      </c>
      <c r="C806" t="s">
        <v>496</v>
      </c>
      <c r="D806" s="42">
        <f>VLOOKUP(Pag_Inicio_Corr_mas_casos[[#This Row],[Corregimiento]],Hoja3!$A$2:$D$676,4,0)</f>
        <v>80826</v>
      </c>
      <c r="E806">
        <v>15</v>
      </c>
    </row>
    <row r="807" spans="1:5">
      <c r="A807" s="40">
        <v>44022</v>
      </c>
      <c r="B807" s="22">
        <v>44022</v>
      </c>
      <c r="C807" t="s">
        <v>488</v>
      </c>
      <c r="D807" s="42">
        <f>VLOOKUP(Pag_Inicio_Corr_mas_casos[[#This Row],[Corregimiento]],Hoja3!$A$2:$D$676,4,0)</f>
        <v>80501</v>
      </c>
      <c r="E807">
        <v>14</v>
      </c>
    </row>
    <row r="808" spans="1:5">
      <c r="A808" s="40">
        <v>44022</v>
      </c>
      <c r="B808" s="22">
        <v>44022</v>
      </c>
      <c r="C808" t="s">
        <v>481</v>
      </c>
      <c r="D808" s="42">
        <f>VLOOKUP(Pag_Inicio_Corr_mas_casos[[#This Row],[Corregimiento]],Hoja3!$A$2:$D$676,4,0)</f>
        <v>80810</v>
      </c>
      <c r="E808">
        <v>14</v>
      </c>
    </row>
    <row r="809" spans="1:5">
      <c r="A809" s="40">
        <v>44022</v>
      </c>
      <c r="B809" s="22">
        <v>44022</v>
      </c>
      <c r="C809" t="s">
        <v>524</v>
      </c>
      <c r="D809" s="42">
        <f>VLOOKUP(Pag_Inicio_Corr_mas_casos[[#This Row],[Corregimiento]],Hoja3!$A$2:$D$676,4,0)</f>
        <v>130716</v>
      </c>
      <c r="E809">
        <v>14</v>
      </c>
    </row>
    <row r="810" spans="1:5">
      <c r="A810" s="40">
        <v>44022</v>
      </c>
      <c r="B810" s="22">
        <v>44022</v>
      </c>
      <c r="C810" t="s">
        <v>453</v>
      </c>
      <c r="D810" s="42">
        <f>VLOOKUP(Pag_Inicio_Corr_mas_casos[[#This Row],[Corregimiento]],Hoja3!$A$2:$D$676,4,0)</f>
        <v>130709</v>
      </c>
      <c r="E810">
        <v>13</v>
      </c>
    </row>
    <row r="811" spans="1:5">
      <c r="A811" s="40">
        <v>44022</v>
      </c>
      <c r="B811" s="22">
        <v>44022</v>
      </c>
      <c r="C811" t="s">
        <v>506</v>
      </c>
      <c r="D811" s="42">
        <f>VLOOKUP(Pag_Inicio_Corr_mas_casos[[#This Row],[Corregimiento]],Hoja3!$A$2:$D$676,4,0)</f>
        <v>81003</v>
      </c>
      <c r="E811">
        <v>13</v>
      </c>
    </row>
    <row r="812" spans="1:5">
      <c r="A812" s="40">
        <v>44022</v>
      </c>
      <c r="B812" s="22">
        <v>44022</v>
      </c>
      <c r="C812" t="s">
        <v>547</v>
      </c>
      <c r="D812" s="42">
        <f>VLOOKUP(Pag_Inicio_Corr_mas_casos[[#This Row],[Corregimiento]],Hoja3!$A$2:$D$676,4,0)</f>
        <v>40203</v>
      </c>
      <c r="E812">
        <v>13</v>
      </c>
    </row>
    <row r="813" spans="1:5">
      <c r="A813" s="40">
        <v>44022</v>
      </c>
      <c r="B813" s="22">
        <v>44022</v>
      </c>
      <c r="C813" t="s">
        <v>517</v>
      </c>
      <c r="D813" s="42">
        <f>VLOOKUP(Pag_Inicio_Corr_mas_casos[[#This Row],[Corregimiento]],Hoja3!$A$2:$D$676,4,0)</f>
        <v>91001</v>
      </c>
      <c r="E813">
        <v>13</v>
      </c>
    </row>
    <row r="814" spans="1:5">
      <c r="A814" s="40">
        <v>44022</v>
      </c>
      <c r="B814" s="22">
        <v>44022</v>
      </c>
      <c r="C814" t="s">
        <v>512</v>
      </c>
      <c r="D814" s="42">
        <f>VLOOKUP(Pag_Inicio_Corr_mas_casos[[#This Row],[Corregimiento]],Hoja3!$A$2:$D$676,4,0)</f>
        <v>80807</v>
      </c>
      <c r="E814">
        <v>11</v>
      </c>
    </row>
    <row r="815" spans="1:5">
      <c r="A815" s="40">
        <v>44022</v>
      </c>
      <c r="B815" s="22">
        <v>44022</v>
      </c>
      <c r="C815" t="s">
        <v>480</v>
      </c>
      <c r="D815" s="42">
        <f>VLOOKUP(Pag_Inicio_Corr_mas_casos[[#This Row],[Corregimiento]],Hoja3!$A$2:$D$676,4,0)</f>
        <v>130108</v>
      </c>
      <c r="E815">
        <v>11</v>
      </c>
    </row>
    <row r="816" spans="1:5">
      <c r="A816" s="40">
        <v>44022</v>
      </c>
      <c r="B816" s="22">
        <v>44022</v>
      </c>
      <c r="C816" t="s">
        <v>507</v>
      </c>
      <c r="D816" s="42">
        <f>VLOOKUP(Pag_Inicio_Corr_mas_casos[[#This Row],[Corregimiento]],Hoja3!$A$2:$D$676,4,0)</f>
        <v>81009</v>
      </c>
      <c r="E816">
        <v>11</v>
      </c>
    </row>
    <row r="817" spans="1:5">
      <c r="A817" s="40">
        <v>44023</v>
      </c>
      <c r="B817" s="22">
        <v>44023</v>
      </c>
      <c r="C817" t="s">
        <v>469</v>
      </c>
      <c r="D817" s="42">
        <f>VLOOKUP(Pag_Inicio_Corr_mas_casos[[#This Row],[Corregimiento]],Hoja3!$A$2:$D$676,4,0)</f>
        <v>80817</v>
      </c>
      <c r="E817">
        <v>50</v>
      </c>
    </row>
    <row r="818" spans="1:5">
      <c r="A818" s="40">
        <v>44023</v>
      </c>
      <c r="B818" s="22">
        <v>44023</v>
      </c>
      <c r="C818" t="s">
        <v>473</v>
      </c>
      <c r="D818" s="42">
        <f>VLOOKUP(Pag_Inicio_Corr_mas_casos[[#This Row],[Corregimiento]],Hoja3!$A$2:$D$676,4,0)</f>
        <v>80819</v>
      </c>
      <c r="E818">
        <v>45</v>
      </c>
    </row>
    <row r="819" spans="1:5">
      <c r="A819" s="40">
        <v>44023</v>
      </c>
      <c r="B819" s="22">
        <v>44023</v>
      </c>
      <c r="C819" t="s">
        <v>465</v>
      </c>
      <c r="D819" s="42">
        <f>VLOOKUP(Pag_Inicio_Corr_mas_casos[[#This Row],[Corregimiento]],Hoja3!$A$2:$D$676,4,0)</f>
        <v>80821</v>
      </c>
      <c r="E819">
        <v>44</v>
      </c>
    </row>
    <row r="820" spans="1:5">
      <c r="A820" s="40">
        <v>44023</v>
      </c>
      <c r="B820" s="22">
        <v>44023</v>
      </c>
      <c r="C820" t="s">
        <v>490</v>
      </c>
      <c r="D820" s="42">
        <f>VLOOKUP(Pag_Inicio_Corr_mas_casos[[#This Row],[Corregimiento]],Hoja3!$A$2:$D$676,4,0)</f>
        <v>80820</v>
      </c>
      <c r="E820">
        <v>38</v>
      </c>
    </row>
    <row r="821" spans="1:5">
      <c r="A821" s="40">
        <v>44023</v>
      </c>
      <c r="B821" s="22">
        <v>44023</v>
      </c>
      <c r="C821" t="s">
        <v>501</v>
      </c>
      <c r="D821" s="42">
        <f>VLOOKUP(Pag_Inicio_Corr_mas_casos[[#This Row],[Corregimiento]],Hoja3!$A$2:$D$676,4,0)</f>
        <v>80809</v>
      </c>
      <c r="E821">
        <v>36</v>
      </c>
    </row>
    <row r="822" spans="1:5">
      <c r="A822" s="40">
        <v>44023</v>
      </c>
      <c r="B822" s="22">
        <v>44023</v>
      </c>
      <c r="C822" t="s">
        <v>462</v>
      </c>
      <c r="D822" s="42">
        <f>VLOOKUP(Pag_Inicio_Corr_mas_casos[[#This Row],[Corregimiento]],Hoja3!$A$2:$D$676,4,0)</f>
        <v>130106</v>
      </c>
      <c r="E822">
        <v>36</v>
      </c>
    </row>
    <row r="823" spans="1:5">
      <c r="A823" s="40">
        <v>44023</v>
      </c>
      <c r="B823" s="22">
        <v>44023</v>
      </c>
      <c r="C823" t="s">
        <v>486</v>
      </c>
      <c r="D823" s="42">
        <f>VLOOKUP(Pag_Inicio_Corr_mas_casos[[#This Row],[Corregimiento]],Hoja3!$A$2:$D$676,4,0)</f>
        <v>80813</v>
      </c>
      <c r="E823">
        <v>30</v>
      </c>
    </row>
    <row r="824" spans="1:5">
      <c r="A824" s="40">
        <v>44023</v>
      </c>
      <c r="B824" s="22">
        <v>44023</v>
      </c>
      <c r="C824" t="s">
        <v>476</v>
      </c>
      <c r="D824" s="42">
        <f>VLOOKUP(Pag_Inicio_Corr_mas_casos[[#This Row],[Corregimiento]],Hoja3!$A$2:$D$676,4,0)</f>
        <v>80812</v>
      </c>
      <c r="E824">
        <v>28</v>
      </c>
    </row>
    <row r="825" spans="1:5">
      <c r="A825" s="40">
        <v>44023</v>
      </c>
      <c r="B825" s="22">
        <v>44023</v>
      </c>
      <c r="C825" t="s">
        <v>468</v>
      </c>
      <c r="D825" s="42">
        <f>VLOOKUP(Pag_Inicio_Corr_mas_casos[[#This Row],[Corregimiento]],Hoja3!$A$2:$D$676,4,0)</f>
        <v>80816</v>
      </c>
      <c r="E825">
        <v>21</v>
      </c>
    </row>
    <row r="826" spans="1:5">
      <c r="A826" s="40">
        <v>44023</v>
      </c>
      <c r="B826" s="22">
        <v>44023</v>
      </c>
      <c r="C826" t="s">
        <v>481</v>
      </c>
      <c r="D826" s="42">
        <f>VLOOKUP(Pag_Inicio_Corr_mas_casos[[#This Row],[Corregimiento]],Hoja3!$A$2:$D$676,4,0)</f>
        <v>80810</v>
      </c>
      <c r="E826">
        <v>19</v>
      </c>
    </row>
    <row r="827" spans="1:5">
      <c r="A827" s="40">
        <v>44023</v>
      </c>
      <c r="B827" s="22">
        <v>44023</v>
      </c>
      <c r="C827" t="s">
        <v>460</v>
      </c>
      <c r="D827" s="42">
        <f>VLOOKUP(Pag_Inicio_Corr_mas_casos[[#This Row],[Corregimiento]],Hoja3!$A$2:$D$676,4,0)</f>
        <v>130101</v>
      </c>
      <c r="E827">
        <v>17</v>
      </c>
    </row>
    <row r="828" spans="1:5">
      <c r="A828" s="40">
        <v>44023</v>
      </c>
      <c r="B828" s="22">
        <v>44023</v>
      </c>
      <c r="C828" t="s">
        <v>479</v>
      </c>
      <c r="D828" s="42">
        <f>VLOOKUP(Pag_Inicio_Corr_mas_casos[[#This Row],[Corregimiento]],Hoja3!$A$2:$D$676,4,0)</f>
        <v>80806</v>
      </c>
      <c r="E828">
        <v>16</v>
      </c>
    </row>
    <row r="829" spans="1:5">
      <c r="A829" s="40">
        <v>44023</v>
      </c>
      <c r="B829" s="22">
        <v>44023</v>
      </c>
      <c r="C829" t="s">
        <v>472</v>
      </c>
      <c r="D829" s="42">
        <f>VLOOKUP(Pag_Inicio_Corr_mas_casos[[#This Row],[Corregimiento]],Hoja3!$A$2:$D$676,4,0)</f>
        <v>81001</v>
      </c>
      <c r="E829">
        <v>15</v>
      </c>
    </row>
    <row r="830" spans="1:5">
      <c r="A830" s="40">
        <v>44023</v>
      </c>
      <c r="B830" s="22">
        <v>44023</v>
      </c>
      <c r="C830" t="s">
        <v>466</v>
      </c>
      <c r="D830" s="42">
        <f>VLOOKUP(Pag_Inicio_Corr_mas_casos[[#This Row],[Corregimiento]],Hoja3!$A$2:$D$676,4,0)</f>
        <v>81007</v>
      </c>
      <c r="E830">
        <v>15</v>
      </c>
    </row>
    <row r="831" spans="1:5">
      <c r="A831" s="40">
        <v>44023</v>
      </c>
      <c r="B831" s="22">
        <v>44023</v>
      </c>
      <c r="C831" t="s">
        <v>548</v>
      </c>
      <c r="D831" s="42">
        <f>VLOOKUP(Pag_Inicio_Corr_mas_casos[[#This Row],[Corregimiento]],Hoja3!$A$2:$D$676,4,0)</f>
        <v>41405</v>
      </c>
      <c r="E831">
        <v>15</v>
      </c>
    </row>
    <row r="832" spans="1:5">
      <c r="A832" s="40">
        <v>44023</v>
      </c>
      <c r="B832" s="22">
        <v>44023</v>
      </c>
      <c r="C832" t="s">
        <v>470</v>
      </c>
      <c r="D832" s="42">
        <f>VLOOKUP(Pag_Inicio_Corr_mas_casos[[#This Row],[Corregimiento]],Hoja3!$A$2:$D$676,4,0)</f>
        <v>80822</v>
      </c>
      <c r="E832">
        <v>14</v>
      </c>
    </row>
    <row r="833" spans="1:5">
      <c r="A833" s="40">
        <v>44023</v>
      </c>
      <c r="B833" s="22">
        <v>44023</v>
      </c>
      <c r="C833" t="s">
        <v>477</v>
      </c>
      <c r="D833" s="42">
        <f>VLOOKUP(Pag_Inicio_Corr_mas_casos[[#This Row],[Corregimiento]],Hoja3!$A$2:$D$676,4,0)</f>
        <v>130702</v>
      </c>
      <c r="E833">
        <v>14</v>
      </c>
    </row>
    <row r="834" spans="1:5">
      <c r="A834" s="40">
        <v>44023</v>
      </c>
      <c r="B834" s="22">
        <v>44023</v>
      </c>
      <c r="C834" t="s">
        <v>493</v>
      </c>
      <c r="D834" s="42">
        <f>VLOOKUP(Pag_Inicio_Corr_mas_casos[[#This Row],[Corregimiento]],Hoja3!$A$2:$D$676,4,0)</f>
        <v>80811</v>
      </c>
      <c r="E834">
        <v>14</v>
      </c>
    </row>
    <row r="835" spans="1:5">
      <c r="A835" s="40">
        <v>44023</v>
      </c>
      <c r="B835" s="22">
        <v>44023</v>
      </c>
      <c r="C835" t="s">
        <v>512</v>
      </c>
      <c r="D835" s="42">
        <f>VLOOKUP(Pag_Inicio_Corr_mas_casos[[#This Row],[Corregimiento]],Hoja3!$A$2:$D$676,4,0)</f>
        <v>80807</v>
      </c>
      <c r="E835">
        <v>13</v>
      </c>
    </row>
    <row r="836" spans="1:5">
      <c r="A836" s="40">
        <v>44023</v>
      </c>
      <c r="B836" s="22">
        <v>44023</v>
      </c>
      <c r="C836" t="s">
        <v>491</v>
      </c>
      <c r="D836" s="42">
        <f>VLOOKUP(Pag_Inicio_Corr_mas_casos[[#This Row],[Corregimiento]],Hoja3!$A$2:$D$676,4,0)</f>
        <v>80815</v>
      </c>
      <c r="E836">
        <v>13</v>
      </c>
    </row>
    <row r="837" spans="1:5">
      <c r="A837" s="40">
        <v>44023</v>
      </c>
      <c r="B837" s="22">
        <v>44023</v>
      </c>
      <c r="C837" t="s">
        <v>515</v>
      </c>
      <c r="D837" s="42">
        <f>VLOOKUP(Pag_Inicio_Corr_mas_casos[[#This Row],[Corregimiento]],Hoja3!$A$2:$D$676,4,0)</f>
        <v>30111</v>
      </c>
      <c r="E837">
        <v>13</v>
      </c>
    </row>
    <row r="838" spans="1:5">
      <c r="A838" s="40">
        <v>44023</v>
      </c>
      <c r="B838" s="22">
        <v>44023</v>
      </c>
      <c r="C838" t="s">
        <v>510</v>
      </c>
      <c r="D838" s="42">
        <f>VLOOKUP(Pag_Inicio_Corr_mas_casos[[#This Row],[Corregimiento]],Hoja3!$A$2:$D$676,4,0)</f>
        <v>80804</v>
      </c>
      <c r="E838">
        <v>12</v>
      </c>
    </row>
    <row r="839" spans="1:5">
      <c r="A839" s="40">
        <v>44023</v>
      </c>
      <c r="B839" s="22">
        <v>44023</v>
      </c>
      <c r="C839" t="s">
        <v>475</v>
      </c>
      <c r="D839" s="42">
        <f>VLOOKUP(Pag_Inicio_Corr_mas_casos[[#This Row],[Corregimiento]],Hoja3!$A$2:$D$676,4,0)</f>
        <v>81006</v>
      </c>
      <c r="E839">
        <v>11</v>
      </c>
    </row>
    <row r="840" spans="1:5">
      <c r="A840" s="40">
        <v>44023</v>
      </c>
      <c r="B840" s="22">
        <v>44023</v>
      </c>
      <c r="C840" t="s">
        <v>461</v>
      </c>
      <c r="D840" s="42">
        <f>VLOOKUP(Pag_Inicio_Corr_mas_casos[[#This Row],[Corregimiento]],Hoja3!$A$2:$D$676,4,0)</f>
        <v>81002</v>
      </c>
      <c r="E840">
        <v>11</v>
      </c>
    </row>
    <row r="841" spans="1:5">
      <c r="A841" s="40">
        <v>44023</v>
      </c>
      <c r="B841" s="22">
        <v>44023</v>
      </c>
      <c r="C841" t="s">
        <v>488</v>
      </c>
      <c r="D841" s="42">
        <f>VLOOKUP(Pag_Inicio_Corr_mas_casos[[#This Row],[Corregimiento]],Hoja3!$A$2:$D$676,4,0)</f>
        <v>80501</v>
      </c>
      <c r="E841">
        <v>11</v>
      </c>
    </row>
    <row r="842" spans="1:5">
      <c r="A842" s="40">
        <v>44023</v>
      </c>
      <c r="B842" s="22">
        <v>44023</v>
      </c>
      <c r="C842" t="s">
        <v>478</v>
      </c>
      <c r="D842" s="42">
        <f>VLOOKUP(Pag_Inicio_Corr_mas_casos[[#This Row],[Corregimiento]],Hoja3!$A$2:$D$676,4,0)</f>
        <v>40601</v>
      </c>
      <c r="E842">
        <v>11</v>
      </c>
    </row>
    <row r="843" spans="1:5">
      <c r="A843" s="40">
        <v>44023</v>
      </c>
      <c r="B843" s="22">
        <v>44023</v>
      </c>
      <c r="C843" t="s">
        <v>471</v>
      </c>
      <c r="D843" s="42">
        <f>VLOOKUP(Pag_Inicio_Corr_mas_casos[[#This Row],[Corregimiento]],Hoja3!$A$2:$D$676,4,0)</f>
        <v>80823</v>
      </c>
      <c r="E843">
        <v>11</v>
      </c>
    </row>
    <row r="844" spans="1:5">
      <c r="A844" s="40">
        <v>44023</v>
      </c>
      <c r="B844" s="22">
        <v>44023</v>
      </c>
      <c r="C844" t="s">
        <v>507</v>
      </c>
      <c r="D844" s="42">
        <f>VLOOKUP(Pag_Inicio_Corr_mas_casos[[#This Row],[Corregimiento]],Hoja3!$A$2:$D$676,4,0)</f>
        <v>81009</v>
      </c>
      <c r="E844">
        <v>11</v>
      </c>
    </row>
    <row r="845" spans="1:5">
      <c r="A845" s="40">
        <v>44024</v>
      </c>
      <c r="B845" s="22">
        <v>44024</v>
      </c>
      <c r="C845" t="s">
        <v>467</v>
      </c>
      <c r="D845" s="42">
        <f>VLOOKUP(Pag_Inicio_Corr_mas_casos[[#This Row],[Corregimiento]],Hoja3!$A$2:$D$676,4,0)</f>
        <v>81008</v>
      </c>
      <c r="E845">
        <v>78</v>
      </c>
    </row>
    <row r="846" spans="1:5">
      <c r="A846" s="40">
        <v>44024</v>
      </c>
      <c r="B846" s="22">
        <v>44024</v>
      </c>
      <c r="C846" t="s">
        <v>460</v>
      </c>
      <c r="D846" s="42">
        <f>VLOOKUP(Pag_Inicio_Corr_mas_casos[[#This Row],[Corregimiento]],Hoja3!$A$2:$D$676,4,0)</f>
        <v>130101</v>
      </c>
      <c r="E846">
        <v>42</v>
      </c>
    </row>
    <row r="847" spans="1:5">
      <c r="A847" s="40">
        <v>44024</v>
      </c>
      <c r="B847" s="22">
        <v>44024</v>
      </c>
      <c r="C847" t="s">
        <v>473</v>
      </c>
      <c r="D847" s="42">
        <f>VLOOKUP(Pag_Inicio_Corr_mas_casos[[#This Row],[Corregimiento]],Hoja3!$A$2:$D$676,4,0)</f>
        <v>80819</v>
      </c>
      <c r="E847">
        <v>42</v>
      </c>
    </row>
    <row r="848" spans="1:5">
      <c r="A848" s="40">
        <v>44024</v>
      </c>
      <c r="B848" s="22">
        <v>44024</v>
      </c>
      <c r="C848" t="s">
        <v>486</v>
      </c>
      <c r="D848" s="42">
        <f>VLOOKUP(Pag_Inicio_Corr_mas_casos[[#This Row],[Corregimiento]],Hoja3!$A$2:$D$676,4,0)</f>
        <v>80813</v>
      </c>
      <c r="E848">
        <v>41</v>
      </c>
    </row>
    <row r="849" spans="1:5">
      <c r="A849" s="40">
        <v>44024</v>
      </c>
      <c r="B849" s="22">
        <v>44024</v>
      </c>
      <c r="C849" t="s">
        <v>465</v>
      </c>
      <c r="D849" s="42">
        <f>VLOOKUP(Pag_Inicio_Corr_mas_casos[[#This Row],[Corregimiento]],Hoja3!$A$2:$D$676,4,0)</f>
        <v>80821</v>
      </c>
      <c r="E849">
        <v>38</v>
      </c>
    </row>
    <row r="850" spans="1:5">
      <c r="A850" s="40">
        <v>44024</v>
      </c>
      <c r="B850" s="22">
        <v>44024</v>
      </c>
      <c r="C850" t="s">
        <v>505</v>
      </c>
      <c r="D850" s="42">
        <f>VLOOKUP(Pag_Inicio_Corr_mas_casos[[#This Row],[Corregimiento]],Hoja3!$A$2:$D$676,4,0)</f>
        <v>130717</v>
      </c>
      <c r="E850">
        <v>38</v>
      </c>
    </row>
    <row r="851" spans="1:5">
      <c r="A851" s="40">
        <v>44024</v>
      </c>
      <c r="B851" s="22">
        <v>44024</v>
      </c>
      <c r="C851" t="s">
        <v>515</v>
      </c>
      <c r="D851" s="42">
        <f>VLOOKUP(Pag_Inicio_Corr_mas_casos[[#This Row],[Corregimiento]],Hoja3!$A$2:$D$676,4,0)</f>
        <v>30111</v>
      </c>
      <c r="E851">
        <v>36</v>
      </c>
    </row>
    <row r="852" spans="1:5">
      <c r="A852" s="40">
        <v>44024</v>
      </c>
      <c r="B852" s="22">
        <v>44024</v>
      </c>
      <c r="C852" t="s">
        <v>469</v>
      </c>
      <c r="D852" s="42">
        <f>VLOOKUP(Pag_Inicio_Corr_mas_casos[[#This Row],[Corregimiento]],Hoja3!$A$2:$D$676,4,0)</f>
        <v>80817</v>
      </c>
      <c r="E852">
        <v>34</v>
      </c>
    </row>
    <row r="853" spans="1:5">
      <c r="A853" s="40">
        <v>44024</v>
      </c>
      <c r="B853" s="22">
        <v>44024</v>
      </c>
      <c r="C853" t="s">
        <v>462</v>
      </c>
      <c r="D853" s="42">
        <f>VLOOKUP(Pag_Inicio_Corr_mas_casos[[#This Row],[Corregimiento]],Hoja3!$A$2:$D$676,4,0)</f>
        <v>130106</v>
      </c>
      <c r="E853">
        <v>32</v>
      </c>
    </row>
    <row r="854" spans="1:5">
      <c r="A854" s="40">
        <v>44024</v>
      </c>
      <c r="B854" s="22">
        <v>44024</v>
      </c>
      <c r="C854" t="s">
        <v>476</v>
      </c>
      <c r="D854" s="42">
        <f>VLOOKUP(Pag_Inicio_Corr_mas_casos[[#This Row],[Corregimiento]],Hoja3!$A$2:$D$676,4,0)</f>
        <v>80812</v>
      </c>
      <c r="E854">
        <v>31</v>
      </c>
    </row>
    <row r="855" spans="1:5">
      <c r="A855" s="40">
        <v>44024</v>
      </c>
      <c r="B855" s="22">
        <v>44024</v>
      </c>
      <c r="C855" t="s">
        <v>466</v>
      </c>
      <c r="D855" s="42">
        <f>VLOOKUP(Pag_Inicio_Corr_mas_casos[[#This Row],[Corregimiento]],Hoja3!$A$2:$D$676,4,0)</f>
        <v>81007</v>
      </c>
      <c r="E855">
        <v>27</v>
      </c>
    </row>
    <row r="856" spans="1:5">
      <c r="A856" s="40">
        <v>44024</v>
      </c>
      <c r="B856" s="22">
        <v>44024</v>
      </c>
      <c r="C856" t="s">
        <v>508</v>
      </c>
      <c r="D856" s="42">
        <f>VLOOKUP(Pag_Inicio_Corr_mas_casos[[#This Row],[Corregimiento]],Hoja3!$A$2:$D$676,4,0)</f>
        <v>30104</v>
      </c>
      <c r="E856">
        <v>25</v>
      </c>
    </row>
    <row r="857" spans="1:5">
      <c r="A857" s="40">
        <v>44024</v>
      </c>
      <c r="B857" s="22">
        <v>44024</v>
      </c>
      <c r="C857" t="s">
        <v>524</v>
      </c>
      <c r="D857" s="42">
        <f>VLOOKUP(Pag_Inicio_Corr_mas_casos[[#This Row],[Corregimiento]],Hoja3!$A$2:$D$676,4,0)</f>
        <v>130716</v>
      </c>
      <c r="E857">
        <v>25</v>
      </c>
    </row>
    <row r="858" spans="1:5">
      <c r="A858" s="40">
        <v>44024</v>
      </c>
      <c r="B858" s="22">
        <v>44024</v>
      </c>
      <c r="C858" t="s">
        <v>453</v>
      </c>
      <c r="D858" s="42">
        <f>VLOOKUP(Pag_Inicio_Corr_mas_casos[[#This Row],[Corregimiento]],Hoja3!$A$2:$D$676,4,0)</f>
        <v>130709</v>
      </c>
      <c r="E858">
        <v>23</v>
      </c>
    </row>
    <row r="859" spans="1:5">
      <c r="A859" s="40">
        <v>44024</v>
      </c>
      <c r="B859" s="22">
        <v>44024</v>
      </c>
      <c r="C859" t="s">
        <v>541</v>
      </c>
      <c r="D859" s="42">
        <f>VLOOKUP(Pag_Inicio_Corr_mas_casos[[#This Row],[Corregimiento]],Hoja3!$A$2:$D$676,4,0)</f>
        <v>120801</v>
      </c>
      <c r="E859">
        <v>23</v>
      </c>
    </row>
    <row r="860" spans="1:5">
      <c r="A860" s="40">
        <v>44024</v>
      </c>
      <c r="B860" s="22">
        <v>44024</v>
      </c>
      <c r="C860" t="s">
        <v>495</v>
      </c>
      <c r="D860" s="42">
        <f>VLOOKUP(Pag_Inicio_Corr_mas_casos[[#This Row],[Corregimiento]],Hoja3!$A$2:$D$676,4,0)</f>
        <v>130708</v>
      </c>
      <c r="E860">
        <v>22</v>
      </c>
    </row>
    <row r="861" spans="1:5">
      <c r="A861" s="40">
        <v>44024</v>
      </c>
      <c r="B861" s="22">
        <v>44024</v>
      </c>
      <c r="C861" t="s">
        <v>461</v>
      </c>
      <c r="D861" s="42">
        <f>VLOOKUP(Pag_Inicio_Corr_mas_casos[[#This Row],[Corregimiento]],Hoja3!$A$2:$D$676,4,0)</f>
        <v>81002</v>
      </c>
      <c r="E861">
        <v>21</v>
      </c>
    </row>
    <row r="862" spans="1:5">
      <c r="A862" s="40">
        <v>44024</v>
      </c>
      <c r="B862" s="22">
        <v>44024</v>
      </c>
      <c r="C862" t="s">
        <v>549</v>
      </c>
      <c r="D862" s="42">
        <f>VLOOKUP(Pag_Inicio_Corr_mas_casos[[#This Row],[Corregimiento]],Hoja3!$A$2:$D$676,4,0)</f>
        <v>80502</v>
      </c>
      <c r="E862">
        <v>21</v>
      </c>
    </row>
    <row r="863" spans="1:5">
      <c r="A863" s="40">
        <v>44024</v>
      </c>
      <c r="B863" s="22">
        <v>44024</v>
      </c>
      <c r="C863" t="s">
        <v>482</v>
      </c>
      <c r="D863" s="42">
        <f>VLOOKUP(Pag_Inicio_Corr_mas_casos[[#This Row],[Corregimiento]],Hoja3!$A$2:$D$676,4,0)</f>
        <v>30107</v>
      </c>
      <c r="E863">
        <v>21</v>
      </c>
    </row>
    <row r="864" spans="1:5">
      <c r="A864" s="40">
        <v>44024</v>
      </c>
      <c r="B864" s="22">
        <v>44024</v>
      </c>
      <c r="C864" t="s">
        <v>537</v>
      </c>
      <c r="D864" s="42">
        <f>VLOOKUP(Pag_Inicio_Corr_mas_casos[[#This Row],[Corregimiento]],Hoja3!$A$2:$D$676,4,0)</f>
        <v>30115</v>
      </c>
      <c r="E864">
        <v>21</v>
      </c>
    </row>
    <row r="865" spans="1:5">
      <c r="A865" s="40">
        <v>44024</v>
      </c>
      <c r="B865" s="22">
        <v>44024</v>
      </c>
      <c r="C865" t="s">
        <v>463</v>
      </c>
      <c r="D865" s="42">
        <f>VLOOKUP(Pag_Inicio_Corr_mas_casos[[#This Row],[Corregimiento]],Hoja3!$A$2:$D$676,4,0)</f>
        <v>80802</v>
      </c>
      <c r="E865">
        <v>21</v>
      </c>
    </row>
    <row r="866" spans="1:5">
      <c r="A866" s="40">
        <v>44024</v>
      </c>
      <c r="B866" s="22">
        <v>44024</v>
      </c>
      <c r="C866" t="s">
        <v>539</v>
      </c>
      <c r="D866" s="42">
        <f>VLOOKUP(Pag_Inicio_Corr_mas_casos[[#This Row],[Corregimiento]],Hoja3!$A$2:$D$676,4,0)</f>
        <v>120301</v>
      </c>
      <c r="E866">
        <v>21</v>
      </c>
    </row>
    <row r="867" spans="1:5">
      <c r="A867" s="40">
        <v>44024</v>
      </c>
      <c r="B867" s="22">
        <v>44024</v>
      </c>
      <c r="C867" t="s">
        <v>481</v>
      </c>
      <c r="D867" s="42">
        <f>VLOOKUP(Pag_Inicio_Corr_mas_casos[[#This Row],[Corregimiento]],Hoja3!$A$2:$D$676,4,0)</f>
        <v>80810</v>
      </c>
      <c r="E867">
        <v>20</v>
      </c>
    </row>
    <row r="868" spans="1:5">
      <c r="A868" s="40">
        <v>44024</v>
      </c>
      <c r="B868" s="22">
        <v>44024</v>
      </c>
      <c r="C868" t="s">
        <v>475</v>
      </c>
      <c r="D868" s="42">
        <f>VLOOKUP(Pag_Inicio_Corr_mas_casos[[#This Row],[Corregimiento]],Hoja3!$A$2:$D$676,4,0)</f>
        <v>81006</v>
      </c>
      <c r="E868">
        <v>19</v>
      </c>
    </row>
    <row r="869" spans="1:5">
      <c r="A869" s="40">
        <v>44024</v>
      </c>
      <c r="B869" s="22">
        <v>44024</v>
      </c>
      <c r="C869" t="s">
        <v>477</v>
      </c>
      <c r="D869" s="42">
        <f>VLOOKUP(Pag_Inicio_Corr_mas_casos[[#This Row],[Corregimiento]],Hoja3!$A$2:$D$676,4,0)</f>
        <v>130702</v>
      </c>
      <c r="E869">
        <v>19</v>
      </c>
    </row>
    <row r="870" spans="1:5">
      <c r="A870" s="40">
        <v>44024</v>
      </c>
      <c r="B870" s="22">
        <v>44024</v>
      </c>
      <c r="C870" t="s">
        <v>490</v>
      </c>
      <c r="D870" s="42">
        <f>VLOOKUP(Pag_Inicio_Corr_mas_casos[[#This Row],[Corregimiento]],Hoja3!$A$2:$D$676,4,0)</f>
        <v>80820</v>
      </c>
      <c r="E870">
        <v>19</v>
      </c>
    </row>
    <row r="871" spans="1:5">
      <c r="A871" s="40">
        <v>44024</v>
      </c>
      <c r="B871" s="22">
        <v>44024</v>
      </c>
      <c r="C871" t="s">
        <v>544</v>
      </c>
      <c r="D871" s="42">
        <f>VLOOKUP(Pag_Inicio_Corr_mas_casos[[#This Row],[Corregimiento]],Hoja3!$A$2:$D$676,4,0)</f>
        <v>30103</v>
      </c>
      <c r="E871">
        <v>17</v>
      </c>
    </row>
    <row r="872" spans="1:5">
      <c r="A872" s="40">
        <v>44024</v>
      </c>
      <c r="B872" s="22">
        <v>44024</v>
      </c>
      <c r="C872" t="s">
        <v>491</v>
      </c>
      <c r="D872" s="42">
        <f>VLOOKUP(Pag_Inicio_Corr_mas_casos[[#This Row],[Corregimiento]],Hoja3!$A$2:$D$676,4,0)</f>
        <v>80815</v>
      </c>
      <c r="E872">
        <v>16</v>
      </c>
    </row>
    <row r="873" spans="1:5">
      <c r="A873" s="40">
        <v>44024</v>
      </c>
      <c r="B873" s="22">
        <v>44024</v>
      </c>
      <c r="C873" t="s">
        <v>471</v>
      </c>
      <c r="D873" s="42">
        <f>VLOOKUP(Pag_Inicio_Corr_mas_casos[[#This Row],[Corregimiento]],Hoja3!$A$2:$D$676,4,0)</f>
        <v>80823</v>
      </c>
      <c r="E873">
        <v>16</v>
      </c>
    </row>
    <row r="874" spans="1:5">
      <c r="A874" s="40">
        <v>44024</v>
      </c>
      <c r="B874" s="22">
        <v>44024</v>
      </c>
      <c r="C874" t="s">
        <v>468</v>
      </c>
      <c r="D874" s="42">
        <f>VLOOKUP(Pag_Inicio_Corr_mas_casos[[#This Row],[Corregimiento]],Hoja3!$A$2:$D$676,4,0)</f>
        <v>80816</v>
      </c>
      <c r="E874">
        <v>15</v>
      </c>
    </row>
    <row r="875" spans="1:5">
      <c r="A875" s="40">
        <v>44024</v>
      </c>
      <c r="B875" s="22">
        <v>44024</v>
      </c>
      <c r="C875" t="s">
        <v>496</v>
      </c>
      <c r="D875" s="42">
        <f>VLOOKUP(Pag_Inicio_Corr_mas_casos[[#This Row],[Corregimiento]],Hoja3!$A$2:$D$676,4,0)</f>
        <v>80826</v>
      </c>
      <c r="E875">
        <v>14</v>
      </c>
    </row>
    <row r="876" spans="1:5">
      <c r="A876" s="40">
        <v>44024</v>
      </c>
      <c r="B876" s="22">
        <v>44024</v>
      </c>
      <c r="C876" t="s">
        <v>512</v>
      </c>
      <c r="D876" s="42">
        <f>VLOOKUP(Pag_Inicio_Corr_mas_casos[[#This Row],[Corregimiento]],Hoja3!$A$2:$D$676,4,0)</f>
        <v>80807</v>
      </c>
      <c r="E876">
        <v>13</v>
      </c>
    </row>
    <row r="877" spans="1:5">
      <c r="A877" s="40">
        <v>44024</v>
      </c>
      <c r="B877" s="22">
        <v>44024</v>
      </c>
      <c r="C877" t="s">
        <v>506</v>
      </c>
      <c r="D877" s="42">
        <f>VLOOKUP(Pag_Inicio_Corr_mas_casos[[#This Row],[Corregimiento]],Hoja3!$A$2:$D$676,4,0)</f>
        <v>81003</v>
      </c>
      <c r="E877">
        <v>13</v>
      </c>
    </row>
    <row r="878" spans="1:5">
      <c r="A878" s="40">
        <v>44024</v>
      </c>
      <c r="B878" s="22">
        <v>44024</v>
      </c>
      <c r="C878" t="s">
        <v>498</v>
      </c>
      <c r="D878" s="42">
        <f>VLOOKUP(Pag_Inicio_Corr_mas_casos[[#This Row],[Corregimiento]],Hoja3!$A$2:$D$676,4,0)</f>
        <v>80803</v>
      </c>
      <c r="E878">
        <v>13</v>
      </c>
    </row>
    <row r="879" spans="1:5">
      <c r="A879" s="40">
        <v>44024</v>
      </c>
      <c r="B879" s="22">
        <v>44024</v>
      </c>
      <c r="C879" t="s">
        <v>488</v>
      </c>
      <c r="D879" s="42">
        <f>VLOOKUP(Pag_Inicio_Corr_mas_casos[[#This Row],[Corregimiento]],Hoja3!$A$2:$D$676,4,0)</f>
        <v>80501</v>
      </c>
      <c r="E879">
        <v>12</v>
      </c>
    </row>
    <row r="880" spans="1:5">
      <c r="A880" s="40">
        <v>44024</v>
      </c>
      <c r="B880" s="22">
        <v>44024</v>
      </c>
      <c r="C880" t="s">
        <v>464</v>
      </c>
      <c r="D880" s="42">
        <f>VLOOKUP(Pag_Inicio_Corr_mas_casos[[#This Row],[Corregimiento]],Hoja3!$A$2:$D$676,4,0)</f>
        <v>130102</v>
      </c>
      <c r="E880">
        <v>12</v>
      </c>
    </row>
    <row r="881" spans="1:5">
      <c r="A881" s="40">
        <v>44024</v>
      </c>
      <c r="B881" s="22">
        <v>44024</v>
      </c>
      <c r="C881" t="s">
        <v>483</v>
      </c>
      <c r="D881" s="42">
        <f>VLOOKUP(Pag_Inicio_Corr_mas_casos[[#This Row],[Corregimiento]],Hoja3!$A$2:$D$676,4,0)</f>
        <v>30113</v>
      </c>
      <c r="E881">
        <v>12</v>
      </c>
    </row>
    <row r="882" spans="1:5">
      <c r="A882" s="40">
        <v>44024</v>
      </c>
      <c r="B882" s="22">
        <v>44024</v>
      </c>
      <c r="C882" t="s">
        <v>472</v>
      </c>
      <c r="D882" s="42">
        <f>VLOOKUP(Pag_Inicio_Corr_mas_casos[[#This Row],[Corregimiento]],Hoja3!$A$2:$D$676,4,0)</f>
        <v>81001</v>
      </c>
      <c r="E882">
        <v>11</v>
      </c>
    </row>
    <row r="883" spans="1:5">
      <c r="A883" s="40">
        <v>44024</v>
      </c>
      <c r="B883" s="22">
        <v>44024</v>
      </c>
      <c r="C883" t="s">
        <v>550</v>
      </c>
      <c r="D883" s="42">
        <f>VLOOKUP(Pag_Inicio_Corr_mas_casos[[#This Row],[Corregimiento]],Hoja3!$A$2:$D$676,4,0)</f>
        <v>120507</v>
      </c>
      <c r="E883">
        <v>11</v>
      </c>
    </row>
    <row r="884" spans="1:5">
      <c r="A884" s="40">
        <v>44025</v>
      </c>
      <c r="B884" s="22">
        <v>44025</v>
      </c>
      <c r="C884" t="s">
        <v>466</v>
      </c>
      <c r="D884" s="42">
        <f>VLOOKUP(Pag_Inicio_Corr_mas_casos[[#This Row],[Corregimiento]],Hoja3!$A$2:$D$676,4,0)</f>
        <v>81007</v>
      </c>
      <c r="E884">
        <v>61</v>
      </c>
    </row>
    <row r="885" spans="1:5">
      <c r="A885" s="40">
        <v>44025</v>
      </c>
      <c r="B885" s="22">
        <v>44025</v>
      </c>
      <c r="C885" t="s">
        <v>461</v>
      </c>
      <c r="D885" s="42">
        <f>VLOOKUP(Pag_Inicio_Corr_mas_casos[[#This Row],[Corregimiento]],Hoja3!$A$2:$D$676,4,0)</f>
        <v>81002</v>
      </c>
      <c r="E885">
        <v>54</v>
      </c>
    </row>
    <row r="886" spans="1:5">
      <c r="A886" s="40">
        <v>44025</v>
      </c>
      <c r="B886" s="22">
        <v>44025</v>
      </c>
      <c r="C886" t="s">
        <v>476</v>
      </c>
      <c r="D886" s="42">
        <f>VLOOKUP(Pag_Inicio_Corr_mas_casos[[#This Row],[Corregimiento]],Hoja3!$A$2:$D$676,4,0)</f>
        <v>80812</v>
      </c>
      <c r="E886">
        <v>54</v>
      </c>
    </row>
    <row r="887" spans="1:5">
      <c r="A887" s="40">
        <v>44025</v>
      </c>
      <c r="B887" s="22">
        <v>44025</v>
      </c>
      <c r="C887" t="s">
        <v>473</v>
      </c>
      <c r="D887" s="42">
        <f>VLOOKUP(Pag_Inicio_Corr_mas_casos[[#This Row],[Corregimiento]],Hoja3!$A$2:$D$676,4,0)</f>
        <v>80819</v>
      </c>
      <c r="E887">
        <v>53</v>
      </c>
    </row>
    <row r="888" spans="1:5">
      <c r="A888" s="40">
        <v>44025</v>
      </c>
      <c r="B888" s="22">
        <v>44025</v>
      </c>
      <c r="C888" t="s">
        <v>486</v>
      </c>
      <c r="D888" s="42">
        <f>VLOOKUP(Pag_Inicio_Corr_mas_casos[[#This Row],[Corregimiento]],Hoja3!$A$2:$D$676,4,0)</f>
        <v>80813</v>
      </c>
      <c r="E888">
        <v>50</v>
      </c>
    </row>
    <row r="889" spans="1:5">
      <c r="A889" s="40">
        <v>44025</v>
      </c>
      <c r="B889" s="22">
        <v>44025</v>
      </c>
      <c r="C889" t="s">
        <v>515</v>
      </c>
      <c r="D889" s="42">
        <f>VLOOKUP(Pag_Inicio_Corr_mas_casos[[#This Row],[Corregimiento]],Hoja3!$A$2:$D$676,4,0)</f>
        <v>30111</v>
      </c>
      <c r="E889">
        <v>48</v>
      </c>
    </row>
    <row r="890" spans="1:5">
      <c r="A890" s="40">
        <v>44025</v>
      </c>
      <c r="B890" s="22">
        <v>44025</v>
      </c>
      <c r="C890" t="s">
        <v>462</v>
      </c>
      <c r="D890" s="42">
        <f>VLOOKUP(Pag_Inicio_Corr_mas_casos[[#This Row],[Corregimiento]],Hoja3!$A$2:$D$676,4,0)</f>
        <v>130106</v>
      </c>
      <c r="E890">
        <v>48</v>
      </c>
    </row>
    <row r="891" spans="1:5">
      <c r="A891" s="40">
        <v>44025</v>
      </c>
      <c r="B891" s="22">
        <v>44025</v>
      </c>
      <c r="C891" t="s">
        <v>465</v>
      </c>
      <c r="D891" s="42">
        <f>VLOOKUP(Pag_Inicio_Corr_mas_casos[[#This Row],[Corregimiento]],Hoja3!$A$2:$D$676,4,0)</f>
        <v>80821</v>
      </c>
      <c r="E891">
        <v>46</v>
      </c>
    </row>
    <row r="892" spans="1:5">
      <c r="A892" s="40">
        <v>44025</v>
      </c>
      <c r="B892" s="22">
        <v>44025</v>
      </c>
      <c r="C892" t="s">
        <v>470</v>
      </c>
      <c r="D892" s="42">
        <f>VLOOKUP(Pag_Inicio_Corr_mas_casos[[#This Row],[Corregimiento]],Hoja3!$A$2:$D$676,4,0)</f>
        <v>80822</v>
      </c>
      <c r="E892">
        <v>37</v>
      </c>
    </row>
    <row r="893" spans="1:5">
      <c r="A893" s="40">
        <v>44025</v>
      </c>
      <c r="B893" s="22">
        <v>44025</v>
      </c>
      <c r="C893" t="s">
        <v>463</v>
      </c>
      <c r="D893" s="42">
        <f>VLOOKUP(Pag_Inicio_Corr_mas_casos[[#This Row],[Corregimiento]],Hoja3!$A$2:$D$676,4,0)</f>
        <v>80802</v>
      </c>
      <c r="E893">
        <v>35</v>
      </c>
    </row>
    <row r="894" spans="1:5">
      <c r="A894" s="40">
        <v>44025</v>
      </c>
      <c r="B894" s="22">
        <v>44025</v>
      </c>
      <c r="C894" t="s">
        <v>488</v>
      </c>
      <c r="D894" s="42">
        <f>VLOOKUP(Pag_Inicio_Corr_mas_casos[[#This Row],[Corregimiento]],Hoja3!$A$2:$D$676,4,0)</f>
        <v>80501</v>
      </c>
      <c r="E894">
        <v>35</v>
      </c>
    </row>
    <row r="895" spans="1:5">
      <c r="A895" s="40">
        <v>44025</v>
      </c>
      <c r="B895" s="22">
        <v>44025</v>
      </c>
      <c r="C895" t="s">
        <v>490</v>
      </c>
      <c r="D895" s="42">
        <f>VLOOKUP(Pag_Inicio_Corr_mas_casos[[#This Row],[Corregimiento]],Hoja3!$A$2:$D$676,4,0)</f>
        <v>80820</v>
      </c>
      <c r="E895">
        <v>32</v>
      </c>
    </row>
    <row r="896" spans="1:5">
      <c r="A896" s="40">
        <v>44025</v>
      </c>
      <c r="B896" s="22">
        <v>44025</v>
      </c>
      <c r="C896" t="s">
        <v>469</v>
      </c>
      <c r="D896" s="42">
        <f>VLOOKUP(Pag_Inicio_Corr_mas_casos[[#This Row],[Corregimiento]],Hoja3!$A$2:$D$676,4,0)</f>
        <v>80817</v>
      </c>
      <c r="E896">
        <v>32</v>
      </c>
    </row>
    <row r="897" spans="1:5">
      <c r="A897" s="40">
        <v>44025</v>
      </c>
      <c r="B897" s="22">
        <v>44025</v>
      </c>
      <c r="C897" t="s">
        <v>460</v>
      </c>
      <c r="D897" s="42">
        <f>VLOOKUP(Pag_Inicio_Corr_mas_casos[[#This Row],[Corregimiento]],Hoja3!$A$2:$D$676,4,0)</f>
        <v>130101</v>
      </c>
      <c r="E897">
        <v>31</v>
      </c>
    </row>
    <row r="898" spans="1:5">
      <c r="A898" s="40">
        <v>44025</v>
      </c>
      <c r="B898" s="22">
        <v>44025</v>
      </c>
      <c r="C898" t="s">
        <v>468</v>
      </c>
      <c r="D898" s="42">
        <f>VLOOKUP(Pag_Inicio_Corr_mas_casos[[#This Row],[Corregimiento]],Hoja3!$A$2:$D$676,4,0)</f>
        <v>80816</v>
      </c>
      <c r="E898">
        <v>29</v>
      </c>
    </row>
    <row r="899" spans="1:5">
      <c r="A899" s="40">
        <v>44025</v>
      </c>
      <c r="B899" s="22">
        <v>44025</v>
      </c>
      <c r="C899" t="s">
        <v>474</v>
      </c>
      <c r="D899" s="42">
        <f>VLOOKUP(Pag_Inicio_Corr_mas_casos[[#This Row],[Corregimiento]],Hoja3!$A$2:$D$676,4,0)</f>
        <v>130107</v>
      </c>
      <c r="E899">
        <v>25</v>
      </c>
    </row>
    <row r="900" spans="1:5">
      <c r="A900" s="40">
        <v>44025</v>
      </c>
      <c r="B900" s="22">
        <v>44025</v>
      </c>
      <c r="C900" t="s">
        <v>537</v>
      </c>
      <c r="D900" s="42">
        <f>VLOOKUP(Pag_Inicio_Corr_mas_casos[[#This Row],[Corregimiento]],Hoja3!$A$2:$D$676,4,0)</f>
        <v>30115</v>
      </c>
      <c r="E900">
        <v>25</v>
      </c>
    </row>
    <row r="901" spans="1:5">
      <c r="A901" s="40">
        <v>44025</v>
      </c>
      <c r="B901" s="22">
        <v>44025</v>
      </c>
      <c r="C901" t="s">
        <v>472</v>
      </c>
      <c r="D901" s="42">
        <f>VLOOKUP(Pag_Inicio_Corr_mas_casos[[#This Row],[Corregimiento]],Hoja3!$A$2:$D$676,4,0)</f>
        <v>81001</v>
      </c>
      <c r="E901">
        <v>24</v>
      </c>
    </row>
    <row r="902" spans="1:5">
      <c r="A902" s="40">
        <v>44025</v>
      </c>
      <c r="B902" s="22">
        <v>44025</v>
      </c>
      <c r="C902" t="s">
        <v>495</v>
      </c>
      <c r="D902" s="42">
        <f>VLOOKUP(Pag_Inicio_Corr_mas_casos[[#This Row],[Corregimiento]],Hoja3!$A$2:$D$676,4,0)</f>
        <v>130708</v>
      </c>
      <c r="E902">
        <v>24</v>
      </c>
    </row>
    <row r="903" spans="1:5">
      <c r="A903" s="40">
        <v>44025</v>
      </c>
      <c r="B903" s="22">
        <v>44025</v>
      </c>
      <c r="C903" t="s">
        <v>467</v>
      </c>
      <c r="D903" s="42">
        <f>VLOOKUP(Pag_Inicio_Corr_mas_casos[[#This Row],[Corregimiento]],Hoja3!$A$2:$D$676,4,0)</f>
        <v>81008</v>
      </c>
      <c r="E903">
        <v>24</v>
      </c>
    </row>
    <row r="904" spans="1:5">
      <c r="A904" s="40">
        <v>44025</v>
      </c>
      <c r="B904" s="22">
        <v>44025</v>
      </c>
      <c r="C904" t="s">
        <v>505</v>
      </c>
      <c r="D904" s="42">
        <f>VLOOKUP(Pag_Inicio_Corr_mas_casos[[#This Row],[Corregimiento]],Hoja3!$A$2:$D$676,4,0)</f>
        <v>130717</v>
      </c>
      <c r="E904">
        <v>24</v>
      </c>
    </row>
    <row r="905" spans="1:5">
      <c r="A905" s="40">
        <v>44025</v>
      </c>
      <c r="B905" s="22">
        <v>44025</v>
      </c>
      <c r="C905" t="s">
        <v>496</v>
      </c>
      <c r="D905" s="42">
        <f>VLOOKUP(Pag_Inicio_Corr_mas_casos[[#This Row],[Corregimiento]],Hoja3!$A$2:$D$676,4,0)</f>
        <v>80826</v>
      </c>
      <c r="E905">
        <v>22</v>
      </c>
    </row>
    <row r="906" spans="1:5">
      <c r="A906" s="40">
        <v>44025</v>
      </c>
      <c r="B906" s="22">
        <v>44025</v>
      </c>
      <c r="C906" t="s">
        <v>480</v>
      </c>
      <c r="D906" s="42">
        <f>VLOOKUP(Pag_Inicio_Corr_mas_casos[[#This Row],[Corregimiento]],Hoja3!$A$2:$D$676,4,0)</f>
        <v>130108</v>
      </c>
      <c r="E906">
        <v>21</v>
      </c>
    </row>
    <row r="907" spans="1:5">
      <c r="A907" s="40">
        <v>44025</v>
      </c>
      <c r="B907" s="22">
        <v>44025</v>
      </c>
      <c r="C907" t="s">
        <v>482</v>
      </c>
      <c r="D907" s="42">
        <f>VLOOKUP(Pag_Inicio_Corr_mas_casos[[#This Row],[Corregimiento]],Hoja3!$A$2:$D$676,4,0)</f>
        <v>30107</v>
      </c>
      <c r="E907">
        <v>20</v>
      </c>
    </row>
    <row r="908" spans="1:5">
      <c r="A908" s="40">
        <v>44025</v>
      </c>
      <c r="B908" s="22">
        <v>44025</v>
      </c>
      <c r="C908" t="s">
        <v>507</v>
      </c>
      <c r="D908" s="42">
        <f>VLOOKUP(Pag_Inicio_Corr_mas_casos[[#This Row],[Corregimiento]],Hoja3!$A$2:$D$676,4,0)</f>
        <v>81009</v>
      </c>
      <c r="E908">
        <v>20</v>
      </c>
    </row>
    <row r="909" spans="1:5">
      <c r="A909" s="40">
        <v>44025</v>
      </c>
      <c r="B909" s="22">
        <v>44025</v>
      </c>
      <c r="C909" t="s">
        <v>501</v>
      </c>
      <c r="D909" s="42">
        <f>VLOOKUP(Pag_Inicio_Corr_mas_casos[[#This Row],[Corregimiento]],Hoja3!$A$2:$D$676,4,0)</f>
        <v>80809</v>
      </c>
      <c r="E909">
        <v>19</v>
      </c>
    </row>
    <row r="910" spans="1:5">
      <c r="A910" s="40">
        <v>44025</v>
      </c>
      <c r="B910" s="22">
        <v>44025</v>
      </c>
      <c r="C910" t="s">
        <v>499</v>
      </c>
      <c r="D910" s="42">
        <f>VLOOKUP(Pag_Inicio_Corr_mas_casos[[#This Row],[Corregimiento]],Hoja3!$A$2:$D$676,4,0)</f>
        <v>130105</v>
      </c>
      <c r="E910">
        <v>19</v>
      </c>
    </row>
    <row r="911" spans="1:5">
      <c r="A911" s="40">
        <v>44025</v>
      </c>
      <c r="B911" s="22">
        <v>44025</v>
      </c>
      <c r="C911" t="s">
        <v>475</v>
      </c>
      <c r="D911" s="42">
        <f>VLOOKUP(Pag_Inicio_Corr_mas_casos[[#This Row],[Corregimiento]],Hoja3!$A$2:$D$676,4,0)</f>
        <v>81006</v>
      </c>
      <c r="E911">
        <v>17</v>
      </c>
    </row>
    <row r="912" spans="1:5">
      <c r="A912" s="40">
        <v>44025</v>
      </c>
      <c r="B912" s="22">
        <v>44025</v>
      </c>
      <c r="C912" t="s">
        <v>544</v>
      </c>
      <c r="D912" s="42">
        <f>VLOOKUP(Pag_Inicio_Corr_mas_casos[[#This Row],[Corregimiento]],Hoja3!$A$2:$D$676,4,0)</f>
        <v>30103</v>
      </c>
      <c r="E912">
        <v>17</v>
      </c>
    </row>
    <row r="913" spans="1:5">
      <c r="A913" s="40">
        <v>44025</v>
      </c>
      <c r="B913" s="22">
        <v>44025</v>
      </c>
      <c r="C913" t="s">
        <v>491</v>
      </c>
      <c r="D913" s="42">
        <f>VLOOKUP(Pag_Inicio_Corr_mas_casos[[#This Row],[Corregimiento]],Hoja3!$A$2:$D$676,4,0)</f>
        <v>80815</v>
      </c>
      <c r="E913">
        <v>17</v>
      </c>
    </row>
    <row r="914" spans="1:5">
      <c r="A914" s="40">
        <v>44025</v>
      </c>
      <c r="B914" s="22">
        <v>44025</v>
      </c>
      <c r="C914" t="s">
        <v>481</v>
      </c>
      <c r="D914" s="42">
        <f>VLOOKUP(Pag_Inicio_Corr_mas_casos[[#This Row],[Corregimiento]],Hoja3!$A$2:$D$676,4,0)</f>
        <v>80810</v>
      </c>
      <c r="E914">
        <v>17</v>
      </c>
    </row>
    <row r="915" spans="1:5">
      <c r="A915" s="40">
        <v>44025</v>
      </c>
      <c r="B915" s="22">
        <v>44025</v>
      </c>
      <c r="C915" t="s">
        <v>464</v>
      </c>
      <c r="D915" s="42">
        <f>VLOOKUP(Pag_Inicio_Corr_mas_casos[[#This Row],[Corregimiento]],Hoja3!$A$2:$D$676,4,0)</f>
        <v>130102</v>
      </c>
      <c r="E915">
        <v>16</v>
      </c>
    </row>
    <row r="916" spans="1:5">
      <c r="A916" s="40">
        <v>44025</v>
      </c>
      <c r="B916" s="22">
        <v>44025</v>
      </c>
      <c r="C916" t="s">
        <v>508</v>
      </c>
      <c r="D916" s="42">
        <f>VLOOKUP(Pag_Inicio_Corr_mas_casos[[#This Row],[Corregimiento]],Hoja3!$A$2:$D$676,4,0)</f>
        <v>30104</v>
      </c>
      <c r="E916">
        <v>15</v>
      </c>
    </row>
    <row r="917" spans="1:5">
      <c r="A917" s="40">
        <v>44025</v>
      </c>
      <c r="B917" s="22">
        <v>44025</v>
      </c>
      <c r="C917" t="s">
        <v>453</v>
      </c>
      <c r="D917" s="42">
        <f>VLOOKUP(Pag_Inicio_Corr_mas_casos[[#This Row],[Corregimiento]],Hoja3!$A$2:$D$676,4,0)</f>
        <v>130709</v>
      </c>
      <c r="E917">
        <v>15</v>
      </c>
    </row>
    <row r="918" spans="1:5">
      <c r="A918" s="40">
        <v>44025</v>
      </c>
      <c r="B918" s="22">
        <v>44025</v>
      </c>
      <c r="C918" t="s">
        <v>551</v>
      </c>
      <c r="D918" s="42">
        <f>VLOOKUP(Pag_Inicio_Corr_mas_casos[[#This Row],[Corregimiento]],Hoja3!$A$2:$D$676,4,0)</f>
        <v>30110</v>
      </c>
      <c r="E918">
        <v>15</v>
      </c>
    </row>
    <row r="919" spans="1:5">
      <c r="A919" s="40">
        <v>44025</v>
      </c>
      <c r="B919" s="22">
        <v>44025</v>
      </c>
      <c r="C919" t="s">
        <v>479</v>
      </c>
      <c r="D919" s="42">
        <f>VLOOKUP(Pag_Inicio_Corr_mas_casos[[#This Row],[Corregimiento]],Hoja3!$A$2:$D$676,4,0)</f>
        <v>80806</v>
      </c>
      <c r="E919">
        <v>14</v>
      </c>
    </row>
    <row r="920" spans="1:5">
      <c r="A920" s="40">
        <v>44025</v>
      </c>
      <c r="B920" s="22">
        <v>44025</v>
      </c>
      <c r="C920" t="s">
        <v>498</v>
      </c>
      <c r="D920" s="42">
        <f>VLOOKUP(Pag_Inicio_Corr_mas_casos[[#This Row],[Corregimiento]],Hoja3!$A$2:$D$676,4,0)</f>
        <v>80803</v>
      </c>
      <c r="E920">
        <v>14</v>
      </c>
    </row>
    <row r="921" spans="1:5">
      <c r="A921" s="40">
        <v>44025</v>
      </c>
      <c r="B921" s="22">
        <v>44025</v>
      </c>
      <c r="C921" t="s">
        <v>477</v>
      </c>
      <c r="D921" s="42">
        <f>VLOOKUP(Pag_Inicio_Corr_mas_casos[[#This Row],[Corregimiento]],Hoja3!$A$2:$D$676,4,0)</f>
        <v>130702</v>
      </c>
      <c r="E921">
        <v>13</v>
      </c>
    </row>
    <row r="922" spans="1:5">
      <c r="A922" s="40">
        <v>44025</v>
      </c>
      <c r="B922" s="22">
        <v>44025</v>
      </c>
      <c r="C922" t="s">
        <v>512</v>
      </c>
      <c r="D922" s="42">
        <f>VLOOKUP(Pag_Inicio_Corr_mas_casos[[#This Row],[Corregimiento]],Hoja3!$A$2:$D$676,4,0)</f>
        <v>80807</v>
      </c>
      <c r="E922">
        <v>13</v>
      </c>
    </row>
    <row r="923" spans="1:5">
      <c r="A923" s="40">
        <v>44025</v>
      </c>
      <c r="B923" s="22">
        <v>44025</v>
      </c>
      <c r="C923" t="s">
        <v>493</v>
      </c>
      <c r="D923" s="42">
        <f>VLOOKUP(Pag_Inicio_Corr_mas_casos[[#This Row],[Corregimiento]],Hoja3!$A$2:$D$676,4,0)</f>
        <v>80811</v>
      </c>
      <c r="E923">
        <v>13</v>
      </c>
    </row>
    <row r="924" spans="1:5">
      <c r="A924" s="40">
        <v>44025</v>
      </c>
      <c r="B924" s="22">
        <v>44025</v>
      </c>
      <c r="C924" t="s">
        <v>513</v>
      </c>
      <c r="D924" s="42">
        <f>VLOOKUP(Pag_Inicio_Corr_mas_casos[[#This Row],[Corregimiento]],Hoja3!$A$2:$D$676,4,0)</f>
        <v>80814</v>
      </c>
      <c r="E924">
        <v>12</v>
      </c>
    </row>
    <row r="925" spans="1:5">
      <c r="A925" s="40">
        <v>44025</v>
      </c>
      <c r="B925" s="22">
        <v>44025</v>
      </c>
      <c r="C925" t="s">
        <v>543</v>
      </c>
      <c r="D925" s="42">
        <f>VLOOKUP(Pag_Inicio_Corr_mas_casos[[#This Row],[Corregimiento]],Hoja3!$A$2:$D$676,4,0)</f>
        <v>30101</v>
      </c>
      <c r="E925">
        <v>12</v>
      </c>
    </row>
    <row r="926" spans="1:5">
      <c r="A926" s="40">
        <v>44025</v>
      </c>
      <c r="B926" s="22">
        <v>44025</v>
      </c>
      <c r="C926" t="s">
        <v>536</v>
      </c>
      <c r="D926" s="42">
        <f>VLOOKUP(Pag_Inicio_Corr_mas_casos[[#This Row],[Corregimiento]],Hoja3!$A$2:$D$676,4,0)</f>
        <v>81004</v>
      </c>
      <c r="E926">
        <v>12</v>
      </c>
    </row>
    <row r="927" spans="1:5">
      <c r="A927" s="40">
        <v>44025</v>
      </c>
      <c r="B927" s="22">
        <v>44025</v>
      </c>
      <c r="C927" t="s">
        <v>483</v>
      </c>
      <c r="D927" s="42">
        <f>VLOOKUP(Pag_Inicio_Corr_mas_casos[[#This Row],[Corregimiento]],Hoja3!$A$2:$D$676,4,0)</f>
        <v>30113</v>
      </c>
      <c r="E927">
        <v>12</v>
      </c>
    </row>
    <row r="928" spans="1:5">
      <c r="A928" s="40">
        <v>44025</v>
      </c>
      <c r="B928" s="22">
        <v>44025</v>
      </c>
      <c r="C928" t="s">
        <v>523</v>
      </c>
      <c r="D928" s="42">
        <f>VLOOKUP(Pag_Inicio_Corr_mas_casos[[#This Row],[Corregimiento]],Hoja3!$A$2:$D$676,4,0)</f>
        <v>81005</v>
      </c>
      <c r="E928">
        <v>12</v>
      </c>
    </row>
    <row r="929" spans="1:5">
      <c r="A929" s="40">
        <v>44025</v>
      </c>
      <c r="B929" s="22">
        <v>44025</v>
      </c>
      <c r="C929" t="s">
        <v>533</v>
      </c>
      <c r="D929" s="42">
        <f>VLOOKUP(Pag_Inicio_Corr_mas_casos[[#This Row],[Corregimiento]],Hoja3!$A$2:$D$676,4,0)</f>
        <v>10401</v>
      </c>
      <c r="E929">
        <v>11</v>
      </c>
    </row>
    <row r="930" spans="1:5">
      <c r="A930" s="40">
        <v>44025</v>
      </c>
      <c r="B930" s="22">
        <v>44025</v>
      </c>
      <c r="C930" t="s">
        <v>471</v>
      </c>
      <c r="D930" s="42">
        <f>VLOOKUP(Pag_Inicio_Corr_mas_casos[[#This Row],[Corregimiento]],Hoja3!$A$2:$D$676,4,0)</f>
        <v>80823</v>
      </c>
      <c r="E930">
        <v>11</v>
      </c>
    </row>
    <row r="931" spans="1:5">
      <c r="A931" s="40">
        <v>44025</v>
      </c>
      <c r="B931" s="22">
        <v>44025</v>
      </c>
      <c r="C931" t="s">
        <v>506</v>
      </c>
      <c r="D931" s="42">
        <f>VLOOKUP(Pag_Inicio_Corr_mas_casos[[#This Row],[Corregimiento]],Hoja3!$A$2:$D$676,4,0)</f>
        <v>81003</v>
      </c>
      <c r="E931">
        <v>11</v>
      </c>
    </row>
    <row r="932" spans="1:5">
      <c r="A932" s="40">
        <v>44026</v>
      </c>
      <c r="B932" s="22">
        <v>44026</v>
      </c>
      <c r="C932" t="s">
        <v>465</v>
      </c>
      <c r="D932" s="42">
        <f>VLOOKUP(Pag_Inicio_Corr_mas_casos[[#This Row],[Corregimiento]],Hoja3!$A$2:$D$676,4,0)</f>
        <v>80821</v>
      </c>
      <c r="E932">
        <v>38</v>
      </c>
    </row>
    <row r="933" spans="1:5">
      <c r="A933" s="40">
        <v>44026</v>
      </c>
      <c r="B933" s="22">
        <v>44026</v>
      </c>
      <c r="C933" t="s">
        <v>469</v>
      </c>
      <c r="D933" s="42">
        <f>VLOOKUP(Pag_Inicio_Corr_mas_casos[[#This Row],[Corregimiento]],Hoja3!$A$2:$D$676,4,0)</f>
        <v>80817</v>
      </c>
      <c r="E933">
        <v>34</v>
      </c>
    </row>
    <row r="934" spans="1:5">
      <c r="A934" s="40">
        <v>44026</v>
      </c>
      <c r="B934" s="22">
        <v>44026</v>
      </c>
      <c r="C934" t="s">
        <v>473</v>
      </c>
      <c r="D934" s="42">
        <f>VLOOKUP(Pag_Inicio_Corr_mas_casos[[#This Row],[Corregimiento]],Hoja3!$A$2:$D$676,4,0)</f>
        <v>80819</v>
      </c>
      <c r="E934">
        <v>32</v>
      </c>
    </row>
    <row r="935" spans="1:5">
      <c r="A935" s="40">
        <v>44026</v>
      </c>
      <c r="B935" s="22">
        <v>44026</v>
      </c>
      <c r="C935" t="s">
        <v>490</v>
      </c>
      <c r="D935" s="42">
        <f>VLOOKUP(Pag_Inicio_Corr_mas_casos[[#This Row],[Corregimiento]],Hoja3!$A$2:$D$676,4,0)</f>
        <v>80820</v>
      </c>
      <c r="E935">
        <v>29</v>
      </c>
    </row>
    <row r="936" spans="1:5">
      <c r="A936" s="40">
        <v>44026</v>
      </c>
      <c r="B936" s="22">
        <v>44026</v>
      </c>
      <c r="C936" t="s">
        <v>476</v>
      </c>
      <c r="D936" s="42">
        <f>VLOOKUP(Pag_Inicio_Corr_mas_casos[[#This Row],[Corregimiento]],Hoja3!$A$2:$D$676,4,0)</f>
        <v>80812</v>
      </c>
      <c r="E936">
        <v>26</v>
      </c>
    </row>
    <row r="937" spans="1:5">
      <c r="A937" s="40">
        <v>44026</v>
      </c>
      <c r="B937" s="22">
        <v>44026</v>
      </c>
      <c r="C937" t="s">
        <v>461</v>
      </c>
      <c r="D937" s="42">
        <f>VLOOKUP(Pag_Inicio_Corr_mas_casos[[#This Row],[Corregimiento]],Hoja3!$A$2:$D$676,4,0)</f>
        <v>81002</v>
      </c>
      <c r="E937">
        <v>25</v>
      </c>
    </row>
    <row r="938" spans="1:5">
      <c r="A938" s="40">
        <v>44026</v>
      </c>
      <c r="B938" s="22">
        <v>44026</v>
      </c>
      <c r="C938" t="s">
        <v>467</v>
      </c>
      <c r="D938" s="42">
        <f>VLOOKUP(Pag_Inicio_Corr_mas_casos[[#This Row],[Corregimiento]],Hoja3!$A$2:$D$676,4,0)</f>
        <v>81008</v>
      </c>
      <c r="E938">
        <v>25</v>
      </c>
    </row>
    <row r="939" spans="1:5">
      <c r="A939" s="40">
        <v>44026</v>
      </c>
      <c r="B939" s="22">
        <v>44026</v>
      </c>
      <c r="C939" t="s">
        <v>460</v>
      </c>
      <c r="D939" s="42">
        <f>VLOOKUP(Pag_Inicio_Corr_mas_casos[[#This Row],[Corregimiento]],Hoja3!$A$2:$D$676,4,0)</f>
        <v>130101</v>
      </c>
      <c r="E939">
        <v>23</v>
      </c>
    </row>
    <row r="940" spans="1:5">
      <c r="A940" s="40">
        <v>44026</v>
      </c>
      <c r="B940" s="22">
        <v>44026</v>
      </c>
      <c r="C940" t="s">
        <v>466</v>
      </c>
      <c r="D940" s="42">
        <f>VLOOKUP(Pag_Inicio_Corr_mas_casos[[#This Row],[Corregimiento]],Hoja3!$A$2:$D$676,4,0)</f>
        <v>81007</v>
      </c>
      <c r="E940">
        <v>23</v>
      </c>
    </row>
    <row r="941" spans="1:5">
      <c r="A941" s="40">
        <v>44026</v>
      </c>
      <c r="B941" s="22">
        <v>44026</v>
      </c>
      <c r="C941" t="s">
        <v>472</v>
      </c>
      <c r="D941" s="42">
        <f>VLOOKUP(Pag_Inicio_Corr_mas_casos[[#This Row],[Corregimiento]],Hoja3!$A$2:$D$676,4,0)</f>
        <v>81001</v>
      </c>
      <c r="E941">
        <v>22</v>
      </c>
    </row>
    <row r="942" spans="1:5">
      <c r="A942" s="40">
        <v>44026</v>
      </c>
      <c r="B942" s="22">
        <v>44026</v>
      </c>
      <c r="C942" t="s">
        <v>468</v>
      </c>
      <c r="D942" s="42">
        <f>VLOOKUP(Pag_Inicio_Corr_mas_casos[[#This Row],[Corregimiento]],Hoja3!$A$2:$D$676,4,0)</f>
        <v>80816</v>
      </c>
      <c r="E942">
        <v>22</v>
      </c>
    </row>
    <row r="943" spans="1:5">
      <c r="A943" s="40">
        <v>44026</v>
      </c>
      <c r="B943" s="22">
        <v>44026</v>
      </c>
      <c r="C943" t="s">
        <v>462</v>
      </c>
      <c r="D943" s="42">
        <f>VLOOKUP(Pag_Inicio_Corr_mas_casos[[#This Row],[Corregimiento]],Hoja3!$A$2:$D$676,4,0)</f>
        <v>130106</v>
      </c>
      <c r="E943">
        <v>22</v>
      </c>
    </row>
    <row r="944" spans="1:5">
      <c r="A944" s="40">
        <v>44026</v>
      </c>
      <c r="B944" s="22">
        <v>44026</v>
      </c>
      <c r="C944" t="s">
        <v>488</v>
      </c>
      <c r="D944" s="42">
        <f>VLOOKUP(Pag_Inicio_Corr_mas_casos[[#This Row],[Corregimiento]],Hoja3!$A$2:$D$676,4,0)</f>
        <v>80501</v>
      </c>
      <c r="E944">
        <v>16</v>
      </c>
    </row>
    <row r="945" spans="1:5">
      <c r="A945" s="40">
        <v>44026</v>
      </c>
      <c r="B945" s="22">
        <v>44026</v>
      </c>
      <c r="C945" t="s">
        <v>470</v>
      </c>
      <c r="D945" s="42">
        <f>VLOOKUP(Pag_Inicio_Corr_mas_casos[[#This Row],[Corregimiento]],Hoja3!$A$2:$D$676,4,0)</f>
        <v>80822</v>
      </c>
      <c r="E945">
        <v>15</v>
      </c>
    </row>
    <row r="946" spans="1:5">
      <c r="A946" s="40">
        <v>44026</v>
      </c>
      <c r="B946" s="22">
        <v>44026</v>
      </c>
      <c r="C946" t="s">
        <v>471</v>
      </c>
      <c r="D946" s="42">
        <f>VLOOKUP(Pag_Inicio_Corr_mas_casos[[#This Row],[Corregimiento]],Hoja3!$A$2:$D$676,4,0)</f>
        <v>80823</v>
      </c>
      <c r="E946">
        <v>15</v>
      </c>
    </row>
    <row r="947" spans="1:5">
      <c r="A947" s="40">
        <v>44026</v>
      </c>
      <c r="B947" s="22">
        <v>44026</v>
      </c>
      <c r="C947" t="s">
        <v>482</v>
      </c>
      <c r="D947" s="42">
        <f>VLOOKUP(Pag_Inicio_Corr_mas_casos[[#This Row],[Corregimiento]],Hoja3!$A$2:$D$676,4,0)</f>
        <v>30107</v>
      </c>
      <c r="E947">
        <v>13</v>
      </c>
    </row>
    <row r="948" spans="1:5">
      <c r="A948" s="40">
        <v>44026</v>
      </c>
      <c r="B948" s="22">
        <v>44026</v>
      </c>
      <c r="C948" t="s">
        <v>474</v>
      </c>
      <c r="D948" s="42">
        <f>VLOOKUP(Pag_Inicio_Corr_mas_casos[[#This Row],[Corregimiento]],Hoja3!$A$2:$D$676,4,0)</f>
        <v>130107</v>
      </c>
      <c r="E948">
        <v>12</v>
      </c>
    </row>
    <row r="949" spans="1:5">
      <c r="A949" s="40">
        <v>44026</v>
      </c>
      <c r="B949" s="22">
        <v>44026</v>
      </c>
      <c r="C949" t="s">
        <v>552</v>
      </c>
      <c r="D949" s="42">
        <f>VLOOKUP(Pag_Inicio_Corr_mas_casos[[#This Row],[Corregimiento]],Hoja3!$A$2:$D$676,4,0)</f>
        <v>120805</v>
      </c>
      <c r="E949">
        <v>12</v>
      </c>
    </row>
    <row r="950" spans="1:5">
      <c r="A950" s="40">
        <v>44026</v>
      </c>
      <c r="B950" s="22">
        <v>44026</v>
      </c>
      <c r="C950" t="s">
        <v>486</v>
      </c>
      <c r="D950" s="42">
        <f>VLOOKUP(Pag_Inicio_Corr_mas_casos[[#This Row],[Corregimiento]],Hoja3!$A$2:$D$676,4,0)</f>
        <v>80813</v>
      </c>
      <c r="E950">
        <v>12</v>
      </c>
    </row>
    <row r="951" spans="1:5">
      <c r="A951" s="40">
        <v>44026</v>
      </c>
      <c r="B951" s="22">
        <v>44026</v>
      </c>
      <c r="C951" t="s">
        <v>475</v>
      </c>
      <c r="D951" s="42">
        <f>VLOOKUP(Pag_Inicio_Corr_mas_casos[[#This Row],[Corregimiento]],Hoja3!$A$2:$D$676,4,0)</f>
        <v>81006</v>
      </c>
      <c r="E951">
        <v>11</v>
      </c>
    </row>
    <row r="952" spans="1:5">
      <c r="A952" s="40">
        <v>44026</v>
      </c>
      <c r="B952" s="22">
        <v>44026</v>
      </c>
      <c r="C952" t="s">
        <v>553</v>
      </c>
      <c r="D952" s="42">
        <f>VLOOKUP(Pag_Inicio_Corr_mas_casos[[#This Row],[Corregimiento]],Hoja3!$A$2:$D$676,4,0)</f>
        <v>91014</v>
      </c>
      <c r="E952">
        <v>11</v>
      </c>
    </row>
    <row r="953" spans="1:5">
      <c r="A953" s="40">
        <v>44026</v>
      </c>
      <c r="B953" s="22">
        <v>44026</v>
      </c>
      <c r="C953" t="s">
        <v>507</v>
      </c>
      <c r="D953" s="42">
        <f>VLOOKUP(Pag_Inicio_Corr_mas_casos[[#This Row],[Corregimiento]],Hoja3!$A$2:$D$676,4,0)</f>
        <v>81009</v>
      </c>
      <c r="E953">
        <v>11</v>
      </c>
    </row>
    <row r="954" spans="1:5">
      <c r="A954" s="40">
        <v>44026</v>
      </c>
      <c r="B954" s="22">
        <v>44026</v>
      </c>
      <c r="C954" t="s">
        <v>511</v>
      </c>
      <c r="D954" s="42">
        <f>VLOOKUP(Pag_Inicio_Corr_mas_casos[[#This Row],[Corregimiento]],Hoja3!$A$2:$D$676,4,0)</f>
        <v>80508</v>
      </c>
      <c r="E954">
        <v>11</v>
      </c>
    </row>
    <row r="955" spans="1:5">
      <c r="A955" s="40">
        <v>44027</v>
      </c>
      <c r="B955" s="22">
        <v>44027</v>
      </c>
      <c r="C955" t="s">
        <v>486</v>
      </c>
      <c r="D955" s="42">
        <f>VLOOKUP(Pag_Inicio_Corr_mas_casos[[#This Row],[Corregimiento]],Hoja3!$A$2:$D$676,4,0)</f>
        <v>80813</v>
      </c>
      <c r="E955">
        <v>60</v>
      </c>
    </row>
    <row r="956" spans="1:5">
      <c r="A956" s="40">
        <v>44027</v>
      </c>
      <c r="B956" s="22">
        <v>44027</v>
      </c>
      <c r="C956" t="s">
        <v>476</v>
      </c>
      <c r="D956" s="42">
        <f>VLOOKUP(Pag_Inicio_Corr_mas_casos[[#This Row],[Corregimiento]],Hoja3!$A$2:$D$676,4,0)</f>
        <v>80812</v>
      </c>
      <c r="E956">
        <v>42</v>
      </c>
    </row>
    <row r="957" spans="1:5">
      <c r="A957" s="40">
        <v>44027</v>
      </c>
      <c r="B957" s="22">
        <v>44027</v>
      </c>
      <c r="C957" t="s">
        <v>490</v>
      </c>
      <c r="D957" s="42">
        <f>VLOOKUP(Pag_Inicio_Corr_mas_casos[[#This Row],[Corregimiento]],Hoja3!$A$2:$D$676,4,0)</f>
        <v>80820</v>
      </c>
      <c r="E957">
        <v>42</v>
      </c>
    </row>
    <row r="958" spans="1:5">
      <c r="A958" s="40">
        <v>44027</v>
      </c>
      <c r="B958" s="22">
        <v>44027</v>
      </c>
      <c r="C958" t="s">
        <v>465</v>
      </c>
      <c r="D958" s="42">
        <f>VLOOKUP(Pag_Inicio_Corr_mas_casos[[#This Row],[Corregimiento]],Hoja3!$A$2:$D$676,4,0)</f>
        <v>80821</v>
      </c>
      <c r="E958">
        <v>38</v>
      </c>
    </row>
    <row r="959" spans="1:5">
      <c r="A959" s="40">
        <v>44027</v>
      </c>
      <c r="B959" s="22">
        <v>44027</v>
      </c>
      <c r="C959" t="s">
        <v>473</v>
      </c>
      <c r="D959" s="42">
        <f>VLOOKUP(Pag_Inicio_Corr_mas_casos[[#This Row],[Corregimiento]],Hoja3!$A$2:$D$676,4,0)</f>
        <v>80819</v>
      </c>
      <c r="E959">
        <v>32</v>
      </c>
    </row>
    <row r="960" spans="1:5">
      <c r="A960" s="40">
        <v>44027</v>
      </c>
      <c r="B960" s="22">
        <v>44027</v>
      </c>
      <c r="C960" t="s">
        <v>466</v>
      </c>
      <c r="D960" s="42">
        <f>VLOOKUP(Pag_Inicio_Corr_mas_casos[[#This Row],[Corregimiento]],Hoja3!$A$2:$D$676,4,0)</f>
        <v>81007</v>
      </c>
      <c r="E960">
        <v>29</v>
      </c>
    </row>
    <row r="961" spans="1:5">
      <c r="A961" s="40">
        <v>44027</v>
      </c>
      <c r="B961" s="22">
        <v>44027</v>
      </c>
      <c r="C961" t="s">
        <v>461</v>
      </c>
      <c r="D961" s="42">
        <f>VLOOKUP(Pag_Inicio_Corr_mas_casos[[#This Row],[Corregimiento]],Hoja3!$A$2:$D$676,4,0)</f>
        <v>81002</v>
      </c>
      <c r="E961">
        <v>27</v>
      </c>
    </row>
    <row r="962" spans="1:5">
      <c r="A962" s="40">
        <v>44027</v>
      </c>
      <c r="B962" s="22">
        <v>44027</v>
      </c>
      <c r="C962" t="s">
        <v>501</v>
      </c>
      <c r="D962" s="42">
        <f>VLOOKUP(Pag_Inicio_Corr_mas_casos[[#This Row],[Corregimiento]],Hoja3!$A$2:$D$676,4,0)</f>
        <v>80809</v>
      </c>
      <c r="E962">
        <v>24</v>
      </c>
    </row>
    <row r="963" spans="1:5">
      <c r="A963" s="40">
        <v>44027</v>
      </c>
      <c r="B963" s="22">
        <v>44027</v>
      </c>
      <c r="C963" t="s">
        <v>472</v>
      </c>
      <c r="D963" s="42">
        <f>VLOOKUP(Pag_Inicio_Corr_mas_casos[[#This Row],[Corregimiento]],Hoja3!$A$2:$D$676,4,0)</f>
        <v>81001</v>
      </c>
      <c r="E963">
        <v>23</v>
      </c>
    </row>
    <row r="964" spans="1:5">
      <c r="A964" s="40">
        <v>44027</v>
      </c>
      <c r="B964" s="22">
        <v>44027</v>
      </c>
      <c r="C964" t="s">
        <v>478</v>
      </c>
      <c r="D964" s="42">
        <f>VLOOKUP(Pag_Inicio_Corr_mas_casos[[#This Row],[Corregimiento]],Hoja3!$A$2:$D$676,4,0)</f>
        <v>40601</v>
      </c>
      <c r="E964">
        <v>23</v>
      </c>
    </row>
    <row r="965" spans="1:5">
      <c r="A965" s="40">
        <v>44027</v>
      </c>
      <c r="B965" s="22">
        <v>44027</v>
      </c>
      <c r="C965" t="s">
        <v>493</v>
      </c>
      <c r="D965" s="42">
        <f>VLOOKUP(Pag_Inicio_Corr_mas_casos[[#This Row],[Corregimiento]],Hoja3!$A$2:$D$676,4,0)</f>
        <v>80811</v>
      </c>
      <c r="E965">
        <v>21</v>
      </c>
    </row>
    <row r="966" spans="1:5">
      <c r="A966" s="40">
        <v>44027</v>
      </c>
      <c r="B966" s="22">
        <v>44027</v>
      </c>
      <c r="C966" t="s">
        <v>469</v>
      </c>
      <c r="D966" s="42">
        <f>VLOOKUP(Pag_Inicio_Corr_mas_casos[[#This Row],[Corregimiento]],Hoja3!$A$2:$D$676,4,0)</f>
        <v>80817</v>
      </c>
      <c r="E966">
        <v>18</v>
      </c>
    </row>
    <row r="967" spans="1:5">
      <c r="A967" s="40">
        <v>44027</v>
      </c>
      <c r="B967" s="22">
        <v>44027</v>
      </c>
      <c r="C967" t="s">
        <v>491</v>
      </c>
      <c r="D967" s="42">
        <f>VLOOKUP(Pag_Inicio_Corr_mas_casos[[#This Row],[Corregimiento]],Hoja3!$A$2:$D$676,4,0)</f>
        <v>80815</v>
      </c>
      <c r="E967">
        <v>17</v>
      </c>
    </row>
    <row r="968" spans="1:5">
      <c r="A968" s="40">
        <v>44027</v>
      </c>
      <c r="B968" s="22">
        <v>44027</v>
      </c>
      <c r="C968" t="s">
        <v>505</v>
      </c>
      <c r="D968" s="42">
        <f>VLOOKUP(Pag_Inicio_Corr_mas_casos[[#This Row],[Corregimiento]],Hoja3!$A$2:$D$676,4,0)</f>
        <v>130717</v>
      </c>
      <c r="E968">
        <v>17</v>
      </c>
    </row>
    <row r="969" spans="1:5">
      <c r="A969" s="40">
        <v>44027</v>
      </c>
      <c r="B969" s="22">
        <v>44027</v>
      </c>
      <c r="C969" t="s">
        <v>507</v>
      </c>
      <c r="D969" s="42">
        <f>VLOOKUP(Pag_Inicio_Corr_mas_casos[[#This Row],[Corregimiento]],Hoja3!$A$2:$D$676,4,0)</f>
        <v>81009</v>
      </c>
      <c r="E969">
        <v>17</v>
      </c>
    </row>
    <row r="970" spans="1:5">
      <c r="A970" s="40">
        <v>44027</v>
      </c>
      <c r="B970" s="22">
        <v>44027</v>
      </c>
      <c r="C970" t="s">
        <v>460</v>
      </c>
      <c r="D970" s="42">
        <f>VLOOKUP(Pag_Inicio_Corr_mas_casos[[#This Row],[Corregimiento]],Hoja3!$A$2:$D$676,4,0)</f>
        <v>130101</v>
      </c>
      <c r="E970">
        <v>16</v>
      </c>
    </row>
    <row r="971" spans="1:5">
      <c r="A971" s="40">
        <v>44027</v>
      </c>
      <c r="B971" s="22">
        <v>44027</v>
      </c>
      <c r="C971" t="s">
        <v>475</v>
      </c>
      <c r="D971" s="42">
        <f>VLOOKUP(Pag_Inicio_Corr_mas_casos[[#This Row],[Corregimiento]],Hoja3!$A$2:$D$676,4,0)</f>
        <v>81006</v>
      </c>
      <c r="E971">
        <v>15</v>
      </c>
    </row>
    <row r="972" spans="1:5">
      <c r="A972" s="40">
        <v>44027</v>
      </c>
      <c r="B972" s="22">
        <v>44027</v>
      </c>
      <c r="C972" t="s">
        <v>479</v>
      </c>
      <c r="D972" s="42">
        <f>VLOOKUP(Pag_Inicio_Corr_mas_casos[[#This Row],[Corregimiento]],Hoja3!$A$2:$D$676,4,0)</f>
        <v>80806</v>
      </c>
      <c r="E972">
        <v>15</v>
      </c>
    </row>
    <row r="973" spans="1:5">
      <c r="A973" s="40">
        <v>44027</v>
      </c>
      <c r="B973" s="22">
        <v>44027</v>
      </c>
      <c r="C973" t="s">
        <v>474</v>
      </c>
      <c r="D973" s="42">
        <f>VLOOKUP(Pag_Inicio_Corr_mas_casos[[#This Row],[Corregimiento]],Hoja3!$A$2:$D$676,4,0)</f>
        <v>130107</v>
      </c>
      <c r="E973">
        <v>15</v>
      </c>
    </row>
    <row r="974" spans="1:5">
      <c r="A974" s="40">
        <v>44027</v>
      </c>
      <c r="B974" s="22">
        <v>44027</v>
      </c>
      <c r="C974" t="s">
        <v>482</v>
      </c>
      <c r="D974" s="42">
        <f>VLOOKUP(Pag_Inicio_Corr_mas_casos[[#This Row],[Corregimiento]],Hoja3!$A$2:$D$676,4,0)</f>
        <v>30107</v>
      </c>
      <c r="E974">
        <v>15</v>
      </c>
    </row>
    <row r="975" spans="1:5">
      <c r="A975" s="40">
        <v>44027</v>
      </c>
      <c r="B975" s="22">
        <v>44027</v>
      </c>
      <c r="C975" t="s">
        <v>488</v>
      </c>
      <c r="D975" s="42">
        <f>VLOOKUP(Pag_Inicio_Corr_mas_casos[[#This Row],[Corregimiento]],Hoja3!$A$2:$D$676,4,0)</f>
        <v>80501</v>
      </c>
      <c r="E975">
        <v>14</v>
      </c>
    </row>
    <row r="976" spans="1:5">
      <c r="A976" s="40">
        <v>44027</v>
      </c>
      <c r="B976" s="22">
        <v>44027</v>
      </c>
      <c r="C976" t="s">
        <v>471</v>
      </c>
      <c r="D976" s="42">
        <f>VLOOKUP(Pag_Inicio_Corr_mas_casos[[#This Row],[Corregimiento]],Hoja3!$A$2:$D$676,4,0)</f>
        <v>80823</v>
      </c>
      <c r="E976">
        <v>14</v>
      </c>
    </row>
    <row r="977" spans="1:5">
      <c r="A977" s="40">
        <v>44027</v>
      </c>
      <c r="B977" s="22">
        <v>44027</v>
      </c>
      <c r="C977" t="s">
        <v>506</v>
      </c>
      <c r="D977" s="42">
        <f>VLOOKUP(Pag_Inicio_Corr_mas_casos[[#This Row],[Corregimiento]],Hoja3!$A$2:$D$676,4,0)</f>
        <v>81003</v>
      </c>
      <c r="E977">
        <v>14</v>
      </c>
    </row>
    <row r="978" spans="1:5">
      <c r="A978" s="40">
        <v>44027</v>
      </c>
      <c r="B978" s="22">
        <v>44027</v>
      </c>
      <c r="C978" t="s">
        <v>536</v>
      </c>
      <c r="D978" s="42">
        <f>VLOOKUP(Pag_Inicio_Corr_mas_casos[[#This Row],[Corregimiento]],Hoja3!$A$2:$D$676,4,0)</f>
        <v>81004</v>
      </c>
      <c r="E978">
        <v>14</v>
      </c>
    </row>
    <row r="979" spans="1:5">
      <c r="A979" s="40">
        <v>44027</v>
      </c>
      <c r="B979" s="22">
        <v>44027</v>
      </c>
      <c r="C979" t="s">
        <v>481</v>
      </c>
      <c r="D979" s="42">
        <f>VLOOKUP(Pag_Inicio_Corr_mas_casos[[#This Row],[Corregimiento]],Hoja3!$A$2:$D$676,4,0)</f>
        <v>80810</v>
      </c>
      <c r="E979">
        <v>14</v>
      </c>
    </row>
    <row r="980" spans="1:5">
      <c r="A980" s="40">
        <v>44027</v>
      </c>
      <c r="B980" s="22">
        <v>44027</v>
      </c>
      <c r="C980" t="s">
        <v>499</v>
      </c>
      <c r="D980" s="42">
        <f>VLOOKUP(Pag_Inicio_Corr_mas_casos[[#This Row],[Corregimiento]],Hoja3!$A$2:$D$676,4,0)</f>
        <v>130105</v>
      </c>
      <c r="E980">
        <v>14</v>
      </c>
    </row>
    <row r="981" spans="1:5">
      <c r="A981" s="40">
        <v>44027</v>
      </c>
      <c r="B981" s="22">
        <v>44027</v>
      </c>
      <c r="C981" t="s">
        <v>462</v>
      </c>
      <c r="D981" s="42">
        <f>VLOOKUP(Pag_Inicio_Corr_mas_casos[[#This Row],[Corregimiento]],Hoja3!$A$2:$D$676,4,0)</f>
        <v>130106</v>
      </c>
      <c r="E981">
        <v>14</v>
      </c>
    </row>
    <row r="982" spans="1:5">
      <c r="A982" s="40">
        <v>44027</v>
      </c>
      <c r="B982" s="22">
        <v>44027</v>
      </c>
      <c r="C982" t="s">
        <v>515</v>
      </c>
      <c r="D982" s="42">
        <f>VLOOKUP(Pag_Inicio_Corr_mas_casos[[#This Row],[Corregimiento]],Hoja3!$A$2:$D$676,4,0)</f>
        <v>30111</v>
      </c>
      <c r="E982">
        <v>13</v>
      </c>
    </row>
    <row r="983" spans="1:5">
      <c r="A983" s="40">
        <v>44027</v>
      </c>
      <c r="B983" s="22">
        <v>44027</v>
      </c>
      <c r="C983" t="s">
        <v>513</v>
      </c>
      <c r="D983" s="42">
        <f>VLOOKUP(Pag_Inicio_Corr_mas_casos[[#This Row],[Corregimiento]],Hoja3!$A$2:$D$676,4,0)</f>
        <v>80814</v>
      </c>
      <c r="E983">
        <v>12</v>
      </c>
    </row>
    <row r="984" spans="1:5">
      <c r="A984" s="40">
        <v>44027</v>
      </c>
      <c r="B984" s="22">
        <v>44027</v>
      </c>
      <c r="C984" t="s">
        <v>509</v>
      </c>
      <c r="D984" s="42">
        <f>VLOOKUP(Pag_Inicio_Corr_mas_casos[[#This Row],[Corregimiento]],Hoja3!$A$2:$D$676,4,0)</f>
        <v>130701</v>
      </c>
      <c r="E984">
        <v>12</v>
      </c>
    </row>
    <row r="985" spans="1:5">
      <c r="A985" s="40">
        <v>44027</v>
      </c>
      <c r="B985" s="22">
        <v>44027</v>
      </c>
      <c r="C985" t="s">
        <v>464</v>
      </c>
      <c r="D985" s="42">
        <f>VLOOKUP(Pag_Inicio_Corr_mas_casos[[#This Row],[Corregimiento]],Hoja3!$A$2:$D$676,4,0)</f>
        <v>130102</v>
      </c>
      <c r="E985">
        <v>12</v>
      </c>
    </row>
    <row r="986" spans="1:5">
      <c r="A986" s="40">
        <v>44027</v>
      </c>
      <c r="B986" s="22">
        <v>44027</v>
      </c>
      <c r="C986" t="s">
        <v>468</v>
      </c>
      <c r="D986" s="42">
        <f>VLOOKUP(Pag_Inicio_Corr_mas_casos[[#This Row],[Corregimiento]],Hoja3!$A$2:$D$676,4,0)</f>
        <v>80816</v>
      </c>
      <c r="E986">
        <v>12</v>
      </c>
    </row>
    <row r="987" spans="1:5">
      <c r="A987" s="40">
        <v>44027</v>
      </c>
      <c r="B987" s="22">
        <v>44027</v>
      </c>
      <c r="C987" t="s">
        <v>498</v>
      </c>
      <c r="D987" s="42">
        <f>VLOOKUP(Pag_Inicio_Corr_mas_casos[[#This Row],[Corregimiento]],Hoja3!$A$2:$D$676,4,0)</f>
        <v>80803</v>
      </c>
      <c r="E987">
        <v>12</v>
      </c>
    </row>
    <row r="988" spans="1:5">
      <c r="A988" s="40">
        <v>44027</v>
      </c>
      <c r="B988" s="22">
        <v>44027</v>
      </c>
      <c r="C988" t="s">
        <v>533</v>
      </c>
      <c r="D988" s="42">
        <f>VLOOKUP(Pag_Inicio_Corr_mas_casos[[#This Row],[Corregimiento]],Hoja3!$A$2:$D$676,4,0)</f>
        <v>10401</v>
      </c>
      <c r="E988">
        <v>11</v>
      </c>
    </row>
    <row r="989" spans="1:5">
      <c r="A989" s="40">
        <v>44027</v>
      </c>
      <c r="B989" s="22">
        <v>44027</v>
      </c>
      <c r="C989" t="s">
        <v>477</v>
      </c>
      <c r="D989" s="42">
        <f>VLOOKUP(Pag_Inicio_Corr_mas_casos[[#This Row],[Corregimiento]],Hoja3!$A$2:$D$676,4,0)</f>
        <v>130702</v>
      </c>
      <c r="E989">
        <v>11</v>
      </c>
    </row>
    <row r="990" spans="1:5">
      <c r="A990" s="40">
        <v>44027</v>
      </c>
      <c r="B990" s="22">
        <v>44027</v>
      </c>
      <c r="C990" t="s">
        <v>512</v>
      </c>
      <c r="D990" s="42">
        <f>VLOOKUP(Pag_Inicio_Corr_mas_casos[[#This Row],[Corregimiento]],Hoja3!$A$2:$D$676,4,0)</f>
        <v>80807</v>
      </c>
      <c r="E990">
        <v>11</v>
      </c>
    </row>
    <row r="991" spans="1:5">
      <c r="A991" s="40">
        <v>44027</v>
      </c>
      <c r="B991" s="22">
        <v>44027</v>
      </c>
      <c r="C991" t="s">
        <v>467</v>
      </c>
      <c r="D991" s="42">
        <f>VLOOKUP(Pag_Inicio_Corr_mas_casos[[#This Row],[Corregimiento]],Hoja3!$A$2:$D$676,4,0)</f>
        <v>81008</v>
      </c>
      <c r="E991">
        <v>11</v>
      </c>
    </row>
    <row r="992" spans="1:5">
      <c r="A992" s="40">
        <v>44028</v>
      </c>
      <c r="B992" s="22">
        <v>44028</v>
      </c>
      <c r="C992" t="s">
        <v>465</v>
      </c>
      <c r="D992" s="42">
        <f>VLOOKUP(Pag_Inicio_Corr_mas_casos[[#This Row],[Corregimiento]],Hoja3!$A$2:$D$676,4,0)</f>
        <v>80821</v>
      </c>
      <c r="E992">
        <v>20</v>
      </c>
    </row>
    <row r="993" spans="1:5">
      <c r="A993" s="40">
        <v>44028</v>
      </c>
      <c r="B993" s="22">
        <v>44028</v>
      </c>
      <c r="C993" t="s">
        <v>470</v>
      </c>
      <c r="D993" s="42">
        <f>VLOOKUP(Pag_Inicio_Corr_mas_casos[[#This Row],[Corregimiento]],Hoja3!$A$2:$D$676,4,0)</f>
        <v>80822</v>
      </c>
      <c r="E993">
        <v>50</v>
      </c>
    </row>
    <row r="994" spans="1:5">
      <c r="A994" s="40">
        <v>44028</v>
      </c>
      <c r="B994" s="22">
        <v>44028</v>
      </c>
      <c r="C994" t="s">
        <v>472</v>
      </c>
      <c r="D994" s="42">
        <f>VLOOKUP(Pag_Inicio_Corr_mas_casos[[#This Row],[Corregimiento]],Hoja3!$A$2:$D$676,4,0)</f>
        <v>81001</v>
      </c>
      <c r="E994">
        <v>13</v>
      </c>
    </row>
    <row r="995" spans="1:5">
      <c r="A995" s="40">
        <v>44028</v>
      </c>
      <c r="B995" s="22">
        <v>44028</v>
      </c>
      <c r="C995" t="s">
        <v>475</v>
      </c>
      <c r="D995" s="42">
        <f>VLOOKUP(Pag_Inicio_Corr_mas_casos[[#This Row],[Corregimiento]],Hoja3!$A$2:$D$676,4,0)</f>
        <v>81006</v>
      </c>
      <c r="E995">
        <v>12</v>
      </c>
    </row>
    <row r="996" spans="1:5">
      <c r="A996" s="40">
        <v>44028</v>
      </c>
      <c r="B996" s="22">
        <v>44028</v>
      </c>
      <c r="C996" t="s">
        <v>460</v>
      </c>
      <c r="D996" s="42">
        <f>VLOOKUP(Pag_Inicio_Corr_mas_casos[[#This Row],[Corregimiento]],Hoja3!$A$2:$D$676,4,0)</f>
        <v>130101</v>
      </c>
      <c r="E996">
        <v>43</v>
      </c>
    </row>
    <row r="997" spans="1:5">
      <c r="A997" s="40">
        <v>44028</v>
      </c>
      <c r="B997" s="22">
        <v>44028</v>
      </c>
      <c r="C997" t="s">
        <v>509</v>
      </c>
      <c r="D997" s="42">
        <f>VLOOKUP(Pag_Inicio_Corr_mas_casos[[#This Row],[Corregimiento]],Hoja3!$A$2:$D$676,4,0)</f>
        <v>130701</v>
      </c>
      <c r="E997">
        <v>15</v>
      </c>
    </row>
    <row r="998" spans="1:5">
      <c r="A998" s="40">
        <v>44028</v>
      </c>
      <c r="B998" s="22">
        <v>44028</v>
      </c>
      <c r="C998" t="s">
        <v>477</v>
      </c>
      <c r="D998" s="42">
        <f>VLOOKUP(Pag_Inicio_Corr_mas_casos[[#This Row],[Corregimiento]],Hoja3!$A$2:$D$676,4,0)</f>
        <v>130702</v>
      </c>
      <c r="E998">
        <v>15</v>
      </c>
    </row>
    <row r="999" spans="1:5">
      <c r="A999" s="40">
        <v>44028</v>
      </c>
      <c r="B999" s="22">
        <v>44028</v>
      </c>
      <c r="C999" t="s">
        <v>477</v>
      </c>
      <c r="D999" s="42">
        <f>VLOOKUP(Pag_Inicio_Corr_mas_casos[[#This Row],[Corregimiento]],Hoja3!$A$2:$D$676,4,0)</f>
        <v>130702</v>
      </c>
      <c r="E999">
        <v>14</v>
      </c>
    </row>
    <row r="1000" spans="1:5">
      <c r="A1000" s="40">
        <v>44028</v>
      </c>
      <c r="B1000" s="22">
        <v>44028</v>
      </c>
      <c r="C1000" t="s">
        <v>466</v>
      </c>
      <c r="D1000" s="42">
        <f>VLOOKUP(Pag_Inicio_Corr_mas_casos[[#This Row],[Corregimiento]],Hoja3!$A$2:$D$676,4,0)</f>
        <v>81007</v>
      </c>
      <c r="E1000">
        <v>39</v>
      </c>
    </row>
    <row r="1001" spans="1:5">
      <c r="A1001" s="40">
        <v>44028</v>
      </c>
      <c r="B1001" s="22">
        <v>44028</v>
      </c>
      <c r="C1001" t="s">
        <v>461</v>
      </c>
      <c r="D1001" s="42">
        <f>VLOOKUP(Pag_Inicio_Corr_mas_casos[[#This Row],[Corregimiento]],Hoja3!$A$2:$D$676,4,0)</f>
        <v>81002</v>
      </c>
      <c r="E1001">
        <v>23</v>
      </c>
    </row>
    <row r="1002" spans="1:5">
      <c r="A1002" s="40">
        <v>44028</v>
      </c>
      <c r="B1002" s="22">
        <v>44028</v>
      </c>
      <c r="C1002" t="s">
        <v>479</v>
      </c>
      <c r="D1002" s="42">
        <f>VLOOKUP(Pag_Inicio_Corr_mas_casos[[#This Row],[Corregimiento]],Hoja3!$A$2:$D$676,4,0)</f>
        <v>80806</v>
      </c>
      <c r="E1002">
        <v>13</v>
      </c>
    </row>
    <row r="1003" spans="1:5">
      <c r="A1003" s="40">
        <v>44028</v>
      </c>
      <c r="B1003" s="22">
        <v>44028</v>
      </c>
      <c r="C1003" t="s">
        <v>531</v>
      </c>
      <c r="D1003" s="42">
        <f>VLOOKUP(Pag_Inicio_Corr_mas_casos[[#This Row],[Corregimiento]],Hoja3!$A$2:$D$676,4,0)</f>
        <v>40503</v>
      </c>
      <c r="E1003">
        <v>15</v>
      </c>
    </row>
    <row r="1004" spans="1:5">
      <c r="A1004" s="40">
        <v>44028</v>
      </c>
      <c r="B1004" s="22">
        <v>44028</v>
      </c>
      <c r="C1004" t="s">
        <v>491</v>
      </c>
      <c r="D1004" s="42">
        <f>VLOOKUP(Pag_Inicio_Corr_mas_casos[[#This Row],[Corregimiento]],Hoja3!$A$2:$D$676,4,0)</f>
        <v>80815</v>
      </c>
      <c r="E1004">
        <v>30</v>
      </c>
    </row>
    <row r="1005" spans="1:5">
      <c r="A1005" s="40">
        <v>44028</v>
      </c>
      <c r="B1005" s="22">
        <v>44028</v>
      </c>
      <c r="C1005" t="s">
        <v>546</v>
      </c>
      <c r="D1005" s="42">
        <f>VLOOKUP(Pag_Inicio_Corr_mas_casos[[#This Row],[Corregimiento]],Hoja3!$A$2:$D$676,4,0)</f>
        <v>41402</v>
      </c>
      <c r="E1005">
        <v>28</v>
      </c>
    </row>
    <row r="1006" spans="1:5">
      <c r="A1006" s="40">
        <v>44028</v>
      </c>
      <c r="B1006" s="22">
        <v>44028</v>
      </c>
      <c r="C1006" t="s">
        <v>488</v>
      </c>
      <c r="D1006" s="42">
        <f>VLOOKUP(Pag_Inicio_Corr_mas_casos[[#This Row],[Corregimiento]],Hoja3!$A$2:$D$676,4,0)</f>
        <v>80501</v>
      </c>
      <c r="E1006">
        <v>24</v>
      </c>
    </row>
    <row r="1007" spans="1:5">
      <c r="A1007" s="40">
        <v>44028</v>
      </c>
      <c r="B1007" s="22">
        <v>44028</v>
      </c>
      <c r="C1007" t="s">
        <v>539</v>
      </c>
      <c r="D1007" s="42">
        <f>VLOOKUP(Pag_Inicio_Corr_mas_casos[[#This Row],[Corregimiento]],Hoja3!$A$2:$D$676,4,0)</f>
        <v>120301</v>
      </c>
      <c r="E1007">
        <v>11</v>
      </c>
    </row>
    <row r="1008" spans="1:5">
      <c r="A1008" s="40">
        <v>44028</v>
      </c>
      <c r="B1008" s="22">
        <v>44028</v>
      </c>
      <c r="C1008" t="s">
        <v>478</v>
      </c>
      <c r="D1008" s="42">
        <f>VLOOKUP(Pag_Inicio_Corr_mas_casos[[#This Row],[Corregimiento]],Hoja3!$A$2:$D$676,4,0)</f>
        <v>40601</v>
      </c>
      <c r="E1008">
        <v>19</v>
      </c>
    </row>
    <row r="1009" spans="1:5">
      <c r="A1009" s="40">
        <v>44028</v>
      </c>
      <c r="B1009" s="22">
        <v>44028</v>
      </c>
      <c r="C1009" t="s">
        <v>463</v>
      </c>
      <c r="D1009" s="42">
        <f>VLOOKUP(Pag_Inicio_Corr_mas_casos[[#This Row],[Corregimiento]],Hoja3!$A$2:$D$676,4,0)</f>
        <v>80802</v>
      </c>
      <c r="E1009">
        <v>14</v>
      </c>
    </row>
    <row r="1010" spans="1:5">
      <c r="A1010" s="40">
        <v>44028</v>
      </c>
      <c r="B1010" s="22">
        <v>44028</v>
      </c>
      <c r="C1010" t="s">
        <v>471</v>
      </c>
      <c r="D1010" s="42">
        <f>VLOOKUP(Pag_Inicio_Corr_mas_casos[[#This Row],[Corregimiento]],Hoja3!$A$2:$D$676,4,0)</f>
        <v>80823</v>
      </c>
      <c r="E1010">
        <v>27</v>
      </c>
    </row>
    <row r="1011" spans="1:5">
      <c r="A1011" s="40">
        <v>44028</v>
      </c>
      <c r="B1011" s="22">
        <v>44028</v>
      </c>
      <c r="C1011" t="s">
        <v>495</v>
      </c>
      <c r="D1011" s="42">
        <f>VLOOKUP(Pag_Inicio_Corr_mas_casos[[#This Row],[Corregimiento]],Hoja3!$A$2:$D$676,4,0)</f>
        <v>130708</v>
      </c>
      <c r="E1011">
        <v>15</v>
      </c>
    </row>
    <row r="1012" spans="1:5">
      <c r="A1012" s="40">
        <v>44028</v>
      </c>
      <c r="B1012" s="22">
        <v>44028</v>
      </c>
      <c r="C1012" t="s">
        <v>554</v>
      </c>
      <c r="D1012" s="42">
        <f>VLOOKUP(Pag_Inicio_Corr_mas_casos[[#This Row],[Corregimiento]],Hoja3!$A$2:$D$676,4,0)</f>
        <v>40801</v>
      </c>
      <c r="E1012">
        <v>12</v>
      </c>
    </row>
    <row r="1013" spans="1:5">
      <c r="A1013" s="40">
        <v>44028</v>
      </c>
      <c r="B1013" s="22">
        <v>44028</v>
      </c>
      <c r="C1013" t="s">
        <v>453</v>
      </c>
      <c r="D1013" s="42">
        <f>VLOOKUP(Pag_Inicio_Corr_mas_casos[[#This Row],[Corregimiento]],Hoja3!$A$2:$D$676,4,0)</f>
        <v>130709</v>
      </c>
      <c r="E1013">
        <v>13</v>
      </c>
    </row>
    <row r="1014" spans="1:5">
      <c r="A1014" s="40">
        <v>44028</v>
      </c>
      <c r="B1014" s="22">
        <v>44028</v>
      </c>
      <c r="C1014" t="s">
        <v>506</v>
      </c>
      <c r="D1014" s="42">
        <f>VLOOKUP(Pag_Inicio_Corr_mas_casos[[#This Row],[Corregimiento]],Hoja3!$A$2:$D$676,4,0)</f>
        <v>81003</v>
      </c>
      <c r="E1014">
        <v>15</v>
      </c>
    </row>
    <row r="1015" spans="1:5">
      <c r="A1015" s="40">
        <v>44028</v>
      </c>
      <c r="B1015" s="22">
        <v>44028</v>
      </c>
      <c r="C1015" t="s">
        <v>464</v>
      </c>
      <c r="D1015" s="42">
        <f>VLOOKUP(Pag_Inicio_Corr_mas_casos[[#This Row],[Corregimiento]],Hoja3!$A$2:$D$676,4,0)</f>
        <v>130102</v>
      </c>
      <c r="E1015">
        <v>25</v>
      </c>
    </row>
    <row r="1016" spans="1:5">
      <c r="A1016" s="40">
        <v>44028</v>
      </c>
      <c r="B1016" s="22">
        <v>44028</v>
      </c>
      <c r="C1016" t="s">
        <v>476</v>
      </c>
      <c r="D1016" s="42">
        <f>VLOOKUP(Pag_Inicio_Corr_mas_casos[[#This Row],[Corregimiento]],Hoja3!$A$2:$D$676,4,0)</f>
        <v>80812</v>
      </c>
      <c r="E1016">
        <v>42</v>
      </c>
    </row>
    <row r="1017" spans="1:5">
      <c r="A1017" s="40">
        <v>44028</v>
      </c>
      <c r="B1017" s="22">
        <v>44028</v>
      </c>
      <c r="C1017" t="s">
        <v>468</v>
      </c>
      <c r="D1017" s="42">
        <f>VLOOKUP(Pag_Inicio_Corr_mas_casos[[#This Row],[Corregimiento]],Hoja3!$A$2:$D$676,4,0)</f>
        <v>80816</v>
      </c>
      <c r="E1017">
        <v>23</v>
      </c>
    </row>
    <row r="1018" spans="1:5">
      <c r="A1018" s="40">
        <v>44028</v>
      </c>
      <c r="B1018" s="22">
        <v>44028</v>
      </c>
      <c r="C1018" t="s">
        <v>467</v>
      </c>
      <c r="D1018" s="42">
        <f>VLOOKUP(Pag_Inicio_Corr_mas_casos[[#This Row],[Corregimiento]],Hoja3!$A$2:$D$676,4,0)</f>
        <v>81008</v>
      </c>
      <c r="E1018">
        <v>13</v>
      </c>
    </row>
    <row r="1019" spans="1:5">
      <c r="A1019" s="40">
        <v>44028</v>
      </c>
      <c r="B1019" s="22">
        <v>44028</v>
      </c>
      <c r="C1019" t="s">
        <v>469</v>
      </c>
      <c r="D1019" s="42">
        <f>VLOOKUP(Pag_Inicio_Corr_mas_casos[[#This Row],[Corregimiento]],Hoja3!$A$2:$D$676,4,0)</f>
        <v>80817</v>
      </c>
      <c r="E1019">
        <v>23</v>
      </c>
    </row>
    <row r="1020" spans="1:5">
      <c r="A1020" s="40">
        <v>44028</v>
      </c>
      <c r="B1020" s="22">
        <v>44028</v>
      </c>
      <c r="C1020" t="s">
        <v>486</v>
      </c>
      <c r="D1020" s="42">
        <f>VLOOKUP(Pag_Inicio_Corr_mas_casos[[#This Row],[Corregimiento]],Hoja3!$A$2:$D$676,4,0)</f>
        <v>80813</v>
      </c>
      <c r="E1020">
        <v>14</v>
      </c>
    </row>
    <row r="1021" spans="1:5">
      <c r="A1021" s="40">
        <v>44028</v>
      </c>
      <c r="B1021" s="22">
        <v>44028</v>
      </c>
      <c r="C1021" t="s">
        <v>505</v>
      </c>
      <c r="D1021" s="42">
        <f>VLOOKUP(Pag_Inicio_Corr_mas_casos[[#This Row],[Corregimiento]],Hoja3!$A$2:$D$676,4,0)</f>
        <v>130717</v>
      </c>
      <c r="E1021">
        <v>26</v>
      </c>
    </row>
    <row r="1022" spans="1:5">
      <c r="A1022" s="40">
        <v>44028</v>
      </c>
      <c r="B1022" s="22">
        <v>44028</v>
      </c>
      <c r="C1022" t="s">
        <v>515</v>
      </c>
      <c r="D1022" s="42">
        <f>VLOOKUP(Pag_Inicio_Corr_mas_casos[[#This Row],[Corregimiento]],Hoja3!$A$2:$D$676,4,0)</f>
        <v>30111</v>
      </c>
      <c r="E1022">
        <v>31</v>
      </c>
    </row>
    <row r="1023" spans="1:5">
      <c r="A1023" s="40">
        <v>44028</v>
      </c>
      <c r="B1023" s="22">
        <v>44028</v>
      </c>
      <c r="C1023" t="s">
        <v>501</v>
      </c>
      <c r="D1023" s="42">
        <f>VLOOKUP(Pag_Inicio_Corr_mas_casos[[#This Row],[Corregimiento]],Hoja3!$A$2:$D$676,4,0)</f>
        <v>80809</v>
      </c>
      <c r="E1023">
        <v>31</v>
      </c>
    </row>
    <row r="1024" spans="1:5">
      <c r="A1024" s="40">
        <v>44028</v>
      </c>
      <c r="B1024" s="22">
        <v>44028</v>
      </c>
      <c r="C1024" t="s">
        <v>473</v>
      </c>
      <c r="D1024" s="42">
        <f>VLOOKUP(Pag_Inicio_Corr_mas_casos[[#This Row],[Corregimiento]],Hoja3!$A$2:$D$676,4,0)</f>
        <v>80819</v>
      </c>
      <c r="E1024">
        <v>31</v>
      </c>
    </row>
    <row r="1025" spans="1:5">
      <c r="A1025" s="40">
        <v>44028</v>
      </c>
      <c r="B1025" s="22">
        <v>44028</v>
      </c>
      <c r="C1025" t="s">
        <v>523</v>
      </c>
      <c r="D1025" s="42">
        <f>VLOOKUP(Pag_Inicio_Corr_mas_casos[[#This Row],[Corregimiento]],Hoja3!$A$2:$D$676,4,0)</f>
        <v>81005</v>
      </c>
      <c r="E1025">
        <v>14</v>
      </c>
    </row>
    <row r="1026" spans="1:5">
      <c r="A1026" s="40">
        <v>44028</v>
      </c>
      <c r="B1026" s="22">
        <v>44028</v>
      </c>
      <c r="C1026" t="s">
        <v>462</v>
      </c>
      <c r="D1026" s="42">
        <f>VLOOKUP(Pag_Inicio_Corr_mas_casos[[#This Row],[Corregimiento]],Hoja3!$A$2:$D$676,4,0)</f>
        <v>130106</v>
      </c>
      <c r="E1026">
        <v>37</v>
      </c>
    </row>
    <row r="1027" spans="1:5">
      <c r="A1027" s="40">
        <v>44029</v>
      </c>
      <c r="B1027" s="22">
        <v>44029</v>
      </c>
      <c r="C1027" t="s">
        <v>555</v>
      </c>
      <c r="D1027" s="42">
        <f>VLOOKUP(Pag_Inicio_Corr_mas_casos[[#This Row],[Corregimiento]],Hoja3!$A$2:$D$676,4,0)</f>
        <v>80821</v>
      </c>
      <c r="E1027">
        <v>43</v>
      </c>
    </row>
    <row r="1028" spans="1:5">
      <c r="A1028" s="40">
        <v>44029</v>
      </c>
      <c r="B1028" s="22">
        <v>44029</v>
      </c>
      <c r="C1028" t="s">
        <v>470</v>
      </c>
      <c r="D1028" s="42">
        <f>VLOOKUP(Pag_Inicio_Corr_mas_casos[[#This Row],[Corregimiento]],Hoja3!$A$2:$D$676,4,0)</f>
        <v>80822</v>
      </c>
      <c r="E1028">
        <v>25</v>
      </c>
    </row>
    <row r="1029" spans="1:5">
      <c r="A1029" s="40">
        <v>44029</v>
      </c>
      <c r="B1029" s="22">
        <v>44029</v>
      </c>
      <c r="C1029" t="s">
        <v>472</v>
      </c>
      <c r="D1029" s="42">
        <f>VLOOKUP(Pag_Inicio_Corr_mas_casos[[#This Row],[Corregimiento]],Hoja3!$A$2:$D$676,4,0)</f>
        <v>81001</v>
      </c>
      <c r="E1029">
        <v>17</v>
      </c>
    </row>
    <row r="1030" spans="1:5">
      <c r="A1030" s="40">
        <v>44029</v>
      </c>
      <c r="B1030" s="22">
        <v>44029</v>
      </c>
      <c r="C1030" t="s">
        <v>475</v>
      </c>
      <c r="D1030" s="42">
        <f>VLOOKUP(Pag_Inicio_Corr_mas_casos[[#This Row],[Corregimiento]],Hoja3!$A$2:$D$676,4,0)</f>
        <v>81006</v>
      </c>
      <c r="E1030">
        <v>12</v>
      </c>
    </row>
    <row r="1031" spans="1:5">
      <c r="A1031" s="40">
        <v>44029</v>
      </c>
      <c r="B1031" s="22">
        <v>44029</v>
      </c>
      <c r="C1031" t="s">
        <v>460</v>
      </c>
      <c r="D1031" s="42">
        <f>VLOOKUP(Pag_Inicio_Corr_mas_casos[[#This Row],[Corregimiento]],Hoja3!$A$2:$D$676,4,0)</f>
        <v>130101</v>
      </c>
      <c r="E1031">
        <v>22</v>
      </c>
    </row>
    <row r="1032" spans="1:5">
      <c r="A1032" s="40">
        <v>44029</v>
      </c>
      <c r="B1032" s="22">
        <v>44029</v>
      </c>
      <c r="C1032" t="s">
        <v>477</v>
      </c>
      <c r="D1032" s="42">
        <f>VLOOKUP(Pag_Inicio_Corr_mas_casos[[#This Row],[Corregimiento]],Hoja3!$A$2:$D$676,4,0)</f>
        <v>130702</v>
      </c>
      <c r="E1032">
        <v>16</v>
      </c>
    </row>
    <row r="1033" spans="1:5">
      <c r="A1033" s="40">
        <v>44029</v>
      </c>
      <c r="B1033" s="22">
        <v>44029</v>
      </c>
      <c r="C1033" t="s">
        <v>466</v>
      </c>
      <c r="D1033" s="42">
        <f>VLOOKUP(Pag_Inicio_Corr_mas_casos[[#This Row],[Corregimiento]],Hoja3!$A$2:$D$676,4,0)</f>
        <v>81007</v>
      </c>
      <c r="E1033">
        <v>23</v>
      </c>
    </row>
    <row r="1034" spans="1:5">
      <c r="A1034" s="40">
        <v>44029</v>
      </c>
      <c r="B1034" s="22">
        <v>44029</v>
      </c>
      <c r="C1034" t="s">
        <v>461</v>
      </c>
      <c r="D1034" s="42">
        <f>VLOOKUP(Pag_Inicio_Corr_mas_casos[[#This Row],[Corregimiento]],Hoja3!$A$2:$D$676,4,0)</f>
        <v>81002</v>
      </c>
      <c r="E1034">
        <v>32</v>
      </c>
    </row>
    <row r="1035" spans="1:5">
      <c r="A1035" s="40">
        <v>44029</v>
      </c>
      <c r="B1035" s="22">
        <v>44029</v>
      </c>
      <c r="C1035" t="s">
        <v>512</v>
      </c>
      <c r="D1035" s="42">
        <f>VLOOKUP(Pag_Inicio_Corr_mas_casos[[#This Row],[Corregimiento]],Hoja3!$A$2:$D$676,4,0)</f>
        <v>80807</v>
      </c>
      <c r="E1035">
        <v>13</v>
      </c>
    </row>
    <row r="1036" spans="1:5">
      <c r="A1036" s="40">
        <v>44029</v>
      </c>
      <c r="B1036" s="22">
        <v>44029</v>
      </c>
      <c r="C1036" t="s">
        <v>479</v>
      </c>
      <c r="D1036" s="42">
        <f>VLOOKUP(Pag_Inicio_Corr_mas_casos[[#This Row],[Corregimiento]],Hoja3!$A$2:$D$676,4,0)</f>
        <v>80806</v>
      </c>
      <c r="E1036">
        <v>11</v>
      </c>
    </row>
    <row r="1037" spans="1:5">
      <c r="A1037" s="40">
        <v>44029</v>
      </c>
      <c r="B1037" s="22">
        <v>44029</v>
      </c>
      <c r="C1037" t="s">
        <v>474</v>
      </c>
      <c r="D1037" s="42">
        <f>VLOOKUP(Pag_Inicio_Corr_mas_casos[[#This Row],[Corregimiento]],Hoja3!$A$2:$D$676,4,0)</f>
        <v>130107</v>
      </c>
      <c r="E1037">
        <v>11</v>
      </c>
    </row>
    <row r="1038" spans="1:5">
      <c r="A1038" s="40">
        <v>44029</v>
      </c>
      <c r="B1038" s="22">
        <v>44029</v>
      </c>
      <c r="C1038" t="s">
        <v>491</v>
      </c>
      <c r="D1038" s="42">
        <f>VLOOKUP(Pag_Inicio_Corr_mas_casos[[#This Row],[Corregimiento]],Hoja3!$A$2:$D$676,4,0)</f>
        <v>80815</v>
      </c>
      <c r="E1038">
        <v>15</v>
      </c>
    </row>
    <row r="1039" spans="1:5">
      <c r="A1039" s="40">
        <v>44029</v>
      </c>
      <c r="B1039" s="22">
        <v>44029</v>
      </c>
      <c r="C1039" t="s">
        <v>508</v>
      </c>
      <c r="D1039" s="42">
        <f>VLOOKUP(Pag_Inicio_Corr_mas_casos[[#This Row],[Corregimiento]],Hoja3!$A$2:$D$676,4,0)</f>
        <v>30104</v>
      </c>
      <c r="E1039">
        <v>17</v>
      </c>
    </row>
    <row r="1040" spans="1:5">
      <c r="A1040" s="40">
        <v>44029</v>
      </c>
      <c r="B1040" s="22">
        <v>44029</v>
      </c>
      <c r="C1040" t="s">
        <v>480</v>
      </c>
      <c r="D1040" s="42">
        <f>VLOOKUP(Pag_Inicio_Corr_mas_casos[[#This Row],[Corregimiento]],Hoja3!$A$2:$D$676,4,0)</f>
        <v>130108</v>
      </c>
      <c r="E1040">
        <v>13</v>
      </c>
    </row>
    <row r="1041" spans="1:5">
      <c r="A1041" s="40">
        <v>44029</v>
      </c>
      <c r="B1041" s="22">
        <v>44029</v>
      </c>
      <c r="C1041" t="s">
        <v>484</v>
      </c>
      <c r="D1041" s="42">
        <f>VLOOKUP(Pag_Inicio_Corr_mas_casos[[#This Row],[Corregimiento]],Hoja3!$A$2:$D$676,4,0)</f>
        <v>10201</v>
      </c>
      <c r="E1041">
        <v>38</v>
      </c>
    </row>
    <row r="1042" spans="1:5">
      <c r="A1042" s="40">
        <v>44029</v>
      </c>
      <c r="B1042" s="22">
        <v>44029</v>
      </c>
      <c r="C1042" t="s">
        <v>482</v>
      </c>
      <c r="D1042" s="42">
        <f>VLOOKUP(Pag_Inicio_Corr_mas_casos[[#This Row],[Corregimiento]],Hoja3!$A$2:$D$676,4,0)</f>
        <v>30107</v>
      </c>
      <c r="E1042">
        <v>19</v>
      </c>
    </row>
    <row r="1043" spans="1:5">
      <c r="A1043" s="40">
        <v>44029</v>
      </c>
      <c r="B1043" s="22">
        <v>44029</v>
      </c>
      <c r="C1043" t="s">
        <v>537</v>
      </c>
      <c r="D1043" s="42">
        <f>VLOOKUP(Pag_Inicio_Corr_mas_casos[[#This Row],[Corregimiento]],Hoja3!$A$2:$D$676,4,0)</f>
        <v>30115</v>
      </c>
      <c r="E1043">
        <v>18</v>
      </c>
    </row>
    <row r="1044" spans="1:5">
      <c r="A1044" s="40">
        <v>44029</v>
      </c>
      <c r="B1044" s="22">
        <v>44029</v>
      </c>
      <c r="C1044" t="s">
        <v>496</v>
      </c>
      <c r="D1044" s="42">
        <f>VLOOKUP(Pag_Inicio_Corr_mas_casos[[#This Row],[Corregimiento]],Hoja3!$A$2:$D$676,4,0)</f>
        <v>80826</v>
      </c>
      <c r="E1044">
        <v>16</v>
      </c>
    </row>
    <row r="1045" spans="1:5">
      <c r="A1045" s="40">
        <v>44029</v>
      </c>
      <c r="B1045" s="22">
        <v>44029</v>
      </c>
      <c r="C1045" t="s">
        <v>516</v>
      </c>
      <c r="D1045" s="42">
        <f>VLOOKUP(Pag_Inicio_Corr_mas_casos[[#This Row],[Corregimiento]],Hoja3!$A$2:$D$676,4,0)</f>
        <v>130706</v>
      </c>
      <c r="E1045">
        <v>11</v>
      </c>
    </row>
    <row r="1046" spans="1:5">
      <c r="A1046" s="40">
        <v>44029</v>
      </c>
      <c r="B1046" s="22">
        <v>44029</v>
      </c>
      <c r="C1046" t="s">
        <v>471</v>
      </c>
      <c r="D1046" s="42">
        <f>VLOOKUP(Pag_Inicio_Corr_mas_casos[[#This Row],[Corregimiento]],Hoja3!$A$2:$D$676,4,0)</f>
        <v>80823</v>
      </c>
      <c r="E1046">
        <v>17</v>
      </c>
    </row>
    <row r="1047" spans="1:5">
      <c r="A1047" s="40">
        <v>44029</v>
      </c>
      <c r="B1047" s="22">
        <v>44029</v>
      </c>
      <c r="C1047" t="s">
        <v>506</v>
      </c>
      <c r="D1047" s="42">
        <f>VLOOKUP(Pag_Inicio_Corr_mas_casos[[#This Row],[Corregimiento]],Hoja3!$A$2:$D$676,4,0)</f>
        <v>81003</v>
      </c>
      <c r="E1047">
        <v>18</v>
      </c>
    </row>
    <row r="1048" spans="1:5">
      <c r="A1048" s="40">
        <v>44029</v>
      </c>
      <c r="B1048" s="22">
        <v>44029</v>
      </c>
      <c r="C1048" t="s">
        <v>464</v>
      </c>
      <c r="D1048" s="42">
        <f>VLOOKUP(Pag_Inicio_Corr_mas_casos[[#This Row],[Corregimiento]],Hoja3!$A$2:$D$676,4,0)</f>
        <v>130102</v>
      </c>
      <c r="E1048">
        <v>24</v>
      </c>
    </row>
    <row r="1049" spans="1:5">
      <c r="A1049" s="40">
        <v>44029</v>
      </c>
      <c r="B1049" s="22">
        <v>44029</v>
      </c>
      <c r="C1049" t="s">
        <v>476</v>
      </c>
      <c r="D1049" s="42">
        <f>VLOOKUP(Pag_Inicio_Corr_mas_casos[[#This Row],[Corregimiento]],Hoja3!$A$2:$D$676,4,0)</f>
        <v>80812</v>
      </c>
      <c r="E1049">
        <v>18</v>
      </c>
    </row>
    <row r="1050" spans="1:5">
      <c r="A1050" s="40">
        <v>44029</v>
      </c>
      <c r="B1050" s="22">
        <v>44029</v>
      </c>
      <c r="C1050" t="s">
        <v>468</v>
      </c>
      <c r="D1050" s="42">
        <f>VLOOKUP(Pag_Inicio_Corr_mas_casos[[#This Row],[Corregimiento]],Hoja3!$A$2:$D$676,4,0)</f>
        <v>80816</v>
      </c>
      <c r="E1050">
        <v>23</v>
      </c>
    </row>
    <row r="1051" spans="1:5">
      <c r="A1051" s="40">
        <v>44029</v>
      </c>
      <c r="B1051" s="22">
        <v>44029</v>
      </c>
      <c r="C1051" t="s">
        <v>490</v>
      </c>
      <c r="D1051" s="42">
        <f>VLOOKUP(Pag_Inicio_Corr_mas_casos[[#This Row],[Corregimiento]],Hoja3!$A$2:$D$676,4,0)</f>
        <v>80820</v>
      </c>
      <c r="E1051">
        <v>20</v>
      </c>
    </row>
    <row r="1052" spans="1:5">
      <c r="A1052" s="40">
        <v>44029</v>
      </c>
      <c r="B1052" s="22">
        <v>44029</v>
      </c>
      <c r="C1052" t="s">
        <v>469</v>
      </c>
      <c r="D1052" s="42">
        <f>VLOOKUP(Pag_Inicio_Corr_mas_casos[[#This Row],[Corregimiento]],Hoja3!$A$2:$D$676,4,0)</f>
        <v>80817</v>
      </c>
      <c r="E1052">
        <v>36</v>
      </c>
    </row>
    <row r="1053" spans="1:5">
      <c r="A1053" s="40">
        <v>44029</v>
      </c>
      <c r="B1053" s="22">
        <v>44029</v>
      </c>
      <c r="C1053" t="s">
        <v>486</v>
      </c>
      <c r="D1053" s="42">
        <f>VLOOKUP(Pag_Inicio_Corr_mas_casos[[#This Row],[Corregimiento]],Hoja3!$A$2:$D$676,4,0)</f>
        <v>80813</v>
      </c>
      <c r="E1053">
        <v>45</v>
      </c>
    </row>
    <row r="1054" spans="1:5">
      <c r="A1054" s="40">
        <v>44029</v>
      </c>
      <c r="B1054" s="22">
        <v>44029</v>
      </c>
      <c r="C1054" t="s">
        <v>505</v>
      </c>
      <c r="D1054" s="42">
        <f>VLOOKUP(Pag_Inicio_Corr_mas_casos[[#This Row],[Corregimiento]],Hoja3!$A$2:$D$676,4,0)</f>
        <v>130717</v>
      </c>
      <c r="E1054">
        <v>12</v>
      </c>
    </row>
    <row r="1055" spans="1:5">
      <c r="A1055" s="40">
        <v>44029</v>
      </c>
      <c r="B1055" s="22">
        <v>44029</v>
      </c>
      <c r="C1055" t="s">
        <v>556</v>
      </c>
      <c r="D1055" s="42">
        <f>VLOOKUP(Pag_Inicio_Corr_mas_casos[[#This Row],[Corregimiento]],Hoja3!$A$2:$D$676,4,0)</f>
        <v>81009</v>
      </c>
      <c r="E1055">
        <v>19</v>
      </c>
    </row>
    <row r="1056" spans="1:5">
      <c r="A1056" s="40">
        <v>44029</v>
      </c>
      <c r="B1056" s="22">
        <v>44029</v>
      </c>
      <c r="C1056" t="s">
        <v>501</v>
      </c>
      <c r="D1056" s="42">
        <f>VLOOKUP(Pag_Inicio_Corr_mas_casos[[#This Row],[Corregimiento]],Hoja3!$A$2:$D$676,4,0)</f>
        <v>80809</v>
      </c>
      <c r="E1056">
        <v>26</v>
      </c>
    </row>
    <row r="1057" spans="1:5">
      <c r="A1057" s="40">
        <v>44029</v>
      </c>
      <c r="B1057" s="22">
        <v>44029</v>
      </c>
      <c r="C1057" t="s">
        <v>473</v>
      </c>
      <c r="D1057" s="42">
        <f>VLOOKUP(Pag_Inicio_Corr_mas_casos[[#This Row],[Corregimiento]],Hoja3!$A$2:$D$676,4,0)</f>
        <v>80819</v>
      </c>
      <c r="E1057">
        <v>31</v>
      </c>
    </row>
    <row r="1058" spans="1:5">
      <c r="A1058" s="40">
        <v>44029</v>
      </c>
      <c r="B1058" s="22">
        <v>44029</v>
      </c>
      <c r="C1058" t="s">
        <v>499</v>
      </c>
      <c r="D1058" s="42">
        <f>VLOOKUP(Pag_Inicio_Corr_mas_casos[[#This Row],[Corregimiento]],Hoja3!$A$2:$D$676,4,0)</f>
        <v>130105</v>
      </c>
      <c r="E1058">
        <v>15</v>
      </c>
    </row>
    <row r="1059" spans="1:5">
      <c r="A1059" s="40">
        <v>44029</v>
      </c>
      <c r="B1059" s="22">
        <v>44029</v>
      </c>
      <c r="C1059" t="s">
        <v>462</v>
      </c>
      <c r="D1059" s="42">
        <f>VLOOKUP(Pag_Inicio_Corr_mas_casos[[#This Row],[Corregimiento]],Hoja3!$A$2:$D$676,4,0)</f>
        <v>130106</v>
      </c>
      <c r="E1059">
        <v>40</v>
      </c>
    </row>
    <row r="1060" spans="1:5">
      <c r="A1060" s="40">
        <v>44030</v>
      </c>
      <c r="B1060" s="22">
        <v>44030</v>
      </c>
      <c r="C1060" t="s">
        <v>465</v>
      </c>
      <c r="D1060" s="42">
        <f>VLOOKUP(Pag_Inicio_Corr_mas_casos[[#This Row],[Corregimiento]],Hoja3!$A$2:$D$676,4,0)</f>
        <v>80821</v>
      </c>
      <c r="E1060">
        <v>17</v>
      </c>
    </row>
    <row r="1061" spans="1:5">
      <c r="A1061" s="40">
        <v>44030</v>
      </c>
      <c r="B1061" s="22">
        <v>44030</v>
      </c>
      <c r="C1061" t="s">
        <v>460</v>
      </c>
      <c r="D1061" s="42">
        <f>VLOOKUP(Pag_Inicio_Corr_mas_casos[[#This Row],[Corregimiento]],Hoja3!$A$2:$D$676,4,0)</f>
        <v>130101</v>
      </c>
      <c r="E1061">
        <v>32</v>
      </c>
    </row>
    <row r="1062" spans="1:5">
      <c r="A1062" s="40">
        <v>44030</v>
      </c>
      <c r="B1062" s="22">
        <v>44030</v>
      </c>
      <c r="C1062" t="s">
        <v>557</v>
      </c>
      <c r="D1062" s="42">
        <f>VLOOKUP(Pag_Inicio_Corr_mas_casos[[#This Row],[Corregimiento]],Hoja3!$A$2:$D$676,4,0)</f>
        <v>10403</v>
      </c>
      <c r="E1062">
        <v>12</v>
      </c>
    </row>
    <row r="1063" spans="1:5">
      <c r="A1063" s="40">
        <v>44030</v>
      </c>
      <c r="B1063" s="22">
        <v>44030</v>
      </c>
      <c r="C1063" t="s">
        <v>466</v>
      </c>
      <c r="D1063" s="42">
        <f>VLOOKUP(Pag_Inicio_Corr_mas_casos[[#This Row],[Corregimiento]],Hoja3!$A$2:$D$676,4,0)</f>
        <v>81007</v>
      </c>
      <c r="E1063">
        <v>12</v>
      </c>
    </row>
    <row r="1064" spans="1:5">
      <c r="A1064" s="40">
        <v>44030</v>
      </c>
      <c r="B1064" s="22">
        <v>44030</v>
      </c>
      <c r="C1064" t="s">
        <v>534</v>
      </c>
      <c r="D1064" s="42">
        <f>VLOOKUP(Pag_Inicio_Corr_mas_casos[[#This Row],[Corregimiento]],Hoja3!$A$2:$D$676,4,0)</f>
        <v>120601</v>
      </c>
      <c r="E1064">
        <v>15</v>
      </c>
    </row>
    <row r="1065" spans="1:5">
      <c r="A1065" s="40">
        <v>44030</v>
      </c>
      <c r="B1065" s="22">
        <v>44030</v>
      </c>
      <c r="C1065" t="s">
        <v>544</v>
      </c>
      <c r="D1065" s="42">
        <f>VLOOKUP(Pag_Inicio_Corr_mas_casos[[#This Row],[Corregimiento]],Hoja3!$A$2:$D$676,4,0)</f>
        <v>30103</v>
      </c>
      <c r="E1065">
        <v>17</v>
      </c>
    </row>
    <row r="1066" spans="1:5">
      <c r="A1066" s="40">
        <v>44030</v>
      </c>
      <c r="B1066" s="22">
        <v>44030</v>
      </c>
      <c r="C1066" t="s">
        <v>488</v>
      </c>
      <c r="D1066" s="42">
        <f>VLOOKUP(Pag_Inicio_Corr_mas_casos[[#This Row],[Corregimiento]],Hoja3!$A$2:$D$676,4,0)</f>
        <v>80501</v>
      </c>
      <c r="E1066">
        <v>26</v>
      </c>
    </row>
    <row r="1067" spans="1:5">
      <c r="A1067" s="40">
        <v>44030</v>
      </c>
      <c r="B1067" s="22">
        <v>44030</v>
      </c>
      <c r="C1067" t="s">
        <v>482</v>
      </c>
      <c r="D1067" s="42">
        <f>VLOOKUP(Pag_Inicio_Corr_mas_casos[[#This Row],[Corregimiento]],Hoja3!$A$2:$D$676,4,0)</f>
        <v>30107</v>
      </c>
      <c r="E1067">
        <v>13</v>
      </c>
    </row>
    <row r="1068" spans="1:5">
      <c r="A1068" s="40">
        <v>44030</v>
      </c>
      <c r="B1068" s="22">
        <v>44030</v>
      </c>
      <c r="C1068" t="s">
        <v>496</v>
      </c>
      <c r="D1068" s="42">
        <f>VLOOKUP(Pag_Inicio_Corr_mas_casos[[#This Row],[Corregimiento]],Hoja3!$A$2:$D$676,4,0)</f>
        <v>80826</v>
      </c>
      <c r="E1068">
        <v>14</v>
      </c>
    </row>
    <row r="1069" spans="1:5">
      <c r="A1069" s="40">
        <v>44030</v>
      </c>
      <c r="B1069" s="22">
        <v>44030</v>
      </c>
      <c r="C1069" t="s">
        <v>471</v>
      </c>
      <c r="D1069" s="42">
        <f>VLOOKUP(Pag_Inicio_Corr_mas_casos[[#This Row],[Corregimiento]],Hoja3!$A$2:$D$676,4,0)</f>
        <v>80823</v>
      </c>
      <c r="E1069">
        <v>12</v>
      </c>
    </row>
    <row r="1070" spans="1:5">
      <c r="A1070" s="40">
        <v>44030</v>
      </c>
      <c r="B1070" s="22">
        <v>44030</v>
      </c>
      <c r="C1070" t="s">
        <v>464</v>
      </c>
      <c r="D1070" s="42">
        <f>VLOOKUP(Pag_Inicio_Corr_mas_casos[[#This Row],[Corregimiento]],Hoja3!$A$2:$D$676,4,0)</f>
        <v>130102</v>
      </c>
      <c r="E1070">
        <v>14</v>
      </c>
    </row>
    <row r="1071" spans="1:5">
      <c r="A1071" s="40">
        <v>44030</v>
      </c>
      <c r="B1071" s="22">
        <v>44030</v>
      </c>
      <c r="C1071" t="s">
        <v>476</v>
      </c>
      <c r="D1071" s="42">
        <f>VLOOKUP(Pag_Inicio_Corr_mas_casos[[#This Row],[Corregimiento]],Hoja3!$A$2:$D$676,4,0)</f>
        <v>80812</v>
      </c>
      <c r="E1071">
        <v>13</v>
      </c>
    </row>
    <row r="1072" spans="1:5">
      <c r="A1072" s="40">
        <v>44030</v>
      </c>
      <c r="B1072" s="22">
        <v>44030</v>
      </c>
      <c r="C1072" t="s">
        <v>558</v>
      </c>
      <c r="D1072" s="42">
        <f>VLOOKUP(Pag_Inicio_Corr_mas_casos[[#This Row],[Corregimiento]],Hoja3!$A$2:$D$676,4,0)</f>
        <v>10207</v>
      </c>
      <c r="E1072">
        <v>14</v>
      </c>
    </row>
    <row r="1073" spans="1:5">
      <c r="A1073" s="40">
        <v>44030</v>
      </c>
      <c r="B1073" s="22">
        <v>44030</v>
      </c>
      <c r="C1073" t="s">
        <v>469</v>
      </c>
      <c r="D1073" s="42">
        <f>VLOOKUP(Pag_Inicio_Corr_mas_casos[[#This Row],[Corregimiento]],Hoja3!$A$2:$D$676,4,0)</f>
        <v>80817</v>
      </c>
      <c r="E1073">
        <v>28</v>
      </c>
    </row>
    <row r="1074" spans="1:5">
      <c r="A1074" s="40">
        <v>44030</v>
      </c>
      <c r="B1074" s="22">
        <v>44030</v>
      </c>
      <c r="C1074" t="s">
        <v>486</v>
      </c>
      <c r="D1074" s="42">
        <f>VLOOKUP(Pag_Inicio_Corr_mas_casos[[#This Row],[Corregimiento]],Hoja3!$A$2:$D$676,4,0)</f>
        <v>80813</v>
      </c>
      <c r="E1074">
        <v>14</v>
      </c>
    </row>
    <row r="1075" spans="1:5">
      <c r="A1075" s="40">
        <v>44030</v>
      </c>
      <c r="B1075" s="22">
        <v>44030</v>
      </c>
      <c r="C1075" t="s">
        <v>505</v>
      </c>
      <c r="D1075" s="42">
        <f>VLOOKUP(Pag_Inicio_Corr_mas_casos[[#This Row],[Corregimiento]],Hoja3!$A$2:$D$676,4,0)</f>
        <v>130717</v>
      </c>
      <c r="E1075">
        <v>14</v>
      </c>
    </row>
    <row r="1076" spans="1:5">
      <c r="A1076" s="40">
        <v>44030</v>
      </c>
      <c r="B1076" s="22">
        <v>44030</v>
      </c>
      <c r="C1076" t="s">
        <v>493</v>
      </c>
      <c r="D1076" s="42">
        <f>VLOOKUP(Pag_Inicio_Corr_mas_casos[[#This Row],[Corregimiento]],Hoja3!$A$2:$D$676,4,0)</f>
        <v>80811</v>
      </c>
      <c r="E1076">
        <v>11</v>
      </c>
    </row>
    <row r="1077" spans="1:5">
      <c r="A1077" s="40">
        <v>44030</v>
      </c>
      <c r="B1077" s="22">
        <v>44030</v>
      </c>
      <c r="C1077" t="s">
        <v>515</v>
      </c>
      <c r="D1077" s="42">
        <f>VLOOKUP(Pag_Inicio_Corr_mas_casos[[#This Row],[Corregimiento]],Hoja3!$A$2:$D$676,4,0)</f>
        <v>30111</v>
      </c>
      <c r="E1077">
        <v>16</v>
      </c>
    </row>
    <row r="1078" spans="1:5">
      <c r="A1078" s="40">
        <v>44030</v>
      </c>
      <c r="B1078" s="22">
        <v>44030</v>
      </c>
      <c r="C1078" t="s">
        <v>501</v>
      </c>
      <c r="D1078" s="42">
        <f>VLOOKUP(Pag_Inicio_Corr_mas_casos[[#This Row],[Corregimiento]],Hoja3!$A$2:$D$676,4,0)</f>
        <v>80809</v>
      </c>
      <c r="E1078">
        <v>19</v>
      </c>
    </row>
    <row r="1079" spans="1:5">
      <c r="A1079" s="40">
        <v>44030</v>
      </c>
      <c r="B1079" s="22">
        <v>44030</v>
      </c>
      <c r="C1079" t="s">
        <v>473</v>
      </c>
      <c r="D1079" s="42">
        <f>VLOOKUP(Pag_Inicio_Corr_mas_casos[[#This Row],[Corregimiento]],Hoja3!$A$2:$D$676,4,0)</f>
        <v>80819</v>
      </c>
      <c r="E1079">
        <v>40</v>
      </c>
    </row>
    <row r="1080" spans="1:5">
      <c r="A1080" s="40">
        <v>44030</v>
      </c>
      <c r="B1080" s="22">
        <v>44030</v>
      </c>
      <c r="C1080" t="s">
        <v>462</v>
      </c>
      <c r="D1080" s="42">
        <f>VLOOKUP(Pag_Inicio_Corr_mas_casos[[#This Row],[Corregimiento]],Hoja3!$A$2:$D$676,4,0)</f>
        <v>130106</v>
      </c>
      <c r="E1080">
        <v>44</v>
      </c>
    </row>
    <row r="1081" spans="1:5">
      <c r="A1081" s="40">
        <v>44031</v>
      </c>
      <c r="B1081" s="22">
        <v>44031</v>
      </c>
      <c r="C1081" t="s">
        <v>465</v>
      </c>
      <c r="D1081" s="42">
        <f>VLOOKUP(Pag_Inicio_Corr_mas_casos[[#This Row],[Corregimiento]],Hoja3!$A$2:$D$676,4,0)</f>
        <v>80821</v>
      </c>
      <c r="E1081">
        <v>28</v>
      </c>
    </row>
    <row r="1082" spans="1:5">
      <c r="A1082" s="40">
        <v>44031</v>
      </c>
      <c r="B1082" s="22">
        <v>44031</v>
      </c>
      <c r="C1082" t="s">
        <v>470</v>
      </c>
      <c r="D1082" s="42">
        <f>VLOOKUP(Pag_Inicio_Corr_mas_casos[[#This Row],[Corregimiento]],Hoja3!$A$2:$D$676,4,0)</f>
        <v>80822</v>
      </c>
      <c r="E1082">
        <v>25</v>
      </c>
    </row>
    <row r="1083" spans="1:5">
      <c r="A1083" s="40">
        <v>44031</v>
      </c>
      <c r="B1083" s="22">
        <v>44031</v>
      </c>
      <c r="C1083" t="s">
        <v>472</v>
      </c>
      <c r="D1083" s="42">
        <f>VLOOKUP(Pag_Inicio_Corr_mas_casos[[#This Row],[Corregimiento]],Hoja3!$A$2:$D$676,4,0)</f>
        <v>81001</v>
      </c>
      <c r="E1083">
        <v>19</v>
      </c>
    </row>
    <row r="1084" spans="1:5">
      <c r="A1084" s="40">
        <v>44031</v>
      </c>
      <c r="B1084" s="22">
        <v>44031</v>
      </c>
      <c r="C1084" t="s">
        <v>513</v>
      </c>
      <c r="D1084" s="42">
        <f>VLOOKUP(Pag_Inicio_Corr_mas_casos[[#This Row],[Corregimiento]],Hoja3!$A$2:$D$676,4,0)</f>
        <v>80814</v>
      </c>
      <c r="E1084">
        <v>13</v>
      </c>
    </row>
    <row r="1085" spans="1:5">
      <c r="A1085" s="40">
        <v>44031</v>
      </c>
      <c r="B1085" s="22">
        <v>44031</v>
      </c>
      <c r="C1085" t="s">
        <v>475</v>
      </c>
      <c r="D1085" s="42">
        <f>VLOOKUP(Pag_Inicio_Corr_mas_casos[[#This Row],[Corregimiento]],Hoja3!$A$2:$D$676,4,0)</f>
        <v>81006</v>
      </c>
      <c r="E1085">
        <v>18</v>
      </c>
    </row>
    <row r="1086" spans="1:5">
      <c r="A1086" s="40">
        <v>44031</v>
      </c>
      <c r="B1086" s="22">
        <v>44031</v>
      </c>
      <c r="C1086" t="s">
        <v>460</v>
      </c>
      <c r="D1086" s="42">
        <f>VLOOKUP(Pag_Inicio_Corr_mas_casos[[#This Row],[Corregimiento]],Hoja3!$A$2:$D$676,4,0)</f>
        <v>130101</v>
      </c>
      <c r="E1086">
        <v>55</v>
      </c>
    </row>
    <row r="1087" spans="1:5">
      <c r="A1087" s="40">
        <v>44031</v>
      </c>
      <c r="B1087" s="22">
        <v>44031</v>
      </c>
      <c r="C1087" t="s">
        <v>477</v>
      </c>
      <c r="D1087" s="42">
        <f>VLOOKUP(Pag_Inicio_Corr_mas_casos[[#This Row],[Corregimiento]],Hoja3!$A$2:$D$676,4,0)</f>
        <v>130702</v>
      </c>
      <c r="E1087">
        <v>20</v>
      </c>
    </row>
    <row r="1088" spans="1:5">
      <c r="A1088" s="40">
        <v>44031</v>
      </c>
      <c r="B1088" s="22">
        <v>44031</v>
      </c>
      <c r="C1088" t="s">
        <v>466</v>
      </c>
      <c r="D1088" s="42">
        <f>VLOOKUP(Pag_Inicio_Corr_mas_casos[[#This Row],[Corregimiento]],Hoja3!$A$2:$D$676,4,0)</f>
        <v>81007</v>
      </c>
      <c r="E1088">
        <v>21</v>
      </c>
    </row>
    <row r="1089" spans="1:5">
      <c r="A1089" s="40">
        <v>44031</v>
      </c>
      <c r="B1089" s="22">
        <v>44031</v>
      </c>
      <c r="C1089" t="s">
        <v>461</v>
      </c>
      <c r="D1089" s="42">
        <f>VLOOKUP(Pag_Inicio_Corr_mas_casos[[#This Row],[Corregimiento]],Hoja3!$A$2:$D$676,4,0)</f>
        <v>81002</v>
      </c>
      <c r="E1089">
        <v>19</v>
      </c>
    </row>
    <row r="1090" spans="1:5">
      <c r="A1090" s="40">
        <v>44031</v>
      </c>
      <c r="B1090" s="22">
        <v>44031</v>
      </c>
      <c r="C1090" t="s">
        <v>479</v>
      </c>
      <c r="D1090" s="42">
        <f>VLOOKUP(Pag_Inicio_Corr_mas_casos[[#This Row],[Corregimiento]],Hoja3!$A$2:$D$676,4,0)</f>
        <v>80806</v>
      </c>
      <c r="E1090">
        <v>15</v>
      </c>
    </row>
    <row r="1091" spans="1:5">
      <c r="A1091" s="40">
        <v>44031</v>
      </c>
      <c r="B1091" s="22">
        <v>44031</v>
      </c>
      <c r="C1091" t="s">
        <v>474</v>
      </c>
      <c r="D1091" s="42">
        <f>VLOOKUP(Pag_Inicio_Corr_mas_casos[[#This Row],[Corregimiento]],Hoja3!$A$2:$D$676,4,0)</f>
        <v>130107</v>
      </c>
      <c r="E1091">
        <v>13</v>
      </c>
    </row>
    <row r="1092" spans="1:5">
      <c r="A1092" s="40">
        <v>44031</v>
      </c>
      <c r="B1092" s="22">
        <v>44031</v>
      </c>
      <c r="C1092" t="s">
        <v>491</v>
      </c>
      <c r="D1092" s="42">
        <f>VLOOKUP(Pag_Inicio_Corr_mas_casos[[#This Row],[Corregimiento]],Hoja3!$A$2:$D$676,4,0)</f>
        <v>80815</v>
      </c>
      <c r="E1092">
        <v>21</v>
      </c>
    </row>
    <row r="1093" spans="1:5">
      <c r="A1093" s="40">
        <v>44031</v>
      </c>
      <c r="B1093" s="22">
        <v>44031</v>
      </c>
      <c r="C1093" t="s">
        <v>508</v>
      </c>
      <c r="D1093" s="42">
        <f>VLOOKUP(Pag_Inicio_Corr_mas_casos[[#This Row],[Corregimiento]],Hoja3!$A$2:$D$676,4,0)</f>
        <v>30104</v>
      </c>
      <c r="E1093">
        <v>14</v>
      </c>
    </row>
    <row r="1094" spans="1:5">
      <c r="A1094" s="40">
        <v>44031</v>
      </c>
      <c r="B1094" s="22">
        <v>44031</v>
      </c>
      <c r="C1094" t="s">
        <v>484</v>
      </c>
      <c r="D1094" s="42">
        <f>VLOOKUP(Pag_Inicio_Corr_mas_casos[[#This Row],[Corregimiento]],Hoja3!$A$2:$D$676,4,0)</f>
        <v>10201</v>
      </c>
      <c r="E1094">
        <v>11</v>
      </c>
    </row>
    <row r="1095" spans="1:5">
      <c r="A1095" s="40">
        <v>44031</v>
      </c>
      <c r="B1095" s="22">
        <v>44031</v>
      </c>
      <c r="C1095" t="s">
        <v>488</v>
      </c>
      <c r="D1095" s="42">
        <f>VLOOKUP(Pag_Inicio_Corr_mas_casos[[#This Row],[Corregimiento]],Hoja3!$A$2:$D$676,4,0)</f>
        <v>80501</v>
      </c>
      <c r="E1095">
        <v>19</v>
      </c>
    </row>
    <row r="1096" spans="1:5">
      <c r="A1096" s="40">
        <v>44031</v>
      </c>
      <c r="B1096" s="22">
        <v>44031</v>
      </c>
      <c r="C1096" t="s">
        <v>482</v>
      </c>
      <c r="D1096" s="42">
        <f>VLOOKUP(Pag_Inicio_Corr_mas_casos[[#This Row],[Corregimiento]],Hoja3!$A$2:$D$676,4,0)</f>
        <v>30107</v>
      </c>
      <c r="E1096">
        <v>23</v>
      </c>
    </row>
    <row r="1097" spans="1:5">
      <c r="A1097" s="40">
        <v>44031</v>
      </c>
      <c r="B1097" s="22">
        <v>44031</v>
      </c>
      <c r="C1097" t="s">
        <v>537</v>
      </c>
      <c r="D1097" s="42">
        <f>VLOOKUP(Pag_Inicio_Corr_mas_casos[[#This Row],[Corregimiento]],Hoja3!$A$2:$D$676,4,0)</f>
        <v>30115</v>
      </c>
      <c r="E1097">
        <v>15</v>
      </c>
    </row>
    <row r="1098" spans="1:5">
      <c r="A1098" s="40">
        <v>44031</v>
      </c>
      <c r="B1098" s="22">
        <v>44031</v>
      </c>
      <c r="C1098" t="s">
        <v>496</v>
      </c>
      <c r="D1098" s="42">
        <f>VLOOKUP(Pag_Inicio_Corr_mas_casos[[#This Row],[Corregimiento]],Hoja3!$A$2:$D$676,4,0)</f>
        <v>80826</v>
      </c>
      <c r="E1098">
        <v>20</v>
      </c>
    </row>
    <row r="1099" spans="1:5">
      <c r="A1099" s="40">
        <v>44031</v>
      </c>
      <c r="B1099" s="22">
        <v>44031</v>
      </c>
      <c r="C1099" t="s">
        <v>463</v>
      </c>
      <c r="D1099" s="42">
        <f>VLOOKUP(Pag_Inicio_Corr_mas_casos[[#This Row],[Corregimiento]],Hoja3!$A$2:$D$676,4,0)</f>
        <v>80802</v>
      </c>
      <c r="E1099">
        <v>12</v>
      </c>
    </row>
    <row r="1100" spans="1:5">
      <c r="A1100" s="40">
        <v>44031</v>
      </c>
      <c r="B1100" s="22">
        <v>44031</v>
      </c>
      <c r="C1100" t="s">
        <v>471</v>
      </c>
      <c r="D1100" s="42">
        <f>VLOOKUP(Pag_Inicio_Corr_mas_casos[[#This Row],[Corregimiento]],Hoja3!$A$2:$D$676,4,0)</f>
        <v>80823</v>
      </c>
      <c r="E1100">
        <v>36</v>
      </c>
    </row>
    <row r="1101" spans="1:5">
      <c r="A1101" s="40">
        <v>44031</v>
      </c>
      <c r="B1101" s="22">
        <v>44031</v>
      </c>
      <c r="C1101" t="s">
        <v>495</v>
      </c>
      <c r="D1101" s="42">
        <f>VLOOKUP(Pag_Inicio_Corr_mas_casos[[#This Row],[Corregimiento]],Hoja3!$A$2:$D$676,4,0)</f>
        <v>130708</v>
      </c>
      <c r="E1101">
        <v>19</v>
      </c>
    </row>
    <row r="1102" spans="1:5">
      <c r="A1102" s="40">
        <v>44031</v>
      </c>
      <c r="B1102" s="22">
        <v>44031</v>
      </c>
      <c r="C1102" t="s">
        <v>506</v>
      </c>
      <c r="D1102" s="42">
        <f>VLOOKUP(Pag_Inicio_Corr_mas_casos[[#This Row],[Corregimiento]],Hoja3!$A$2:$D$676,4,0)</f>
        <v>81003</v>
      </c>
      <c r="E1102">
        <v>17</v>
      </c>
    </row>
    <row r="1103" spans="1:5">
      <c r="A1103" s="40">
        <v>44031</v>
      </c>
      <c r="B1103" s="22">
        <v>44031</v>
      </c>
      <c r="C1103" t="s">
        <v>464</v>
      </c>
      <c r="D1103" s="42">
        <f>VLOOKUP(Pag_Inicio_Corr_mas_casos[[#This Row],[Corregimiento]],Hoja3!$A$2:$D$676,4,0)</f>
        <v>130102</v>
      </c>
      <c r="E1103">
        <v>23</v>
      </c>
    </row>
    <row r="1104" spans="1:5">
      <c r="A1104" s="40">
        <v>44031</v>
      </c>
      <c r="B1104" s="22">
        <v>44031</v>
      </c>
      <c r="C1104" t="s">
        <v>476</v>
      </c>
      <c r="D1104" s="42">
        <f>VLOOKUP(Pag_Inicio_Corr_mas_casos[[#This Row],[Corregimiento]],Hoja3!$A$2:$D$676,4,0)</f>
        <v>80812</v>
      </c>
      <c r="E1104">
        <v>24</v>
      </c>
    </row>
    <row r="1105" spans="1:5">
      <c r="A1105" s="40">
        <v>44031</v>
      </c>
      <c r="B1105" s="22">
        <v>44031</v>
      </c>
      <c r="C1105" t="s">
        <v>468</v>
      </c>
      <c r="D1105" s="42">
        <f>VLOOKUP(Pag_Inicio_Corr_mas_casos[[#This Row],[Corregimiento]],Hoja3!$A$2:$D$676,4,0)</f>
        <v>80816</v>
      </c>
      <c r="E1105">
        <v>25</v>
      </c>
    </row>
    <row r="1106" spans="1:5">
      <c r="A1106" s="40">
        <v>44031</v>
      </c>
      <c r="B1106" s="22">
        <v>44031</v>
      </c>
      <c r="C1106" t="s">
        <v>490</v>
      </c>
      <c r="D1106" s="42">
        <f>VLOOKUP(Pag_Inicio_Corr_mas_casos[[#This Row],[Corregimiento]],Hoja3!$A$2:$D$676,4,0)</f>
        <v>80820</v>
      </c>
      <c r="E1106">
        <v>25</v>
      </c>
    </row>
    <row r="1107" spans="1:5">
      <c r="A1107" s="40">
        <v>44031</v>
      </c>
      <c r="B1107" s="22">
        <v>44031</v>
      </c>
      <c r="C1107" t="s">
        <v>467</v>
      </c>
      <c r="D1107" s="42">
        <f>VLOOKUP(Pag_Inicio_Corr_mas_casos[[#This Row],[Corregimiento]],Hoja3!$A$2:$D$676,4,0)</f>
        <v>81008</v>
      </c>
      <c r="E1107">
        <v>27</v>
      </c>
    </row>
    <row r="1108" spans="1:5">
      <c r="A1108" s="40">
        <v>44031</v>
      </c>
      <c r="B1108" s="22">
        <v>44031</v>
      </c>
      <c r="C1108" t="s">
        <v>469</v>
      </c>
      <c r="D1108" s="42">
        <f>VLOOKUP(Pag_Inicio_Corr_mas_casos[[#This Row],[Corregimiento]],Hoja3!$A$2:$D$676,4,0)</f>
        <v>80817</v>
      </c>
      <c r="E1108">
        <v>24</v>
      </c>
    </row>
    <row r="1109" spans="1:5">
      <c r="A1109" s="40">
        <v>44031</v>
      </c>
      <c r="B1109" s="22">
        <v>44031</v>
      </c>
      <c r="C1109" t="s">
        <v>486</v>
      </c>
      <c r="D1109" s="42">
        <f>VLOOKUP(Pag_Inicio_Corr_mas_casos[[#This Row],[Corregimiento]],Hoja3!$A$2:$D$676,4,0)</f>
        <v>80813</v>
      </c>
      <c r="E1109">
        <v>44</v>
      </c>
    </row>
    <row r="1110" spans="1:5">
      <c r="A1110" s="40">
        <v>44031</v>
      </c>
      <c r="B1110" s="22">
        <v>44031</v>
      </c>
      <c r="C1110" t="s">
        <v>505</v>
      </c>
      <c r="D1110" s="42">
        <f>VLOOKUP(Pag_Inicio_Corr_mas_casos[[#This Row],[Corregimiento]],Hoja3!$A$2:$D$676,4,0)</f>
        <v>130717</v>
      </c>
      <c r="E1110">
        <v>18</v>
      </c>
    </row>
    <row r="1111" spans="1:5">
      <c r="A1111" s="40">
        <v>44031</v>
      </c>
      <c r="B1111" s="22">
        <v>44031</v>
      </c>
      <c r="C1111" t="s">
        <v>501</v>
      </c>
      <c r="D1111" s="42">
        <f>VLOOKUP(Pag_Inicio_Corr_mas_casos[[#This Row],[Corregimiento]],Hoja3!$A$2:$D$676,4,0)</f>
        <v>80809</v>
      </c>
      <c r="E1111">
        <v>13</v>
      </c>
    </row>
    <row r="1112" spans="1:5">
      <c r="A1112" s="40">
        <v>44031</v>
      </c>
      <c r="B1112" s="22">
        <v>44031</v>
      </c>
      <c r="C1112" t="s">
        <v>483</v>
      </c>
      <c r="D1112" s="42">
        <f>VLOOKUP(Pag_Inicio_Corr_mas_casos[[#This Row],[Corregimiento]],Hoja3!$A$2:$D$676,4,0)</f>
        <v>30113</v>
      </c>
      <c r="E1112">
        <v>21</v>
      </c>
    </row>
    <row r="1113" spans="1:5">
      <c r="A1113" s="40">
        <v>44031</v>
      </c>
      <c r="B1113" s="22">
        <v>44031</v>
      </c>
      <c r="C1113" t="s">
        <v>473</v>
      </c>
      <c r="D1113" s="42">
        <f>VLOOKUP(Pag_Inicio_Corr_mas_casos[[#This Row],[Corregimiento]],Hoja3!$A$2:$D$676,4,0)</f>
        <v>80819</v>
      </c>
      <c r="E1113">
        <v>31</v>
      </c>
    </row>
    <row r="1114" spans="1:5">
      <c r="A1114" s="40">
        <v>44031</v>
      </c>
      <c r="B1114" s="22">
        <v>44031</v>
      </c>
      <c r="C1114" t="s">
        <v>552</v>
      </c>
      <c r="D1114" s="42">
        <f>VLOOKUP(Pag_Inicio_Corr_mas_casos[[#This Row],[Corregimiento]],Hoja3!$A$2:$D$676,4,0)</f>
        <v>120805</v>
      </c>
      <c r="E1114">
        <v>11</v>
      </c>
    </row>
    <row r="1115" spans="1:5">
      <c r="A1115" s="40">
        <v>44031</v>
      </c>
      <c r="B1115" s="22">
        <v>44031</v>
      </c>
      <c r="C1115" t="s">
        <v>462</v>
      </c>
      <c r="D1115" s="42">
        <f>VLOOKUP(Pag_Inicio_Corr_mas_casos[[#This Row],[Corregimiento]],Hoja3!$A$2:$D$676,4,0)</f>
        <v>130106</v>
      </c>
      <c r="E1115">
        <v>64</v>
      </c>
    </row>
    <row r="1116" spans="1:5">
      <c r="A1116" s="40">
        <v>44032</v>
      </c>
      <c r="B1116" s="22">
        <v>44032</v>
      </c>
      <c r="C1116" t="s">
        <v>465</v>
      </c>
      <c r="D1116" s="42">
        <f>VLOOKUP(Pag_Inicio_Corr_mas_casos[[#This Row],[Corregimiento]],Hoja3!$A$2:$D$676,4,0)</f>
        <v>80821</v>
      </c>
      <c r="E1116">
        <v>42</v>
      </c>
    </row>
    <row r="1117" spans="1:5">
      <c r="A1117" s="40">
        <v>44032</v>
      </c>
      <c r="B1117" s="22">
        <v>44032</v>
      </c>
      <c r="C1117" t="s">
        <v>470</v>
      </c>
      <c r="D1117" s="42">
        <f>VLOOKUP(Pag_Inicio_Corr_mas_casos[[#This Row],[Corregimiento]],Hoja3!$A$2:$D$676,4,0)</f>
        <v>80822</v>
      </c>
      <c r="E1117">
        <v>30</v>
      </c>
    </row>
    <row r="1118" spans="1:5">
      <c r="A1118" s="40">
        <v>44032</v>
      </c>
      <c r="B1118" s="22">
        <v>44032</v>
      </c>
      <c r="C1118" t="s">
        <v>472</v>
      </c>
      <c r="D1118" s="42">
        <f>VLOOKUP(Pag_Inicio_Corr_mas_casos[[#This Row],[Corregimiento]],Hoja3!$A$2:$D$676,4,0)</f>
        <v>81001</v>
      </c>
      <c r="E1118">
        <v>18</v>
      </c>
    </row>
    <row r="1119" spans="1:5">
      <c r="A1119" s="40">
        <v>44032</v>
      </c>
      <c r="B1119" s="22">
        <v>44032</v>
      </c>
      <c r="C1119" t="s">
        <v>513</v>
      </c>
      <c r="D1119" s="42">
        <f>VLOOKUP(Pag_Inicio_Corr_mas_casos[[#This Row],[Corregimiento]],Hoja3!$A$2:$D$676,4,0)</f>
        <v>80814</v>
      </c>
      <c r="E1119">
        <v>19</v>
      </c>
    </row>
    <row r="1120" spans="1:5">
      <c r="A1120" s="40">
        <v>44032</v>
      </c>
      <c r="B1120" s="22">
        <v>44032</v>
      </c>
      <c r="C1120" t="s">
        <v>460</v>
      </c>
      <c r="D1120" s="42">
        <f>VLOOKUP(Pag_Inicio_Corr_mas_casos[[#This Row],[Corregimiento]],Hoja3!$A$2:$D$676,4,0)</f>
        <v>130101</v>
      </c>
      <c r="E1120">
        <v>33</v>
      </c>
    </row>
    <row r="1121" spans="1:5">
      <c r="A1121" s="40">
        <v>44032</v>
      </c>
      <c r="B1121" s="22">
        <v>44032</v>
      </c>
      <c r="C1121" t="s">
        <v>509</v>
      </c>
      <c r="D1121" s="42">
        <f>VLOOKUP(Pag_Inicio_Corr_mas_casos[[#This Row],[Corregimiento]],Hoja3!$A$2:$D$676,4,0)</f>
        <v>130701</v>
      </c>
      <c r="E1121">
        <v>14</v>
      </c>
    </row>
    <row r="1122" spans="1:5">
      <c r="A1122" s="40">
        <v>44032</v>
      </c>
      <c r="B1122" s="22">
        <v>44032</v>
      </c>
      <c r="C1122" t="s">
        <v>466</v>
      </c>
      <c r="D1122" s="42">
        <f>VLOOKUP(Pag_Inicio_Corr_mas_casos[[#This Row],[Corregimiento]],Hoja3!$A$2:$D$676,4,0)</f>
        <v>81007</v>
      </c>
      <c r="E1122">
        <v>26</v>
      </c>
    </row>
    <row r="1123" spans="1:5">
      <c r="A1123" s="40">
        <v>44032</v>
      </c>
      <c r="B1123" s="22">
        <v>44032</v>
      </c>
      <c r="C1123" t="s">
        <v>461</v>
      </c>
      <c r="D1123" s="42">
        <f>VLOOKUP(Pag_Inicio_Corr_mas_casos[[#This Row],[Corregimiento]],Hoja3!$A$2:$D$676,4,0)</f>
        <v>81002</v>
      </c>
      <c r="E1123">
        <v>28</v>
      </c>
    </row>
    <row r="1124" spans="1:5">
      <c r="A1124" s="40">
        <v>44032</v>
      </c>
      <c r="B1124" s="22">
        <v>44032</v>
      </c>
      <c r="C1124" t="s">
        <v>559</v>
      </c>
      <c r="D1124" s="42">
        <f>VLOOKUP(Pag_Inicio_Corr_mas_casos[[#This Row],[Corregimiento]],Hoja3!$A$2:$D$676,4,0)</f>
        <v>10101</v>
      </c>
      <c r="E1124">
        <v>12</v>
      </c>
    </row>
    <row r="1125" spans="1:5">
      <c r="A1125" s="40">
        <v>44032</v>
      </c>
      <c r="B1125" s="22">
        <v>44032</v>
      </c>
      <c r="C1125" t="s">
        <v>474</v>
      </c>
      <c r="D1125" s="42">
        <f>VLOOKUP(Pag_Inicio_Corr_mas_casos[[#This Row],[Corregimiento]],Hoja3!$A$2:$D$676,4,0)</f>
        <v>130107</v>
      </c>
      <c r="E1125">
        <v>23</v>
      </c>
    </row>
    <row r="1126" spans="1:5">
      <c r="A1126" s="40">
        <v>44032</v>
      </c>
      <c r="B1126" s="22">
        <v>44032</v>
      </c>
      <c r="C1126" t="s">
        <v>484</v>
      </c>
      <c r="D1126" s="42">
        <f>VLOOKUP(Pag_Inicio_Corr_mas_casos[[#This Row],[Corregimiento]],Hoja3!$A$2:$D$676,4,0)</f>
        <v>10201</v>
      </c>
      <c r="E1126">
        <v>14</v>
      </c>
    </row>
    <row r="1127" spans="1:5">
      <c r="A1127" s="40">
        <v>44032</v>
      </c>
      <c r="B1127" s="22">
        <v>44032</v>
      </c>
      <c r="C1127" t="s">
        <v>488</v>
      </c>
      <c r="D1127" s="42">
        <f>VLOOKUP(Pag_Inicio_Corr_mas_casos[[#This Row],[Corregimiento]],Hoja3!$A$2:$D$676,4,0)</f>
        <v>80501</v>
      </c>
      <c r="E1127">
        <v>13</v>
      </c>
    </row>
    <row r="1128" spans="1:5">
      <c r="A1128" s="40">
        <v>44032</v>
      </c>
      <c r="B1128" s="22">
        <v>44032</v>
      </c>
      <c r="C1128" t="s">
        <v>537</v>
      </c>
      <c r="D1128" s="42">
        <f>VLOOKUP(Pag_Inicio_Corr_mas_casos[[#This Row],[Corregimiento]],Hoja3!$A$2:$D$676,4,0)</f>
        <v>30115</v>
      </c>
      <c r="E1128">
        <v>11</v>
      </c>
    </row>
    <row r="1129" spans="1:5">
      <c r="A1129" s="40">
        <v>44032</v>
      </c>
      <c r="B1129" s="22">
        <v>44032</v>
      </c>
      <c r="C1129" t="s">
        <v>478</v>
      </c>
      <c r="D1129" s="42">
        <f>VLOOKUP(Pag_Inicio_Corr_mas_casos[[#This Row],[Corregimiento]],Hoja3!$A$2:$D$676,4,0)</f>
        <v>40601</v>
      </c>
      <c r="E1129">
        <v>15</v>
      </c>
    </row>
    <row r="1130" spans="1:5">
      <c r="A1130" s="40">
        <v>44032</v>
      </c>
      <c r="B1130" s="22">
        <v>44032</v>
      </c>
      <c r="C1130" t="s">
        <v>496</v>
      </c>
      <c r="D1130" s="42">
        <f>VLOOKUP(Pag_Inicio_Corr_mas_casos[[#This Row],[Corregimiento]],Hoja3!$A$2:$D$676,4,0)</f>
        <v>80826</v>
      </c>
      <c r="E1130">
        <v>18</v>
      </c>
    </row>
    <row r="1131" spans="1:5">
      <c r="A1131" s="40">
        <v>44032</v>
      </c>
      <c r="B1131" s="22">
        <v>44032</v>
      </c>
      <c r="C1131" t="s">
        <v>516</v>
      </c>
      <c r="D1131" s="42">
        <f>VLOOKUP(Pag_Inicio_Corr_mas_casos[[#This Row],[Corregimiento]],Hoja3!$A$2:$D$676,4,0)</f>
        <v>130706</v>
      </c>
      <c r="E1131">
        <v>11</v>
      </c>
    </row>
    <row r="1132" spans="1:5">
      <c r="A1132" s="40">
        <v>44032</v>
      </c>
      <c r="B1132" s="22">
        <v>44032</v>
      </c>
      <c r="C1132" t="s">
        <v>542</v>
      </c>
      <c r="D1132" s="42">
        <f>VLOOKUP(Pag_Inicio_Corr_mas_casos[[#This Row],[Corregimiento]],Hoja3!$A$2:$D$676,4,0)</f>
        <v>10206</v>
      </c>
      <c r="E1132">
        <v>30</v>
      </c>
    </row>
    <row r="1133" spans="1:5">
      <c r="A1133" s="40">
        <v>44032</v>
      </c>
      <c r="B1133" s="22">
        <v>44032</v>
      </c>
      <c r="C1133" t="s">
        <v>471</v>
      </c>
      <c r="D1133" s="42">
        <f>VLOOKUP(Pag_Inicio_Corr_mas_casos[[#This Row],[Corregimiento]],Hoja3!$A$2:$D$676,4,0)</f>
        <v>80823</v>
      </c>
      <c r="E1133">
        <v>15</v>
      </c>
    </row>
    <row r="1134" spans="1:5">
      <c r="A1134" s="40">
        <v>44032</v>
      </c>
      <c r="B1134" s="22">
        <v>44032</v>
      </c>
      <c r="C1134" t="s">
        <v>464</v>
      </c>
      <c r="D1134" s="42">
        <f>VLOOKUP(Pag_Inicio_Corr_mas_casos[[#This Row],[Corregimiento]],Hoja3!$A$2:$D$676,4,0)</f>
        <v>130102</v>
      </c>
      <c r="E1134">
        <v>11</v>
      </c>
    </row>
    <row r="1135" spans="1:5">
      <c r="A1135" s="40">
        <v>44032</v>
      </c>
      <c r="B1135" s="22">
        <v>44032</v>
      </c>
      <c r="C1135" t="s">
        <v>476</v>
      </c>
      <c r="D1135" s="42">
        <f>VLOOKUP(Pag_Inicio_Corr_mas_casos[[#This Row],[Corregimiento]],Hoja3!$A$2:$D$676,4,0)</f>
        <v>80812</v>
      </c>
      <c r="E1135">
        <v>13</v>
      </c>
    </row>
    <row r="1136" spans="1:5">
      <c r="A1136" s="40">
        <v>44032</v>
      </c>
      <c r="B1136" s="22">
        <v>44032</v>
      </c>
      <c r="C1136" t="s">
        <v>468</v>
      </c>
      <c r="D1136" s="42">
        <f>VLOOKUP(Pag_Inicio_Corr_mas_casos[[#This Row],[Corregimiento]],Hoja3!$A$2:$D$676,4,0)</f>
        <v>80816</v>
      </c>
      <c r="E1136">
        <v>21</v>
      </c>
    </row>
    <row r="1137" spans="1:5">
      <c r="A1137" s="40">
        <v>44032</v>
      </c>
      <c r="B1137" s="22">
        <v>44032</v>
      </c>
      <c r="C1137" t="s">
        <v>490</v>
      </c>
      <c r="D1137" s="42">
        <f>VLOOKUP(Pag_Inicio_Corr_mas_casos[[#This Row],[Corregimiento]],Hoja3!$A$2:$D$676,4,0)</f>
        <v>80820</v>
      </c>
      <c r="E1137">
        <v>20</v>
      </c>
    </row>
    <row r="1138" spans="1:5">
      <c r="A1138" s="40">
        <v>44032</v>
      </c>
      <c r="B1138" s="22">
        <v>44032</v>
      </c>
      <c r="C1138" t="s">
        <v>558</v>
      </c>
      <c r="D1138" s="42">
        <f>VLOOKUP(Pag_Inicio_Corr_mas_casos[[#This Row],[Corregimiento]],Hoja3!$A$2:$D$676,4,0)</f>
        <v>10207</v>
      </c>
      <c r="E1138">
        <v>13</v>
      </c>
    </row>
    <row r="1139" spans="1:5">
      <c r="A1139" s="40">
        <v>44032</v>
      </c>
      <c r="B1139" s="22">
        <v>44032</v>
      </c>
      <c r="C1139" t="s">
        <v>467</v>
      </c>
      <c r="D1139" s="42">
        <f>VLOOKUP(Pag_Inicio_Corr_mas_casos[[#This Row],[Corregimiento]],Hoja3!$A$2:$D$676,4,0)</f>
        <v>81008</v>
      </c>
      <c r="E1139">
        <v>14</v>
      </c>
    </row>
    <row r="1140" spans="1:5">
      <c r="A1140" s="40">
        <v>44032</v>
      </c>
      <c r="B1140" s="22">
        <v>44032</v>
      </c>
      <c r="C1140" t="s">
        <v>469</v>
      </c>
      <c r="D1140" s="42">
        <f>VLOOKUP(Pag_Inicio_Corr_mas_casos[[#This Row],[Corregimiento]],Hoja3!$A$2:$D$676,4,0)</f>
        <v>80817</v>
      </c>
      <c r="E1140">
        <v>25</v>
      </c>
    </row>
    <row r="1141" spans="1:5">
      <c r="A1141" s="40">
        <v>44032</v>
      </c>
      <c r="B1141" s="22">
        <v>44032</v>
      </c>
      <c r="C1141" t="s">
        <v>486</v>
      </c>
      <c r="D1141" s="42">
        <f>VLOOKUP(Pag_Inicio_Corr_mas_casos[[#This Row],[Corregimiento]],Hoja3!$A$2:$D$676,4,0)</f>
        <v>80813</v>
      </c>
      <c r="E1141">
        <v>20</v>
      </c>
    </row>
    <row r="1142" spans="1:5">
      <c r="A1142" s="40">
        <v>44032</v>
      </c>
      <c r="B1142" s="22">
        <v>44032</v>
      </c>
      <c r="C1142" t="s">
        <v>473</v>
      </c>
      <c r="D1142" s="42">
        <f>VLOOKUP(Pag_Inicio_Corr_mas_casos[[#This Row],[Corregimiento]],Hoja3!$A$2:$D$676,4,0)</f>
        <v>80819</v>
      </c>
      <c r="E1142">
        <v>34</v>
      </c>
    </row>
    <row r="1143" spans="1:5">
      <c r="A1143" s="40">
        <v>44032</v>
      </c>
      <c r="B1143" s="22">
        <v>44032</v>
      </c>
      <c r="C1143" t="s">
        <v>462</v>
      </c>
      <c r="D1143" s="42">
        <f>VLOOKUP(Pag_Inicio_Corr_mas_casos[[#This Row],[Corregimiento]],Hoja3!$A$2:$D$676,4,0)</f>
        <v>130106</v>
      </c>
      <c r="E1143">
        <v>21</v>
      </c>
    </row>
    <row r="1144" spans="1:5">
      <c r="A1144" s="40">
        <v>44033</v>
      </c>
      <c r="B1144" s="22">
        <v>44033</v>
      </c>
      <c r="C1144" t="s">
        <v>465</v>
      </c>
      <c r="D1144" s="42">
        <f>VLOOKUP(Pag_Inicio_Corr_mas_casos[[#This Row],[Corregimiento]],Hoja3!$A$2:$D$676,4,0)</f>
        <v>80821</v>
      </c>
      <c r="E1144">
        <v>13</v>
      </c>
    </row>
    <row r="1145" spans="1:5">
      <c r="A1145" s="40">
        <v>44033</v>
      </c>
      <c r="B1145" s="22">
        <v>44033</v>
      </c>
      <c r="C1145" t="s">
        <v>560</v>
      </c>
      <c r="D1145" s="42">
        <f>VLOOKUP(Pag_Inicio_Corr_mas_casos[[#This Row],[Corregimiento]],Hoja3!$A$2:$D$676,4,0)</f>
        <v>100102</v>
      </c>
      <c r="E1145">
        <v>30</v>
      </c>
    </row>
    <row r="1146" spans="1:5">
      <c r="A1146" s="40">
        <v>44033</v>
      </c>
      <c r="B1146" s="22">
        <v>44033</v>
      </c>
      <c r="C1146" t="s">
        <v>513</v>
      </c>
      <c r="D1146" s="42">
        <f>VLOOKUP(Pag_Inicio_Corr_mas_casos[[#This Row],[Corregimiento]],Hoja3!$A$2:$D$676,4,0)</f>
        <v>80814</v>
      </c>
      <c r="E1146">
        <v>12</v>
      </c>
    </row>
    <row r="1147" spans="1:5">
      <c r="A1147" s="40">
        <v>44033</v>
      </c>
      <c r="B1147" s="22">
        <v>44033</v>
      </c>
      <c r="C1147" t="s">
        <v>460</v>
      </c>
      <c r="D1147" s="42">
        <f>VLOOKUP(Pag_Inicio_Corr_mas_casos[[#This Row],[Corregimiento]],Hoja3!$A$2:$D$676,4,0)</f>
        <v>130101</v>
      </c>
      <c r="E1147">
        <v>16</v>
      </c>
    </row>
    <row r="1148" spans="1:5">
      <c r="A1148" s="40">
        <v>44033</v>
      </c>
      <c r="B1148" s="22">
        <v>44033</v>
      </c>
      <c r="C1148" t="s">
        <v>466</v>
      </c>
      <c r="D1148" s="42">
        <f>VLOOKUP(Pag_Inicio_Corr_mas_casos[[#This Row],[Corregimiento]],Hoja3!$A$2:$D$676,4,0)</f>
        <v>81007</v>
      </c>
      <c r="E1148">
        <v>12</v>
      </c>
    </row>
    <row r="1149" spans="1:5">
      <c r="A1149" s="40">
        <v>44033</v>
      </c>
      <c r="B1149" s="22">
        <v>44033</v>
      </c>
      <c r="C1149" t="s">
        <v>461</v>
      </c>
      <c r="D1149" s="42">
        <f>VLOOKUP(Pag_Inicio_Corr_mas_casos[[#This Row],[Corregimiento]],Hoja3!$A$2:$D$676,4,0)</f>
        <v>81002</v>
      </c>
      <c r="E1149">
        <v>16</v>
      </c>
    </row>
    <row r="1150" spans="1:5">
      <c r="A1150" s="40">
        <v>44033</v>
      </c>
      <c r="B1150" s="22">
        <v>44033</v>
      </c>
      <c r="C1150" t="s">
        <v>512</v>
      </c>
      <c r="D1150" s="42">
        <f>VLOOKUP(Pag_Inicio_Corr_mas_casos[[#This Row],[Corregimiento]],Hoja3!$A$2:$D$676,4,0)</f>
        <v>80807</v>
      </c>
      <c r="E1150">
        <v>28</v>
      </c>
    </row>
    <row r="1151" spans="1:5">
      <c r="A1151" s="40">
        <v>44033</v>
      </c>
      <c r="B1151" s="22">
        <v>44033</v>
      </c>
      <c r="C1151" t="s">
        <v>491</v>
      </c>
      <c r="D1151" s="42">
        <f>VLOOKUP(Pag_Inicio_Corr_mas_casos[[#This Row],[Corregimiento]],Hoja3!$A$2:$D$676,4,0)</f>
        <v>80815</v>
      </c>
      <c r="E1151">
        <v>21</v>
      </c>
    </row>
    <row r="1152" spans="1:5">
      <c r="A1152" s="40">
        <v>44033</v>
      </c>
      <c r="B1152" s="22">
        <v>44033</v>
      </c>
      <c r="C1152" t="s">
        <v>482</v>
      </c>
      <c r="D1152" s="42">
        <f>VLOOKUP(Pag_Inicio_Corr_mas_casos[[#This Row],[Corregimiento]],Hoja3!$A$2:$D$676,4,0)</f>
        <v>30107</v>
      </c>
      <c r="E1152">
        <v>15</v>
      </c>
    </row>
    <row r="1153" spans="1:5">
      <c r="A1153" s="40">
        <v>44033</v>
      </c>
      <c r="B1153" s="22">
        <v>44033</v>
      </c>
      <c r="C1153" t="s">
        <v>537</v>
      </c>
      <c r="D1153" s="42">
        <f>VLOOKUP(Pag_Inicio_Corr_mas_casos[[#This Row],[Corregimiento]],Hoja3!$A$2:$D$676,4,0)</f>
        <v>30115</v>
      </c>
      <c r="E1153">
        <v>11</v>
      </c>
    </row>
    <row r="1154" spans="1:5">
      <c r="A1154" s="40">
        <v>44033</v>
      </c>
      <c r="B1154" s="22">
        <v>44033</v>
      </c>
      <c r="C1154" t="s">
        <v>471</v>
      </c>
      <c r="D1154" s="42">
        <f>VLOOKUP(Pag_Inicio_Corr_mas_casos[[#This Row],[Corregimiento]],Hoja3!$A$2:$D$676,4,0)</f>
        <v>80823</v>
      </c>
      <c r="E1154">
        <v>10</v>
      </c>
    </row>
    <row r="1155" spans="1:5">
      <c r="A1155" s="40">
        <v>44033</v>
      </c>
      <c r="B1155" s="22">
        <v>44033</v>
      </c>
      <c r="C1155" t="s">
        <v>476</v>
      </c>
      <c r="D1155" s="42">
        <f>VLOOKUP(Pag_Inicio_Corr_mas_casos[[#This Row],[Corregimiento]],Hoja3!$A$2:$D$676,4,0)</f>
        <v>80812</v>
      </c>
      <c r="E1155">
        <v>18</v>
      </c>
    </row>
    <row r="1156" spans="1:5">
      <c r="A1156" s="40">
        <v>44033</v>
      </c>
      <c r="B1156" s="22">
        <v>44033</v>
      </c>
      <c r="C1156" t="s">
        <v>538</v>
      </c>
      <c r="D1156" s="42">
        <f>VLOOKUP(Pag_Inicio_Corr_mas_casos[[#This Row],[Corregimiento]],Hoja3!$A$2:$D$676,4,0)</f>
        <v>120701</v>
      </c>
      <c r="E1156">
        <v>10</v>
      </c>
    </row>
    <row r="1157" spans="1:5">
      <c r="A1157" s="40">
        <v>44033</v>
      </c>
      <c r="B1157" s="22">
        <v>44033</v>
      </c>
      <c r="C1157" t="s">
        <v>468</v>
      </c>
      <c r="D1157" s="42">
        <f>VLOOKUP(Pag_Inicio_Corr_mas_casos[[#This Row],[Corregimiento]],Hoja3!$A$2:$D$676,4,0)</f>
        <v>80816</v>
      </c>
      <c r="E1157">
        <v>16</v>
      </c>
    </row>
    <row r="1158" spans="1:5">
      <c r="A1158" s="40">
        <v>44033</v>
      </c>
      <c r="B1158" s="22">
        <v>44033</v>
      </c>
      <c r="C1158" t="s">
        <v>490</v>
      </c>
      <c r="D1158" s="42">
        <f>VLOOKUP(Pag_Inicio_Corr_mas_casos[[#This Row],[Corregimiento]],Hoja3!$A$2:$D$676,4,0)</f>
        <v>80820</v>
      </c>
      <c r="E1158">
        <v>10</v>
      </c>
    </row>
    <row r="1159" spans="1:5">
      <c r="A1159" s="40">
        <v>44033</v>
      </c>
      <c r="B1159" s="22">
        <v>44033</v>
      </c>
      <c r="C1159" t="s">
        <v>467</v>
      </c>
      <c r="D1159" s="42">
        <f>VLOOKUP(Pag_Inicio_Corr_mas_casos[[#This Row],[Corregimiento]],Hoja3!$A$2:$D$676,4,0)</f>
        <v>81008</v>
      </c>
      <c r="E1159">
        <v>11</v>
      </c>
    </row>
    <row r="1160" spans="1:5">
      <c r="A1160" s="40">
        <v>44033</v>
      </c>
      <c r="B1160" s="22">
        <v>44033</v>
      </c>
      <c r="C1160" t="s">
        <v>469</v>
      </c>
      <c r="D1160" s="42">
        <f>VLOOKUP(Pag_Inicio_Corr_mas_casos[[#This Row],[Corregimiento]],Hoja3!$A$2:$D$676,4,0)</f>
        <v>80817</v>
      </c>
      <c r="E1160">
        <v>34</v>
      </c>
    </row>
    <row r="1161" spans="1:5">
      <c r="A1161" s="40">
        <v>44033</v>
      </c>
      <c r="B1161" s="22">
        <v>44033</v>
      </c>
      <c r="C1161" t="s">
        <v>473</v>
      </c>
      <c r="D1161" s="42">
        <f>VLOOKUP(Pag_Inicio_Corr_mas_casos[[#This Row],[Corregimiento]],Hoja3!$A$2:$D$676,4,0)</f>
        <v>80819</v>
      </c>
      <c r="E1161">
        <v>20</v>
      </c>
    </row>
    <row r="1162" spans="1:5">
      <c r="A1162" s="40">
        <v>44033</v>
      </c>
      <c r="B1162" s="22">
        <v>44033</v>
      </c>
      <c r="C1162" t="s">
        <v>499</v>
      </c>
      <c r="D1162" s="42">
        <f>VLOOKUP(Pag_Inicio_Corr_mas_casos[[#This Row],[Corregimiento]],Hoja3!$A$2:$D$676,4,0)</f>
        <v>130105</v>
      </c>
      <c r="E1162">
        <v>45</v>
      </c>
    </row>
    <row r="1163" spans="1:5">
      <c r="A1163" s="40">
        <v>44034</v>
      </c>
      <c r="B1163" s="22">
        <v>44034</v>
      </c>
      <c r="C1163" t="s">
        <v>470</v>
      </c>
      <c r="D1163" s="42">
        <f>VLOOKUP(Pag_Inicio_Corr_mas_casos[[#This Row],[Corregimiento]],Hoja3!$A$2:$D$676,4,0)</f>
        <v>80822</v>
      </c>
      <c r="E1163">
        <v>12</v>
      </c>
    </row>
    <row r="1164" spans="1:5">
      <c r="A1164" s="40">
        <v>44034</v>
      </c>
      <c r="B1164" s="22">
        <v>44034</v>
      </c>
      <c r="C1164" t="s">
        <v>513</v>
      </c>
      <c r="D1164" s="42">
        <f>VLOOKUP(Pag_Inicio_Corr_mas_casos[[#This Row],[Corregimiento]],Hoja3!$A$2:$D$676,4,0)</f>
        <v>80814</v>
      </c>
      <c r="E1164">
        <v>11</v>
      </c>
    </row>
    <row r="1165" spans="1:5">
      <c r="A1165" s="40">
        <v>44034</v>
      </c>
      <c r="B1165" s="22">
        <v>44034</v>
      </c>
      <c r="C1165" t="s">
        <v>460</v>
      </c>
      <c r="D1165" s="42">
        <f>VLOOKUP(Pag_Inicio_Corr_mas_casos[[#This Row],[Corregimiento]],Hoja3!$A$2:$D$676,4,0)</f>
        <v>130101</v>
      </c>
      <c r="E1165">
        <v>21</v>
      </c>
    </row>
    <row r="1166" spans="1:5">
      <c r="A1166" s="40">
        <v>44034</v>
      </c>
      <c r="B1166" s="22">
        <v>44034</v>
      </c>
      <c r="C1166" t="s">
        <v>466</v>
      </c>
      <c r="D1166" s="42">
        <f>VLOOKUP(Pag_Inicio_Corr_mas_casos[[#This Row],[Corregimiento]],Hoja3!$A$2:$D$676,4,0)</f>
        <v>81007</v>
      </c>
      <c r="E1166">
        <v>20</v>
      </c>
    </row>
    <row r="1167" spans="1:5">
      <c r="A1167" s="40">
        <v>44034</v>
      </c>
      <c r="B1167" s="22">
        <v>44034</v>
      </c>
      <c r="C1167" t="s">
        <v>461</v>
      </c>
      <c r="D1167" s="42">
        <f>VLOOKUP(Pag_Inicio_Corr_mas_casos[[#This Row],[Corregimiento]],Hoja3!$A$2:$D$676,4,0)</f>
        <v>81002</v>
      </c>
      <c r="E1167">
        <v>17</v>
      </c>
    </row>
    <row r="1168" spans="1:5">
      <c r="A1168" s="40">
        <v>44034</v>
      </c>
      <c r="B1168" s="22">
        <v>44034</v>
      </c>
      <c r="C1168" t="s">
        <v>491</v>
      </c>
      <c r="D1168" s="42">
        <f>VLOOKUP(Pag_Inicio_Corr_mas_casos[[#This Row],[Corregimiento]],Hoja3!$A$2:$D$676,4,0)</f>
        <v>80815</v>
      </c>
      <c r="E1168">
        <v>13</v>
      </c>
    </row>
    <row r="1169" spans="1:5">
      <c r="A1169" s="40">
        <v>44034</v>
      </c>
      <c r="B1169" s="22">
        <v>44034</v>
      </c>
      <c r="C1169" t="s">
        <v>508</v>
      </c>
      <c r="D1169" s="42">
        <f>VLOOKUP(Pag_Inicio_Corr_mas_casos[[#This Row],[Corregimiento]],Hoja3!$A$2:$D$676,4,0)</f>
        <v>30104</v>
      </c>
      <c r="E1169">
        <v>11</v>
      </c>
    </row>
    <row r="1170" spans="1:5">
      <c r="A1170" s="40">
        <v>44034</v>
      </c>
      <c r="B1170" s="22">
        <v>44034</v>
      </c>
      <c r="C1170" t="s">
        <v>546</v>
      </c>
      <c r="D1170" s="42">
        <f>VLOOKUP(Pag_Inicio_Corr_mas_casos[[#This Row],[Corregimiento]],Hoja3!$A$2:$D$676,4,0)</f>
        <v>41402</v>
      </c>
      <c r="E1170">
        <v>27</v>
      </c>
    </row>
    <row r="1171" spans="1:5">
      <c r="A1171" s="40">
        <v>44034</v>
      </c>
      <c r="B1171" s="22">
        <v>44034</v>
      </c>
      <c r="C1171" t="s">
        <v>484</v>
      </c>
      <c r="D1171" s="42">
        <f>VLOOKUP(Pag_Inicio_Corr_mas_casos[[#This Row],[Corregimiento]],Hoja3!$A$2:$D$676,4,0)</f>
        <v>10201</v>
      </c>
      <c r="E1171">
        <v>19</v>
      </c>
    </row>
    <row r="1172" spans="1:5">
      <c r="A1172" s="40">
        <v>44034</v>
      </c>
      <c r="B1172" s="22">
        <v>44034</v>
      </c>
      <c r="C1172" t="s">
        <v>488</v>
      </c>
      <c r="D1172" s="42">
        <f>VLOOKUP(Pag_Inicio_Corr_mas_casos[[#This Row],[Corregimiento]],Hoja3!$A$2:$D$676,4,0)</f>
        <v>80501</v>
      </c>
      <c r="E1172">
        <v>11</v>
      </c>
    </row>
    <row r="1173" spans="1:5">
      <c r="A1173" s="40">
        <v>44034</v>
      </c>
      <c r="B1173" s="22">
        <v>44034</v>
      </c>
      <c r="C1173" t="s">
        <v>537</v>
      </c>
      <c r="D1173" s="42">
        <f>VLOOKUP(Pag_Inicio_Corr_mas_casos[[#This Row],[Corregimiento]],Hoja3!$A$2:$D$676,4,0)</f>
        <v>30115</v>
      </c>
      <c r="E1173">
        <v>12</v>
      </c>
    </row>
    <row r="1174" spans="1:5">
      <c r="A1174" s="40">
        <v>44034</v>
      </c>
      <c r="B1174" s="22">
        <v>44034</v>
      </c>
      <c r="C1174" t="s">
        <v>478</v>
      </c>
      <c r="D1174" s="42">
        <f>VLOOKUP(Pag_Inicio_Corr_mas_casos[[#This Row],[Corregimiento]],Hoja3!$A$2:$D$676,4,0)</f>
        <v>40601</v>
      </c>
      <c r="E1174">
        <v>18</v>
      </c>
    </row>
    <row r="1175" spans="1:5">
      <c r="A1175" s="40">
        <v>44034</v>
      </c>
      <c r="B1175" s="22">
        <v>44034</v>
      </c>
      <c r="C1175" t="s">
        <v>471</v>
      </c>
      <c r="D1175" s="42">
        <f>VLOOKUP(Pag_Inicio_Corr_mas_casos[[#This Row],[Corregimiento]],Hoja3!$A$2:$D$676,4,0)</f>
        <v>80823</v>
      </c>
      <c r="E1175">
        <v>12</v>
      </c>
    </row>
    <row r="1176" spans="1:5">
      <c r="A1176" s="40">
        <v>44034</v>
      </c>
      <c r="B1176" s="22">
        <v>44034</v>
      </c>
      <c r="C1176" t="s">
        <v>476</v>
      </c>
      <c r="D1176" s="42">
        <f>VLOOKUP(Pag_Inicio_Corr_mas_casos[[#This Row],[Corregimiento]],Hoja3!$A$2:$D$676,4,0)</f>
        <v>80812</v>
      </c>
      <c r="E1176">
        <v>22</v>
      </c>
    </row>
    <row r="1177" spans="1:5">
      <c r="A1177" s="40">
        <v>44034</v>
      </c>
      <c r="B1177" s="22">
        <v>44034</v>
      </c>
      <c r="C1177" t="s">
        <v>468</v>
      </c>
      <c r="D1177" s="42">
        <f>VLOOKUP(Pag_Inicio_Corr_mas_casos[[#This Row],[Corregimiento]],Hoja3!$A$2:$D$676,4,0)</f>
        <v>80816</v>
      </c>
      <c r="E1177">
        <v>11</v>
      </c>
    </row>
    <row r="1178" spans="1:5">
      <c r="A1178" s="40">
        <v>44034</v>
      </c>
      <c r="B1178" s="22">
        <v>44034</v>
      </c>
      <c r="C1178" t="s">
        <v>490</v>
      </c>
      <c r="D1178" s="42">
        <f>VLOOKUP(Pag_Inicio_Corr_mas_casos[[#This Row],[Corregimiento]],Hoja3!$A$2:$D$676,4,0)</f>
        <v>80820</v>
      </c>
      <c r="E1178">
        <v>13</v>
      </c>
    </row>
    <row r="1179" spans="1:5">
      <c r="A1179" s="40">
        <v>44034</v>
      </c>
      <c r="B1179" s="22">
        <v>44034</v>
      </c>
      <c r="C1179" t="s">
        <v>467</v>
      </c>
      <c r="D1179" s="42">
        <f>VLOOKUP(Pag_Inicio_Corr_mas_casos[[#This Row],[Corregimiento]],Hoja3!$A$2:$D$676,4,0)</f>
        <v>81008</v>
      </c>
      <c r="E1179">
        <v>19</v>
      </c>
    </row>
    <row r="1180" spans="1:5">
      <c r="A1180" s="40">
        <v>44034</v>
      </c>
      <c r="B1180" s="22">
        <v>44034</v>
      </c>
      <c r="C1180" t="s">
        <v>469</v>
      </c>
      <c r="D1180" s="42">
        <f>VLOOKUP(Pag_Inicio_Corr_mas_casos[[#This Row],[Corregimiento]],Hoja3!$A$2:$D$676,4,0)</f>
        <v>80817</v>
      </c>
      <c r="E1180">
        <v>14</v>
      </c>
    </row>
    <row r="1181" spans="1:5">
      <c r="A1181" s="40">
        <v>44034</v>
      </c>
      <c r="B1181" s="22">
        <v>44034</v>
      </c>
      <c r="C1181" t="s">
        <v>502</v>
      </c>
      <c r="D1181" s="42">
        <f>VLOOKUP(Pag_Inicio_Corr_mas_casos[[#This Row],[Corregimiento]],Hoja3!$A$2:$D$676,4,0)</f>
        <v>40201</v>
      </c>
      <c r="E1181">
        <v>11</v>
      </c>
    </row>
    <row r="1182" spans="1:5">
      <c r="A1182" s="40">
        <v>44034</v>
      </c>
      <c r="B1182" s="22">
        <v>44034</v>
      </c>
      <c r="C1182" t="s">
        <v>493</v>
      </c>
      <c r="D1182" s="42">
        <f>VLOOKUP(Pag_Inicio_Corr_mas_casos[[#This Row],[Corregimiento]],Hoja3!$A$2:$D$676,4,0)</f>
        <v>80811</v>
      </c>
      <c r="E1182">
        <v>15</v>
      </c>
    </row>
    <row r="1183" spans="1:5">
      <c r="A1183" s="40">
        <v>44034</v>
      </c>
      <c r="B1183" s="22">
        <v>44034</v>
      </c>
      <c r="C1183" t="s">
        <v>501</v>
      </c>
      <c r="D1183" s="42">
        <f>VLOOKUP(Pag_Inicio_Corr_mas_casos[[#This Row],[Corregimiento]],Hoja3!$A$2:$D$676,4,0)</f>
        <v>80809</v>
      </c>
      <c r="E1183">
        <v>15</v>
      </c>
    </row>
    <row r="1184" spans="1:5">
      <c r="A1184" s="40">
        <v>44034</v>
      </c>
      <c r="B1184" s="22">
        <v>44034</v>
      </c>
      <c r="C1184" t="s">
        <v>561</v>
      </c>
      <c r="D1184" s="42">
        <f>VLOOKUP(Pag_Inicio_Corr_mas_casos[[#This Row],[Corregimiento]],Hoja3!$A$2:$D$676,4,0)</f>
        <v>81101</v>
      </c>
      <c r="E1184">
        <v>12</v>
      </c>
    </row>
    <row r="1185" spans="1:5">
      <c r="A1185" s="40">
        <v>44034</v>
      </c>
      <c r="B1185" s="22">
        <v>44034</v>
      </c>
      <c r="C1185" t="s">
        <v>473</v>
      </c>
      <c r="D1185" s="42">
        <f>VLOOKUP(Pag_Inicio_Corr_mas_casos[[#This Row],[Corregimiento]],Hoja3!$A$2:$D$676,4,0)</f>
        <v>80819</v>
      </c>
      <c r="E1185">
        <v>20</v>
      </c>
    </row>
    <row r="1186" spans="1:5">
      <c r="A1186" s="40">
        <v>44034</v>
      </c>
      <c r="B1186" s="22">
        <v>44034</v>
      </c>
      <c r="C1186" t="s">
        <v>462</v>
      </c>
      <c r="D1186" s="42">
        <f>VLOOKUP(Pag_Inicio_Corr_mas_casos[[#This Row],[Corregimiento]],Hoja3!$A$2:$D$676,4,0)</f>
        <v>130106</v>
      </c>
      <c r="E1186">
        <v>20</v>
      </c>
    </row>
    <row r="1187" spans="1:5">
      <c r="A1187" s="40">
        <v>44035</v>
      </c>
      <c r="B1187" s="22">
        <v>44035</v>
      </c>
      <c r="C1187" t="s">
        <v>465</v>
      </c>
      <c r="D1187" s="42">
        <f>VLOOKUP(Pag_Inicio_Corr_mas_casos[[#This Row],[Corregimiento]],Hoja3!$A$2:$D$676,4,0)</f>
        <v>80821</v>
      </c>
      <c r="E1187">
        <v>20</v>
      </c>
    </row>
    <row r="1188" spans="1:5">
      <c r="A1188" s="40">
        <v>44035</v>
      </c>
      <c r="B1188" s="22">
        <v>44035</v>
      </c>
      <c r="C1188" t="s">
        <v>560</v>
      </c>
      <c r="D1188" s="42">
        <f>VLOOKUP(Pag_Inicio_Corr_mas_casos[[#This Row],[Corregimiento]],Hoja3!$A$2:$D$676,4,0)</f>
        <v>100102</v>
      </c>
      <c r="E1188">
        <v>25</v>
      </c>
    </row>
    <row r="1189" spans="1:5">
      <c r="A1189" s="40">
        <v>44035</v>
      </c>
      <c r="B1189" s="22">
        <v>44035</v>
      </c>
      <c r="C1189" t="s">
        <v>513</v>
      </c>
      <c r="D1189" s="42">
        <f>VLOOKUP(Pag_Inicio_Corr_mas_casos[[#This Row],[Corregimiento]],Hoja3!$A$2:$D$676,4,0)</f>
        <v>80814</v>
      </c>
      <c r="E1189">
        <v>15</v>
      </c>
    </row>
    <row r="1190" spans="1:5">
      <c r="A1190" s="40">
        <v>44035</v>
      </c>
      <c r="B1190" s="22">
        <v>44035</v>
      </c>
      <c r="C1190" t="s">
        <v>460</v>
      </c>
      <c r="D1190" s="42">
        <f>VLOOKUP(Pag_Inicio_Corr_mas_casos[[#This Row],[Corregimiento]],Hoja3!$A$2:$D$676,4,0)</f>
        <v>130101</v>
      </c>
      <c r="E1190">
        <v>19</v>
      </c>
    </row>
    <row r="1191" spans="1:5">
      <c r="A1191" s="40">
        <v>44035</v>
      </c>
      <c r="B1191" s="22">
        <v>44035</v>
      </c>
      <c r="C1191" t="s">
        <v>562</v>
      </c>
      <c r="D1191" s="42">
        <f>VLOOKUP(Pag_Inicio_Corr_mas_casos[[#This Row],[Corregimiento]],Hoja3!$A$2:$D$676,4,0)</f>
        <v>91102</v>
      </c>
      <c r="E1191">
        <v>33</v>
      </c>
    </row>
    <row r="1192" spans="1:5">
      <c r="A1192" s="40">
        <v>44035</v>
      </c>
      <c r="B1192" s="22">
        <v>44035</v>
      </c>
      <c r="C1192" t="s">
        <v>477</v>
      </c>
      <c r="D1192" s="42">
        <f>VLOOKUP(Pag_Inicio_Corr_mas_casos[[#This Row],[Corregimiento]],Hoja3!$A$2:$D$676,4,0)</f>
        <v>130702</v>
      </c>
      <c r="E1192">
        <v>13</v>
      </c>
    </row>
    <row r="1193" spans="1:5">
      <c r="A1193" s="40">
        <v>44035</v>
      </c>
      <c r="B1193" s="22">
        <v>44035</v>
      </c>
      <c r="C1193" t="s">
        <v>466</v>
      </c>
      <c r="D1193" s="42">
        <f>VLOOKUP(Pag_Inicio_Corr_mas_casos[[#This Row],[Corregimiento]],Hoja3!$A$2:$D$676,4,0)</f>
        <v>81007</v>
      </c>
      <c r="E1193">
        <v>14</v>
      </c>
    </row>
    <row r="1194" spans="1:5">
      <c r="A1194" s="40">
        <v>44035</v>
      </c>
      <c r="B1194" s="22">
        <v>44035</v>
      </c>
      <c r="C1194" t="s">
        <v>461</v>
      </c>
      <c r="D1194" s="42">
        <f>VLOOKUP(Pag_Inicio_Corr_mas_casos[[#This Row],[Corregimiento]],Hoja3!$A$2:$D$676,4,0)</f>
        <v>81002</v>
      </c>
      <c r="E1194">
        <v>27</v>
      </c>
    </row>
    <row r="1195" spans="1:5">
      <c r="A1195" s="40">
        <v>44035</v>
      </c>
      <c r="B1195" s="22">
        <v>44035</v>
      </c>
      <c r="C1195" t="s">
        <v>491</v>
      </c>
      <c r="D1195" s="42">
        <f>VLOOKUP(Pag_Inicio_Corr_mas_casos[[#This Row],[Corregimiento]],Hoja3!$A$2:$D$676,4,0)</f>
        <v>80815</v>
      </c>
      <c r="E1195">
        <v>16</v>
      </c>
    </row>
    <row r="1196" spans="1:5">
      <c r="A1196" s="40">
        <v>44035</v>
      </c>
      <c r="B1196" s="22">
        <v>44035</v>
      </c>
      <c r="C1196" t="s">
        <v>563</v>
      </c>
      <c r="D1196" s="42">
        <f>VLOOKUP(Pag_Inicio_Corr_mas_casos[[#This Row],[Corregimiento]],Hoja3!$A$2:$D$676,4,0)</f>
        <v>90301</v>
      </c>
      <c r="E1196">
        <v>11</v>
      </c>
    </row>
    <row r="1197" spans="1:5">
      <c r="A1197" s="40">
        <v>44035</v>
      </c>
      <c r="B1197" s="22">
        <v>44035</v>
      </c>
      <c r="C1197" t="s">
        <v>488</v>
      </c>
      <c r="D1197" s="42">
        <f>VLOOKUP(Pag_Inicio_Corr_mas_casos[[#This Row],[Corregimiento]],Hoja3!$A$2:$D$676,4,0)</f>
        <v>80501</v>
      </c>
      <c r="E1197">
        <v>13</v>
      </c>
    </row>
    <row r="1198" spans="1:5">
      <c r="A1198" s="40">
        <v>44035</v>
      </c>
      <c r="B1198" s="22">
        <v>44035</v>
      </c>
      <c r="C1198" t="s">
        <v>478</v>
      </c>
      <c r="D1198" s="42">
        <f>VLOOKUP(Pag_Inicio_Corr_mas_casos[[#This Row],[Corregimiento]],Hoja3!$A$2:$D$676,4,0)</f>
        <v>40601</v>
      </c>
      <c r="E1198">
        <v>27</v>
      </c>
    </row>
    <row r="1199" spans="1:5">
      <c r="A1199" s="40">
        <v>44035</v>
      </c>
      <c r="B1199" s="22">
        <v>44035</v>
      </c>
      <c r="C1199" t="s">
        <v>545</v>
      </c>
      <c r="D1199" s="42">
        <f>VLOOKUP(Pag_Inicio_Corr_mas_casos[[#This Row],[Corregimiento]],Hoja3!$A$2:$D$676,4,0)</f>
        <v>40701</v>
      </c>
      <c r="E1199">
        <v>11</v>
      </c>
    </row>
    <row r="1200" spans="1:5">
      <c r="A1200" s="40">
        <v>44035</v>
      </c>
      <c r="B1200" s="22">
        <v>44035</v>
      </c>
      <c r="C1200" t="s">
        <v>496</v>
      </c>
      <c r="D1200" s="42">
        <f>VLOOKUP(Pag_Inicio_Corr_mas_casos[[#This Row],[Corregimiento]],Hoja3!$A$2:$D$676,4,0)</f>
        <v>80826</v>
      </c>
      <c r="E1200">
        <v>15</v>
      </c>
    </row>
    <row r="1201" spans="1:5">
      <c r="A1201" s="40">
        <v>44035</v>
      </c>
      <c r="B1201" s="22">
        <v>44035</v>
      </c>
      <c r="C1201" t="s">
        <v>463</v>
      </c>
      <c r="D1201" s="42">
        <f>VLOOKUP(Pag_Inicio_Corr_mas_casos[[#This Row],[Corregimiento]],Hoja3!$A$2:$D$676,4,0)</f>
        <v>80802</v>
      </c>
      <c r="E1201">
        <v>12</v>
      </c>
    </row>
    <row r="1202" spans="1:5">
      <c r="A1202" s="40">
        <v>44035</v>
      </c>
      <c r="B1202" s="22">
        <v>44035</v>
      </c>
      <c r="C1202" t="s">
        <v>550</v>
      </c>
      <c r="D1202" s="42">
        <f>VLOOKUP(Pag_Inicio_Corr_mas_casos[[#This Row],[Corregimiento]],Hoja3!$A$2:$D$676,4,0)</f>
        <v>120507</v>
      </c>
      <c r="E1202">
        <v>11</v>
      </c>
    </row>
    <row r="1203" spans="1:5">
      <c r="A1203" s="40">
        <v>44035</v>
      </c>
      <c r="B1203" s="22">
        <v>44035</v>
      </c>
      <c r="C1203" t="s">
        <v>471</v>
      </c>
      <c r="D1203" s="42">
        <f>VLOOKUP(Pag_Inicio_Corr_mas_casos[[#This Row],[Corregimiento]],Hoja3!$A$2:$D$676,4,0)</f>
        <v>80823</v>
      </c>
      <c r="E1203">
        <v>19</v>
      </c>
    </row>
    <row r="1204" spans="1:5">
      <c r="A1204" s="40">
        <v>44035</v>
      </c>
      <c r="B1204" s="22">
        <v>44035</v>
      </c>
      <c r="C1204" t="s">
        <v>495</v>
      </c>
      <c r="D1204" s="42">
        <f>VLOOKUP(Pag_Inicio_Corr_mas_casos[[#This Row],[Corregimiento]],Hoja3!$A$2:$D$676,4,0)</f>
        <v>130708</v>
      </c>
      <c r="E1204">
        <v>11</v>
      </c>
    </row>
    <row r="1205" spans="1:5">
      <c r="A1205" s="40">
        <v>44035</v>
      </c>
      <c r="B1205" s="22">
        <v>44035</v>
      </c>
      <c r="C1205" t="s">
        <v>453</v>
      </c>
      <c r="D1205" s="42">
        <f>VLOOKUP(Pag_Inicio_Corr_mas_casos[[#This Row],[Corregimiento]],Hoja3!$A$2:$D$676,4,0)</f>
        <v>130709</v>
      </c>
      <c r="E1205">
        <v>14</v>
      </c>
    </row>
    <row r="1206" spans="1:5">
      <c r="A1206" s="40">
        <v>44035</v>
      </c>
      <c r="B1206" s="22">
        <v>44035</v>
      </c>
      <c r="C1206" t="s">
        <v>464</v>
      </c>
      <c r="D1206" s="42">
        <f>VLOOKUP(Pag_Inicio_Corr_mas_casos[[#This Row],[Corregimiento]],Hoja3!$A$2:$D$676,4,0)</f>
        <v>130102</v>
      </c>
      <c r="E1206">
        <v>15</v>
      </c>
    </row>
    <row r="1207" spans="1:5">
      <c r="A1207" s="40">
        <v>44035</v>
      </c>
      <c r="B1207" s="22">
        <v>44035</v>
      </c>
      <c r="C1207" t="s">
        <v>476</v>
      </c>
      <c r="D1207" s="42">
        <f>VLOOKUP(Pag_Inicio_Corr_mas_casos[[#This Row],[Corregimiento]],Hoja3!$A$2:$D$676,4,0)</f>
        <v>80812</v>
      </c>
      <c r="E1207">
        <v>14</v>
      </c>
    </row>
    <row r="1208" spans="1:5">
      <c r="A1208" s="40">
        <v>44035</v>
      </c>
      <c r="B1208" s="22">
        <v>44035</v>
      </c>
      <c r="C1208" t="s">
        <v>468</v>
      </c>
      <c r="D1208" s="42">
        <f>VLOOKUP(Pag_Inicio_Corr_mas_casos[[#This Row],[Corregimiento]],Hoja3!$A$2:$D$676,4,0)</f>
        <v>80816</v>
      </c>
      <c r="E1208">
        <v>15</v>
      </c>
    </row>
    <row r="1209" spans="1:5">
      <c r="A1209" s="40">
        <v>44035</v>
      </c>
      <c r="B1209" s="22">
        <v>44035</v>
      </c>
      <c r="C1209" t="s">
        <v>564</v>
      </c>
      <c r="D1209" s="42">
        <f>VLOOKUP(Pag_Inicio_Corr_mas_casos[[#This Row],[Corregimiento]],Hoja3!$A$2:$D$676,4,0)</f>
        <v>40606</v>
      </c>
      <c r="E1209">
        <v>11</v>
      </c>
    </row>
    <row r="1210" spans="1:5">
      <c r="A1210" s="40">
        <v>44035</v>
      </c>
      <c r="B1210" s="22">
        <v>44035</v>
      </c>
      <c r="C1210" t="s">
        <v>469</v>
      </c>
      <c r="D1210" s="42">
        <f>VLOOKUP(Pag_Inicio_Corr_mas_casos[[#This Row],[Corregimiento]],Hoja3!$A$2:$D$676,4,0)</f>
        <v>80817</v>
      </c>
      <c r="E1210">
        <v>19</v>
      </c>
    </row>
    <row r="1211" spans="1:5">
      <c r="A1211" s="40">
        <v>44035</v>
      </c>
      <c r="B1211" s="22">
        <v>44035</v>
      </c>
      <c r="C1211" t="s">
        <v>486</v>
      </c>
      <c r="D1211" s="42">
        <f>VLOOKUP(Pag_Inicio_Corr_mas_casos[[#This Row],[Corregimiento]],Hoja3!$A$2:$D$676,4,0)</f>
        <v>80813</v>
      </c>
      <c r="E1211">
        <v>12</v>
      </c>
    </row>
    <row r="1212" spans="1:5">
      <c r="A1212" s="40">
        <v>44035</v>
      </c>
      <c r="B1212" s="22">
        <v>44035</v>
      </c>
      <c r="C1212" t="s">
        <v>524</v>
      </c>
      <c r="D1212" s="42">
        <f>VLOOKUP(Pag_Inicio_Corr_mas_casos[[#This Row],[Corregimiento]],Hoja3!$A$2:$D$676,4,0)</f>
        <v>130716</v>
      </c>
      <c r="E1212">
        <v>11</v>
      </c>
    </row>
    <row r="1213" spans="1:5">
      <c r="A1213" s="40">
        <v>44035</v>
      </c>
      <c r="B1213" s="22">
        <v>44035</v>
      </c>
      <c r="C1213" t="s">
        <v>547</v>
      </c>
      <c r="D1213" s="42">
        <f>VLOOKUP(Pag_Inicio_Corr_mas_casos[[#This Row],[Corregimiento]],Hoja3!$A$2:$D$676,4,0)</f>
        <v>40203</v>
      </c>
      <c r="E1213">
        <v>12</v>
      </c>
    </row>
    <row r="1214" spans="1:5">
      <c r="A1214" s="40">
        <v>44035</v>
      </c>
      <c r="B1214" s="22">
        <v>44035</v>
      </c>
      <c r="C1214" t="s">
        <v>501</v>
      </c>
      <c r="D1214" s="42">
        <f>VLOOKUP(Pag_Inicio_Corr_mas_casos[[#This Row],[Corregimiento]],Hoja3!$A$2:$D$676,4,0)</f>
        <v>80809</v>
      </c>
      <c r="E1214">
        <v>14</v>
      </c>
    </row>
    <row r="1215" spans="1:5">
      <c r="A1215" s="40">
        <v>44035</v>
      </c>
      <c r="B1215" s="22">
        <v>44035</v>
      </c>
      <c r="C1215" t="s">
        <v>517</v>
      </c>
      <c r="D1215" s="42">
        <f>VLOOKUP(Pag_Inicio_Corr_mas_casos[[#This Row],[Corregimiento]],Hoja3!$A$2:$D$676,4,0)</f>
        <v>91001</v>
      </c>
      <c r="E1215">
        <v>11</v>
      </c>
    </row>
    <row r="1216" spans="1:5">
      <c r="A1216" s="40">
        <v>44035</v>
      </c>
      <c r="B1216" s="22">
        <v>44035</v>
      </c>
      <c r="C1216" t="s">
        <v>473</v>
      </c>
      <c r="D1216" s="42">
        <f>VLOOKUP(Pag_Inicio_Corr_mas_casos[[#This Row],[Corregimiento]],Hoja3!$A$2:$D$676,4,0)</f>
        <v>80819</v>
      </c>
      <c r="E1216">
        <v>25</v>
      </c>
    </row>
    <row r="1217" spans="1:5">
      <c r="A1217" s="40">
        <v>44035</v>
      </c>
      <c r="B1217" s="22">
        <v>44035</v>
      </c>
      <c r="C1217" t="s">
        <v>462</v>
      </c>
      <c r="D1217" s="42">
        <f>VLOOKUP(Pag_Inicio_Corr_mas_casos[[#This Row],[Corregimiento]],Hoja3!$A$2:$D$676,4,0)</f>
        <v>130106</v>
      </c>
      <c r="E1217">
        <v>12</v>
      </c>
    </row>
    <row r="1218" spans="1:5">
      <c r="A1218" s="40">
        <v>44036</v>
      </c>
      <c r="B1218" s="22">
        <v>44036</v>
      </c>
      <c r="C1218" t="s">
        <v>465</v>
      </c>
      <c r="D1218" s="42">
        <f>VLOOKUP(Pag_Inicio_Corr_mas_casos[[#This Row],[Corregimiento]],Hoja3!$A$2:$D$676,4,0)</f>
        <v>80821</v>
      </c>
      <c r="E1218">
        <v>40</v>
      </c>
    </row>
    <row r="1219" spans="1:5">
      <c r="A1219" s="40">
        <v>44036</v>
      </c>
      <c r="B1219" s="22">
        <v>44036</v>
      </c>
      <c r="C1219" t="s">
        <v>470</v>
      </c>
      <c r="D1219" s="42">
        <f>VLOOKUP(Pag_Inicio_Corr_mas_casos[[#This Row],[Corregimiento]],Hoja3!$A$2:$D$676,4,0)</f>
        <v>80822</v>
      </c>
      <c r="E1219">
        <v>18</v>
      </c>
    </row>
    <row r="1220" spans="1:5">
      <c r="A1220" s="40">
        <v>44036</v>
      </c>
      <c r="B1220" s="22">
        <v>44036</v>
      </c>
      <c r="C1220" t="s">
        <v>460</v>
      </c>
      <c r="D1220" s="42">
        <f>VLOOKUP(Pag_Inicio_Corr_mas_casos[[#This Row],[Corregimiento]],Hoja3!$A$2:$D$676,4,0)</f>
        <v>130101</v>
      </c>
      <c r="E1220">
        <v>30</v>
      </c>
    </row>
    <row r="1221" spans="1:5">
      <c r="A1221" s="40">
        <v>44036</v>
      </c>
      <c r="B1221" s="22">
        <v>44036</v>
      </c>
      <c r="C1221" t="s">
        <v>509</v>
      </c>
      <c r="D1221" s="42">
        <f>VLOOKUP(Pag_Inicio_Corr_mas_casos[[#This Row],[Corregimiento]],Hoja3!$A$2:$D$676,4,0)</f>
        <v>130701</v>
      </c>
      <c r="E1221">
        <v>20</v>
      </c>
    </row>
    <row r="1222" spans="1:5">
      <c r="A1222" s="40">
        <v>44036</v>
      </c>
      <c r="B1222" s="22">
        <v>44036</v>
      </c>
      <c r="C1222" t="s">
        <v>477</v>
      </c>
      <c r="D1222" s="42">
        <f>VLOOKUP(Pag_Inicio_Corr_mas_casos[[#This Row],[Corregimiento]],Hoja3!$A$2:$D$676,4,0)</f>
        <v>130702</v>
      </c>
      <c r="E1222">
        <v>13</v>
      </c>
    </row>
    <row r="1223" spans="1:5">
      <c r="A1223" s="40">
        <v>44036</v>
      </c>
      <c r="B1223" s="22">
        <v>44036</v>
      </c>
      <c r="C1223" t="s">
        <v>543</v>
      </c>
      <c r="D1223" s="42">
        <f>VLOOKUP(Pag_Inicio_Corr_mas_casos[[#This Row],[Corregimiento]],Hoja3!$A$2:$D$676,4,0)</f>
        <v>30101</v>
      </c>
      <c r="E1223">
        <v>11</v>
      </c>
    </row>
    <row r="1224" spans="1:5">
      <c r="A1224" s="40">
        <v>44036</v>
      </c>
      <c r="B1224" s="22">
        <v>44036</v>
      </c>
      <c r="C1224" t="s">
        <v>466</v>
      </c>
      <c r="D1224" s="42">
        <f>VLOOKUP(Pag_Inicio_Corr_mas_casos[[#This Row],[Corregimiento]],Hoja3!$A$2:$D$676,4,0)</f>
        <v>81007</v>
      </c>
      <c r="E1224">
        <v>15</v>
      </c>
    </row>
    <row r="1225" spans="1:5">
      <c r="A1225" s="40">
        <v>44036</v>
      </c>
      <c r="B1225" s="22">
        <v>44036</v>
      </c>
      <c r="C1225" t="s">
        <v>461</v>
      </c>
      <c r="D1225" s="42">
        <f>VLOOKUP(Pag_Inicio_Corr_mas_casos[[#This Row],[Corregimiento]],Hoja3!$A$2:$D$676,4,0)</f>
        <v>81002</v>
      </c>
      <c r="E1225">
        <v>12</v>
      </c>
    </row>
    <row r="1226" spans="1:5">
      <c r="A1226" s="40">
        <v>44036</v>
      </c>
      <c r="B1226" s="22">
        <v>44036</v>
      </c>
      <c r="C1226" t="s">
        <v>474</v>
      </c>
      <c r="D1226" s="42">
        <f>VLOOKUP(Pag_Inicio_Corr_mas_casos[[#This Row],[Corregimiento]],Hoja3!$A$2:$D$676,4,0)</f>
        <v>130107</v>
      </c>
      <c r="E1226">
        <v>27</v>
      </c>
    </row>
    <row r="1227" spans="1:5">
      <c r="A1227" s="40">
        <v>44036</v>
      </c>
      <c r="B1227" s="22">
        <v>44036</v>
      </c>
      <c r="C1227" t="s">
        <v>491</v>
      </c>
      <c r="D1227" s="42">
        <f>VLOOKUP(Pag_Inicio_Corr_mas_casos[[#This Row],[Corregimiento]],Hoja3!$A$2:$D$676,4,0)</f>
        <v>80815</v>
      </c>
      <c r="E1227">
        <v>12</v>
      </c>
    </row>
    <row r="1228" spans="1:5">
      <c r="A1228" s="40">
        <v>44036</v>
      </c>
      <c r="B1228" s="22">
        <v>44036</v>
      </c>
      <c r="C1228" t="s">
        <v>508</v>
      </c>
      <c r="D1228" s="42">
        <f>VLOOKUP(Pag_Inicio_Corr_mas_casos[[#This Row],[Corregimiento]],Hoja3!$A$2:$D$676,4,0)</f>
        <v>30104</v>
      </c>
      <c r="E1228">
        <v>23</v>
      </c>
    </row>
    <row r="1229" spans="1:5">
      <c r="A1229" s="40">
        <v>44036</v>
      </c>
      <c r="B1229" s="22">
        <v>44036</v>
      </c>
      <c r="C1229" t="s">
        <v>488</v>
      </c>
      <c r="D1229" s="42">
        <f>VLOOKUP(Pag_Inicio_Corr_mas_casos[[#This Row],[Corregimiento]],Hoja3!$A$2:$D$676,4,0)</f>
        <v>80501</v>
      </c>
      <c r="E1229">
        <v>11</v>
      </c>
    </row>
    <row r="1230" spans="1:5">
      <c r="A1230" s="40">
        <v>44036</v>
      </c>
      <c r="B1230" s="22">
        <v>44036</v>
      </c>
      <c r="C1230" t="s">
        <v>482</v>
      </c>
      <c r="D1230" s="42">
        <f>VLOOKUP(Pag_Inicio_Corr_mas_casos[[#This Row],[Corregimiento]],Hoja3!$A$2:$D$676,4,0)</f>
        <v>30107</v>
      </c>
      <c r="E1230">
        <v>25</v>
      </c>
    </row>
    <row r="1231" spans="1:5">
      <c r="A1231" s="40">
        <v>44036</v>
      </c>
      <c r="B1231" s="22">
        <v>44036</v>
      </c>
      <c r="C1231" t="s">
        <v>537</v>
      </c>
      <c r="D1231" s="42">
        <f>VLOOKUP(Pag_Inicio_Corr_mas_casos[[#This Row],[Corregimiento]],Hoja3!$A$2:$D$676,4,0)</f>
        <v>30115</v>
      </c>
      <c r="E1231">
        <v>14</v>
      </c>
    </row>
    <row r="1232" spans="1:5">
      <c r="A1232" s="40">
        <v>44036</v>
      </c>
      <c r="B1232" s="22">
        <v>44036</v>
      </c>
      <c r="C1232" t="s">
        <v>478</v>
      </c>
      <c r="D1232" s="42">
        <f>VLOOKUP(Pag_Inicio_Corr_mas_casos[[#This Row],[Corregimiento]],Hoja3!$A$2:$D$676,4,0)</f>
        <v>40601</v>
      </c>
      <c r="E1232">
        <v>14</v>
      </c>
    </row>
    <row r="1233" spans="1:5">
      <c r="A1233" s="40">
        <v>44036</v>
      </c>
      <c r="B1233" s="22">
        <v>44036</v>
      </c>
      <c r="C1233" t="s">
        <v>496</v>
      </c>
      <c r="D1233" s="42">
        <f>VLOOKUP(Pag_Inicio_Corr_mas_casos[[#This Row],[Corregimiento]],Hoja3!$A$2:$D$676,4,0)</f>
        <v>80826</v>
      </c>
      <c r="E1233">
        <v>16</v>
      </c>
    </row>
    <row r="1234" spans="1:5">
      <c r="A1234" s="40">
        <v>44036</v>
      </c>
      <c r="B1234" s="22">
        <v>44036</v>
      </c>
      <c r="C1234" t="s">
        <v>516</v>
      </c>
      <c r="D1234" s="42">
        <f>VLOOKUP(Pag_Inicio_Corr_mas_casos[[#This Row],[Corregimiento]],Hoja3!$A$2:$D$676,4,0)</f>
        <v>130706</v>
      </c>
      <c r="E1234">
        <v>12</v>
      </c>
    </row>
    <row r="1235" spans="1:5">
      <c r="A1235" s="40">
        <v>44036</v>
      </c>
      <c r="B1235" s="22">
        <v>44036</v>
      </c>
      <c r="C1235" t="s">
        <v>471</v>
      </c>
      <c r="D1235" s="42">
        <f>VLOOKUP(Pag_Inicio_Corr_mas_casos[[#This Row],[Corregimiento]],Hoja3!$A$2:$D$676,4,0)</f>
        <v>80823</v>
      </c>
      <c r="E1235">
        <v>11</v>
      </c>
    </row>
    <row r="1236" spans="1:5">
      <c r="A1236" s="40">
        <v>44036</v>
      </c>
      <c r="B1236" s="22">
        <v>44036</v>
      </c>
      <c r="C1236" t="s">
        <v>495</v>
      </c>
      <c r="D1236" s="42">
        <f>VLOOKUP(Pag_Inicio_Corr_mas_casos[[#This Row],[Corregimiento]],Hoja3!$A$2:$D$676,4,0)</f>
        <v>130708</v>
      </c>
      <c r="E1236">
        <v>20</v>
      </c>
    </row>
    <row r="1237" spans="1:5">
      <c r="A1237" s="40">
        <v>44036</v>
      </c>
      <c r="B1237" s="22">
        <v>44036</v>
      </c>
      <c r="C1237" t="s">
        <v>453</v>
      </c>
      <c r="D1237" s="42">
        <f>VLOOKUP(Pag_Inicio_Corr_mas_casos[[#This Row],[Corregimiento]],Hoja3!$A$2:$D$676,4,0)</f>
        <v>130709</v>
      </c>
      <c r="E1237">
        <v>16</v>
      </c>
    </row>
    <row r="1238" spans="1:5">
      <c r="A1238" s="40">
        <v>44036</v>
      </c>
      <c r="B1238" s="22">
        <v>44036</v>
      </c>
      <c r="C1238" t="s">
        <v>464</v>
      </c>
      <c r="D1238" s="42">
        <f>VLOOKUP(Pag_Inicio_Corr_mas_casos[[#This Row],[Corregimiento]],Hoja3!$A$2:$D$676,4,0)</f>
        <v>130102</v>
      </c>
      <c r="E1238">
        <v>24</v>
      </c>
    </row>
    <row r="1239" spans="1:5">
      <c r="A1239" s="40">
        <v>44036</v>
      </c>
      <c r="B1239" s="22">
        <v>44036</v>
      </c>
      <c r="C1239" t="s">
        <v>476</v>
      </c>
      <c r="D1239" s="42">
        <f>VLOOKUP(Pag_Inicio_Corr_mas_casos[[#This Row],[Corregimiento]],Hoja3!$A$2:$D$676,4,0)</f>
        <v>80812</v>
      </c>
      <c r="E1239">
        <v>32</v>
      </c>
    </row>
    <row r="1240" spans="1:5">
      <c r="A1240" s="40">
        <v>44036</v>
      </c>
      <c r="B1240" s="22">
        <v>44036</v>
      </c>
      <c r="C1240" t="s">
        <v>468</v>
      </c>
      <c r="D1240" s="42">
        <f>VLOOKUP(Pag_Inicio_Corr_mas_casos[[#This Row],[Corregimiento]],Hoja3!$A$2:$D$676,4,0)</f>
        <v>80816</v>
      </c>
      <c r="E1240">
        <v>21</v>
      </c>
    </row>
    <row r="1241" spans="1:5">
      <c r="A1241" s="40">
        <v>44036</v>
      </c>
      <c r="B1241" s="22">
        <v>44036</v>
      </c>
      <c r="C1241" t="s">
        <v>490</v>
      </c>
      <c r="D1241" s="42">
        <f>VLOOKUP(Pag_Inicio_Corr_mas_casos[[#This Row],[Corregimiento]],Hoja3!$A$2:$D$676,4,0)</f>
        <v>80820</v>
      </c>
      <c r="E1241">
        <v>26</v>
      </c>
    </row>
    <row r="1242" spans="1:5">
      <c r="A1242" s="40">
        <v>44036</v>
      </c>
      <c r="B1242" s="22">
        <v>44036</v>
      </c>
      <c r="C1242" t="s">
        <v>558</v>
      </c>
      <c r="D1242" s="42">
        <f>VLOOKUP(Pag_Inicio_Corr_mas_casos[[#This Row],[Corregimiento]],Hoja3!$A$2:$D$676,4,0)</f>
        <v>10207</v>
      </c>
      <c r="E1242">
        <v>12</v>
      </c>
    </row>
    <row r="1243" spans="1:5">
      <c r="A1243" s="40">
        <v>44036</v>
      </c>
      <c r="B1243" s="22">
        <v>44036</v>
      </c>
      <c r="C1243" t="s">
        <v>469</v>
      </c>
      <c r="D1243" s="42">
        <f>VLOOKUP(Pag_Inicio_Corr_mas_casos[[#This Row],[Corregimiento]],Hoja3!$A$2:$D$676,4,0)</f>
        <v>80817</v>
      </c>
      <c r="E1243">
        <v>29</v>
      </c>
    </row>
    <row r="1244" spans="1:5">
      <c r="A1244" s="40">
        <v>44036</v>
      </c>
      <c r="B1244" s="22">
        <v>44036</v>
      </c>
      <c r="C1244" t="s">
        <v>486</v>
      </c>
      <c r="D1244" s="42">
        <f>VLOOKUP(Pag_Inicio_Corr_mas_casos[[#This Row],[Corregimiento]],Hoja3!$A$2:$D$676,4,0)</f>
        <v>80813</v>
      </c>
      <c r="E1244">
        <v>33</v>
      </c>
    </row>
    <row r="1245" spans="1:5">
      <c r="A1245" s="40">
        <v>44036</v>
      </c>
      <c r="B1245" s="22">
        <v>44036</v>
      </c>
      <c r="C1245" t="s">
        <v>505</v>
      </c>
      <c r="D1245" s="42">
        <f>VLOOKUP(Pag_Inicio_Corr_mas_casos[[#This Row],[Corregimiento]],Hoja3!$A$2:$D$676,4,0)</f>
        <v>130717</v>
      </c>
      <c r="E1245">
        <v>15</v>
      </c>
    </row>
    <row r="1246" spans="1:5">
      <c r="A1246" s="40">
        <v>44036</v>
      </c>
      <c r="B1246" s="22">
        <v>44036</v>
      </c>
      <c r="C1246" t="s">
        <v>493</v>
      </c>
      <c r="D1246" s="42">
        <f>VLOOKUP(Pag_Inicio_Corr_mas_casos[[#This Row],[Corregimiento]],Hoja3!$A$2:$D$676,4,0)</f>
        <v>80811</v>
      </c>
      <c r="E1246">
        <v>35</v>
      </c>
    </row>
    <row r="1247" spans="1:5">
      <c r="A1247" s="40">
        <v>44036</v>
      </c>
      <c r="B1247" s="22">
        <v>44036</v>
      </c>
      <c r="C1247" t="s">
        <v>515</v>
      </c>
      <c r="D1247" s="42">
        <f>VLOOKUP(Pag_Inicio_Corr_mas_casos[[#This Row],[Corregimiento]],Hoja3!$A$2:$D$676,4,0)</f>
        <v>30111</v>
      </c>
      <c r="E1247">
        <v>32</v>
      </c>
    </row>
    <row r="1248" spans="1:5">
      <c r="A1248" s="40">
        <v>44036</v>
      </c>
      <c r="B1248" s="22">
        <v>44036</v>
      </c>
      <c r="C1248" t="s">
        <v>501</v>
      </c>
      <c r="D1248" s="42">
        <f>VLOOKUP(Pag_Inicio_Corr_mas_casos[[#This Row],[Corregimiento]],Hoja3!$A$2:$D$676,4,0)</f>
        <v>80809</v>
      </c>
      <c r="E1248">
        <v>11</v>
      </c>
    </row>
    <row r="1249" spans="1:5">
      <c r="A1249" s="40">
        <v>44036</v>
      </c>
      <c r="B1249" s="22">
        <v>44036</v>
      </c>
      <c r="C1249" t="s">
        <v>522</v>
      </c>
      <c r="D1249" s="42">
        <f>VLOOKUP(Pag_Inicio_Corr_mas_casos[[#This Row],[Corregimiento]],Hoja3!$A$2:$D$676,4,0)</f>
        <v>80818</v>
      </c>
      <c r="E1249">
        <v>13</v>
      </c>
    </row>
    <row r="1250" spans="1:5">
      <c r="A1250" s="40">
        <v>44036</v>
      </c>
      <c r="B1250" s="22">
        <v>44036</v>
      </c>
      <c r="C1250" t="s">
        <v>473</v>
      </c>
      <c r="D1250" s="42">
        <f>VLOOKUP(Pag_Inicio_Corr_mas_casos[[#This Row],[Corregimiento]],Hoja3!$A$2:$D$676,4,0)</f>
        <v>80819</v>
      </c>
      <c r="E1250">
        <v>46</v>
      </c>
    </row>
    <row r="1251" spans="1:5">
      <c r="A1251" s="40">
        <v>44036</v>
      </c>
      <c r="B1251" s="22">
        <v>44036</v>
      </c>
      <c r="C1251" t="s">
        <v>499</v>
      </c>
      <c r="D1251" s="42">
        <f>VLOOKUP(Pag_Inicio_Corr_mas_casos[[#This Row],[Corregimiento]],Hoja3!$A$2:$D$676,4,0)</f>
        <v>130105</v>
      </c>
      <c r="E1251">
        <v>14</v>
      </c>
    </row>
    <row r="1252" spans="1:5">
      <c r="A1252" s="40">
        <v>44036</v>
      </c>
      <c r="B1252" s="22">
        <v>44036</v>
      </c>
      <c r="C1252" t="s">
        <v>462</v>
      </c>
      <c r="D1252" s="42">
        <f>VLOOKUP(Pag_Inicio_Corr_mas_casos[[#This Row],[Corregimiento]],Hoja3!$A$2:$D$676,4,0)</f>
        <v>130106</v>
      </c>
      <c r="E1252">
        <v>21</v>
      </c>
    </row>
    <row r="1253" spans="1:5">
      <c r="A1253" s="40">
        <v>44037</v>
      </c>
      <c r="B1253" s="22">
        <v>44037</v>
      </c>
      <c r="C1253" t="s">
        <v>465</v>
      </c>
      <c r="D1253" s="42">
        <f>VLOOKUP(Pag_Inicio_Corr_mas_casos[[#This Row],[Corregimiento]],Hoja3!$A$2:$D$676,4,0)</f>
        <v>80821</v>
      </c>
      <c r="E1253">
        <v>12</v>
      </c>
    </row>
    <row r="1254" spans="1:5">
      <c r="A1254" s="40">
        <v>44037</v>
      </c>
      <c r="B1254" s="22">
        <v>44037</v>
      </c>
      <c r="C1254" t="s">
        <v>470</v>
      </c>
      <c r="D1254" s="42">
        <f>VLOOKUP(Pag_Inicio_Corr_mas_casos[[#This Row],[Corregimiento]],Hoja3!$A$2:$D$676,4,0)</f>
        <v>80822</v>
      </c>
      <c r="E1254">
        <v>23</v>
      </c>
    </row>
    <row r="1255" spans="1:5">
      <c r="A1255" s="40">
        <v>44037</v>
      </c>
      <c r="B1255" s="22">
        <v>44037</v>
      </c>
      <c r="C1255" t="s">
        <v>466</v>
      </c>
      <c r="D1255" s="42">
        <f>VLOOKUP(Pag_Inicio_Corr_mas_casos[[#This Row],[Corregimiento]],Hoja3!$A$2:$D$676,4,0)</f>
        <v>81007</v>
      </c>
      <c r="E1255">
        <v>24</v>
      </c>
    </row>
    <row r="1256" spans="1:5">
      <c r="A1256" s="40">
        <v>44037</v>
      </c>
      <c r="B1256" s="22">
        <v>44037</v>
      </c>
      <c r="C1256" t="s">
        <v>461</v>
      </c>
      <c r="D1256" s="42">
        <f>VLOOKUP(Pag_Inicio_Corr_mas_casos[[#This Row],[Corregimiento]],Hoja3!$A$2:$D$676,4,0)</f>
        <v>81002</v>
      </c>
      <c r="E1256">
        <v>15</v>
      </c>
    </row>
    <row r="1257" spans="1:5">
      <c r="A1257" s="40">
        <v>44037</v>
      </c>
      <c r="B1257" s="22">
        <v>44037</v>
      </c>
      <c r="C1257" t="s">
        <v>512</v>
      </c>
      <c r="D1257" s="42">
        <f>VLOOKUP(Pag_Inicio_Corr_mas_casos[[#This Row],[Corregimiento]],Hoja3!$A$2:$D$676,4,0)</f>
        <v>80807</v>
      </c>
      <c r="E1257">
        <v>12</v>
      </c>
    </row>
    <row r="1258" spans="1:5">
      <c r="A1258" s="40">
        <v>44037</v>
      </c>
      <c r="B1258" s="22">
        <v>44037</v>
      </c>
      <c r="C1258" t="s">
        <v>531</v>
      </c>
      <c r="D1258" s="42">
        <f>VLOOKUP(Pag_Inicio_Corr_mas_casos[[#This Row],[Corregimiento]],Hoja3!$A$2:$D$676,4,0)</f>
        <v>40503</v>
      </c>
      <c r="E1258">
        <v>17</v>
      </c>
    </row>
    <row r="1259" spans="1:5">
      <c r="A1259" s="40">
        <v>44037</v>
      </c>
      <c r="B1259" s="22">
        <v>44037</v>
      </c>
      <c r="C1259" t="s">
        <v>491</v>
      </c>
      <c r="D1259" s="42">
        <f>VLOOKUP(Pag_Inicio_Corr_mas_casos[[#This Row],[Corregimiento]],Hoja3!$A$2:$D$676,4,0)</f>
        <v>80815</v>
      </c>
      <c r="E1259">
        <v>13</v>
      </c>
    </row>
    <row r="1260" spans="1:5">
      <c r="A1260" s="40">
        <v>44037</v>
      </c>
      <c r="B1260" s="22">
        <v>44037</v>
      </c>
      <c r="C1260" t="s">
        <v>508</v>
      </c>
      <c r="D1260" s="42">
        <f>VLOOKUP(Pag_Inicio_Corr_mas_casos[[#This Row],[Corregimiento]],Hoja3!$A$2:$D$676,4,0)</f>
        <v>30104</v>
      </c>
      <c r="E1260">
        <v>11</v>
      </c>
    </row>
    <row r="1261" spans="1:5">
      <c r="A1261" s="40">
        <v>44037</v>
      </c>
      <c r="B1261" s="22">
        <v>44037</v>
      </c>
      <c r="C1261" t="s">
        <v>484</v>
      </c>
      <c r="D1261" s="42">
        <f>VLOOKUP(Pag_Inicio_Corr_mas_casos[[#This Row],[Corregimiento]],Hoja3!$A$2:$D$676,4,0)</f>
        <v>10201</v>
      </c>
      <c r="E1261">
        <v>43</v>
      </c>
    </row>
    <row r="1262" spans="1:5">
      <c r="A1262" s="40">
        <v>44037</v>
      </c>
      <c r="B1262" s="22">
        <v>44037</v>
      </c>
      <c r="C1262" t="s">
        <v>488</v>
      </c>
      <c r="D1262" s="42">
        <f>VLOOKUP(Pag_Inicio_Corr_mas_casos[[#This Row],[Corregimiento]],Hoja3!$A$2:$D$676,4,0)</f>
        <v>80501</v>
      </c>
      <c r="E1262">
        <v>12</v>
      </c>
    </row>
    <row r="1263" spans="1:5">
      <c r="A1263" s="40">
        <v>44037</v>
      </c>
      <c r="B1263" s="22">
        <v>44037</v>
      </c>
      <c r="C1263" t="s">
        <v>482</v>
      </c>
      <c r="D1263" s="42">
        <f>VLOOKUP(Pag_Inicio_Corr_mas_casos[[#This Row],[Corregimiento]],Hoja3!$A$2:$D$676,4,0)</f>
        <v>30107</v>
      </c>
      <c r="E1263">
        <v>19</v>
      </c>
    </row>
    <row r="1264" spans="1:5">
      <c r="A1264" s="40">
        <v>44037</v>
      </c>
      <c r="B1264" s="22">
        <v>44037</v>
      </c>
      <c r="C1264" t="s">
        <v>478</v>
      </c>
      <c r="D1264" s="42">
        <f>VLOOKUP(Pag_Inicio_Corr_mas_casos[[#This Row],[Corregimiento]],Hoja3!$A$2:$D$676,4,0)</f>
        <v>40601</v>
      </c>
      <c r="E1264">
        <v>39</v>
      </c>
    </row>
    <row r="1265" spans="1:5">
      <c r="A1265" s="40">
        <v>44037</v>
      </c>
      <c r="B1265" s="22">
        <v>44037</v>
      </c>
      <c r="C1265" t="s">
        <v>496</v>
      </c>
      <c r="D1265" s="42">
        <f>VLOOKUP(Pag_Inicio_Corr_mas_casos[[#This Row],[Corregimiento]],Hoja3!$A$2:$D$676,4,0)</f>
        <v>80826</v>
      </c>
      <c r="E1265">
        <v>11</v>
      </c>
    </row>
    <row r="1266" spans="1:5">
      <c r="A1266" s="40">
        <v>44037</v>
      </c>
      <c r="B1266" s="22">
        <v>44037</v>
      </c>
      <c r="C1266" t="s">
        <v>471</v>
      </c>
      <c r="D1266" s="42">
        <f>VLOOKUP(Pag_Inicio_Corr_mas_casos[[#This Row],[Corregimiento]],Hoja3!$A$2:$D$676,4,0)</f>
        <v>80823</v>
      </c>
      <c r="E1266">
        <v>13</v>
      </c>
    </row>
    <row r="1267" spans="1:5">
      <c r="A1267" s="40">
        <v>44037</v>
      </c>
      <c r="B1267" s="22">
        <v>44037</v>
      </c>
      <c r="C1267" t="s">
        <v>476</v>
      </c>
      <c r="D1267" s="42">
        <f>VLOOKUP(Pag_Inicio_Corr_mas_casos[[#This Row],[Corregimiento]],Hoja3!$A$2:$D$676,4,0)</f>
        <v>80812</v>
      </c>
      <c r="E1267">
        <v>15</v>
      </c>
    </row>
    <row r="1268" spans="1:5">
      <c r="A1268" s="40">
        <v>44037</v>
      </c>
      <c r="B1268" s="22">
        <v>44037</v>
      </c>
      <c r="C1268" t="s">
        <v>468</v>
      </c>
      <c r="D1268" s="42">
        <f>VLOOKUP(Pag_Inicio_Corr_mas_casos[[#This Row],[Corregimiento]],Hoja3!$A$2:$D$676,4,0)</f>
        <v>80816</v>
      </c>
      <c r="E1268">
        <v>24</v>
      </c>
    </row>
    <row r="1269" spans="1:5">
      <c r="A1269" s="40">
        <v>44037</v>
      </c>
      <c r="B1269" s="22">
        <v>44037</v>
      </c>
      <c r="C1269" t="s">
        <v>490</v>
      </c>
      <c r="D1269" s="42">
        <f>VLOOKUP(Pag_Inicio_Corr_mas_casos[[#This Row],[Corregimiento]],Hoja3!$A$2:$D$676,4,0)</f>
        <v>80820</v>
      </c>
      <c r="E1269">
        <v>17</v>
      </c>
    </row>
    <row r="1270" spans="1:5">
      <c r="A1270" s="40">
        <v>44037</v>
      </c>
      <c r="B1270" s="22">
        <v>44037</v>
      </c>
      <c r="C1270" t="s">
        <v>469</v>
      </c>
      <c r="D1270" s="42">
        <f>VLOOKUP(Pag_Inicio_Corr_mas_casos[[#This Row],[Corregimiento]],Hoja3!$A$2:$D$676,4,0)</f>
        <v>80817</v>
      </c>
      <c r="E1270">
        <v>24</v>
      </c>
    </row>
    <row r="1271" spans="1:5">
      <c r="A1271" s="40">
        <v>44037</v>
      </c>
      <c r="B1271" s="22">
        <v>44037</v>
      </c>
      <c r="C1271" t="s">
        <v>565</v>
      </c>
      <c r="D1271" s="42">
        <f>VLOOKUP(Pag_Inicio_Corr_mas_casos[[#This Row],[Corregimiento]],Hoja3!$A$2:$D$676,4,0)</f>
        <v>20606</v>
      </c>
      <c r="E1271">
        <v>16</v>
      </c>
    </row>
    <row r="1272" spans="1:5">
      <c r="A1272" s="40">
        <v>44037</v>
      </c>
      <c r="B1272" s="22">
        <v>44037</v>
      </c>
      <c r="C1272" t="s">
        <v>486</v>
      </c>
      <c r="D1272" s="42">
        <f>VLOOKUP(Pag_Inicio_Corr_mas_casos[[#This Row],[Corregimiento]],Hoja3!$A$2:$D$676,4,0)</f>
        <v>80813</v>
      </c>
      <c r="E1272">
        <v>19</v>
      </c>
    </row>
    <row r="1273" spans="1:5">
      <c r="A1273" s="40">
        <v>44037</v>
      </c>
      <c r="B1273" s="22">
        <v>44037</v>
      </c>
      <c r="C1273" t="s">
        <v>502</v>
      </c>
      <c r="D1273" s="42">
        <f>VLOOKUP(Pag_Inicio_Corr_mas_casos[[#This Row],[Corregimiento]],Hoja3!$A$2:$D$676,4,0)</f>
        <v>40201</v>
      </c>
      <c r="E1273">
        <v>15</v>
      </c>
    </row>
    <row r="1274" spans="1:5">
      <c r="A1274" s="40">
        <v>44037</v>
      </c>
      <c r="B1274" s="22">
        <v>44037</v>
      </c>
      <c r="C1274" t="s">
        <v>507</v>
      </c>
      <c r="D1274" s="42">
        <f>VLOOKUP(Pag_Inicio_Corr_mas_casos[[#This Row],[Corregimiento]],Hoja3!$A$2:$D$676,4,0)</f>
        <v>81009</v>
      </c>
      <c r="E1274">
        <v>11</v>
      </c>
    </row>
    <row r="1275" spans="1:5">
      <c r="A1275" s="40">
        <v>44037</v>
      </c>
      <c r="B1275" s="22">
        <v>44037</v>
      </c>
      <c r="C1275" t="s">
        <v>501</v>
      </c>
      <c r="D1275" s="42">
        <f>VLOOKUP(Pag_Inicio_Corr_mas_casos[[#This Row],[Corregimiento]],Hoja3!$A$2:$D$676,4,0)</f>
        <v>80809</v>
      </c>
      <c r="E1275">
        <v>22</v>
      </c>
    </row>
    <row r="1276" spans="1:5">
      <c r="A1276" s="40">
        <v>44037</v>
      </c>
      <c r="B1276" s="22">
        <v>44037</v>
      </c>
      <c r="C1276" t="s">
        <v>498</v>
      </c>
      <c r="D1276" s="42">
        <f>VLOOKUP(Pag_Inicio_Corr_mas_casos[[#This Row],[Corregimiento]],Hoja3!$A$2:$D$676,4,0)</f>
        <v>80803</v>
      </c>
      <c r="E1276">
        <v>11</v>
      </c>
    </row>
    <row r="1277" spans="1:5">
      <c r="A1277" s="40">
        <v>44037</v>
      </c>
      <c r="B1277" s="22">
        <v>44037</v>
      </c>
      <c r="C1277" t="s">
        <v>473</v>
      </c>
      <c r="D1277" s="42">
        <f>VLOOKUP(Pag_Inicio_Corr_mas_casos[[#This Row],[Corregimiento]],Hoja3!$A$2:$D$676,4,0)</f>
        <v>80819</v>
      </c>
      <c r="E1277">
        <v>27</v>
      </c>
    </row>
    <row r="1278" spans="1:5">
      <c r="A1278" s="40">
        <v>44037</v>
      </c>
      <c r="B1278" s="22">
        <v>44037</v>
      </c>
      <c r="C1278" t="s">
        <v>462</v>
      </c>
      <c r="D1278" s="42">
        <f>VLOOKUP(Pag_Inicio_Corr_mas_casos[[#This Row],[Corregimiento]],Hoja3!$A$2:$D$676,4,0)</f>
        <v>130106</v>
      </c>
      <c r="E1278">
        <v>18</v>
      </c>
    </row>
    <row r="1279" spans="1:5">
      <c r="A1279" s="40">
        <v>44037</v>
      </c>
      <c r="B1279" s="22">
        <v>44037</v>
      </c>
      <c r="C1279" t="s">
        <v>566</v>
      </c>
      <c r="D1279" s="42">
        <f>VLOOKUP(Pag_Inicio_Corr_mas_casos[[#This Row],[Corregimiento]],Hoja3!$A$2:$D$676,4,0)</f>
        <v>41401</v>
      </c>
      <c r="E1279">
        <v>16</v>
      </c>
    </row>
    <row r="1280" spans="1:5">
      <c r="A1280" s="40">
        <v>44038</v>
      </c>
      <c r="B1280" s="22">
        <v>44038</v>
      </c>
      <c r="C1280" t="s">
        <v>465</v>
      </c>
      <c r="D1280" s="42">
        <f>VLOOKUP(Pag_Inicio_Corr_mas_casos[[#This Row],[Corregimiento]],Hoja3!$A$2:$D$676,4,0)</f>
        <v>80821</v>
      </c>
      <c r="E1280">
        <v>41</v>
      </c>
    </row>
    <row r="1281" spans="1:5">
      <c r="A1281" s="40">
        <v>44038</v>
      </c>
      <c r="B1281" s="22">
        <v>44038</v>
      </c>
      <c r="C1281" t="s">
        <v>560</v>
      </c>
      <c r="D1281" s="42">
        <f>VLOOKUP(Pag_Inicio_Corr_mas_casos[[#This Row],[Corregimiento]],Hoja3!$A$2:$D$676,4,0)</f>
        <v>100102</v>
      </c>
      <c r="E1281">
        <v>43</v>
      </c>
    </row>
    <row r="1282" spans="1:5">
      <c r="A1282" s="40">
        <v>44038</v>
      </c>
      <c r="B1282" s="22">
        <v>44038</v>
      </c>
      <c r="C1282" t="s">
        <v>470</v>
      </c>
      <c r="D1282" s="42">
        <f>VLOOKUP(Pag_Inicio_Corr_mas_casos[[#This Row],[Corregimiento]],Hoja3!$A$2:$D$676,4,0)</f>
        <v>80822</v>
      </c>
      <c r="E1282">
        <v>30</v>
      </c>
    </row>
    <row r="1283" spans="1:5">
      <c r="A1283" s="40">
        <v>44038</v>
      </c>
      <c r="B1283" s="22">
        <v>44038</v>
      </c>
      <c r="C1283" t="s">
        <v>472</v>
      </c>
      <c r="D1283" s="42">
        <f>VLOOKUP(Pag_Inicio_Corr_mas_casos[[#This Row],[Corregimiento]],Hoja3!$A$2:$D$676,4,0)</f>
        <v>81001</v>
      </c>
      <c r="E1283">
        <v>21</v>
      </c>
    </row>
    <row r="1284" spans="1:5">
      <c r="A1284" s="40">
        <v>44038</v>
      </c>
      <c r="B1284" s="22">
        <v>44038</v>
      </c>
      <c r="C1284" t="s">
        <v>475</v>
      </c>
      <c r="D1284" s="42">
        <f>VLOOKUP(Pag_Inicio_Corr_mas_casos[[#This Row],[Corregimiento]],Hoja3!$A$2:$D$676,4,0)</f>
        <v>81006</v>
      </c>
      <c r="E1284">
        <v>11</v>
      </c>
    </row>
    <row r="1285" spans="1:5">
      <c r="A1285" s="40">
        <v>44038</v>
      </c>
      <c r="B1285" s="22">
        <v>44038</v>
      </c>
      <c r="C1285" t="s">
        <v>460</v>
      </c>
      <c r="D1285" s="42">
        <f>VLOOKUP(Pag_Inicio_Corr_mas_casos[[#This Row],[Corregimiento]],Hoja3!$A$2:$D$676,4,0)</f>
        <v>130101</v>
      </c>
      <c r="E1285">
        <v>50</v>
      </c>
    </row>
    <row r="1286" spans="1:5">
      <c r="A1286" s="40">
        <v>44038</v>
      </c>
      <c r="B1286" s="22">
        <v>44038</v>
      </c>
      <c r="C1286" t="s">
        <v>509</v>
      </c>
      <c r="D1286" s="42">
        <f>VLOOKUP(Pag_Inicio_Corr_mas_casos[[#This Row],[Corregimiento]],Hoja3!$A$2:$D$676,4,0)</f>
        <v>130701</v>
      </c>
      <c r="E1286">
        <v>13</v>
      </c>
    </row>
    <row r="1287" spans="1:5">
      <c r="A1287" s="40">
        <v>44038</v>
      </c>
      <c r="B1287" s="22">
        <v>44038</v>
      </c>
      <c r="C1287" t="s">
        <v>477</v>
      </c>
      <c r="D1287" s="42">
        <f>VLOOKUP(Pag_Inicio_Corr_mas_casos[[#This Row],[Corregimiento]],Hoja3!$A$2:$D$676,4,0)</f>
        <v>130702</v>
      </c>
      <c r="E1287">
        <v>23</v>
      </c>
    </row>
    <row r="1288" spans="1:5">
      <c r="A1288" s="40">
        <v>44038</v>
      </c>
      <c r="B1288" s="22">
        <v>44038</v>
      </c>
      <c r="C1288" t="s">
        <v>466</v>
      </c>
      <c r="D1288" s="42">
        <f>VLOOKUP(Pag_Inicio_Corr_mas_casos[[#This Row],[Corregimiento]],Hoja3!$A$2:$D$676,4,0)</f>
        <v>81007</v>
      </c>
      <c r="E1288">
        <v>26</v>
      </c>
    </row>
    <row r="1289" spans="1:5">
      <c r="A1289" s="40">
        <v>44038</v>
      </c>
      <c r="B1289" s="22">
        <v>44038</v>
      </c>
      <c r="C1289" t="s">
        <v>461</v>
      </c>
      <c r="D1289" s="42">
        <f>VLOOKUP(Pag_Inicio_Corr_mas_casos[[#This Row],[Corregimiento]],Hoja3!$A$2:$D$676,4,0)</f>
        <v>81002</v>
      </c>
      <c r="E1289">
        <v>36</v>
      </c>
    </row>
    <row r="1290" spans="1:5">
      <c r="A1290" s="40">
        <v>44038</v>
      </c>
      <c r="B1290" s="22">
        <v>44038</v>
      </c>
      <c r="C1290" t="s">
        <v>479</v>
      </c>
      <c r="D1290" s="42">
        <f>VLOOKUP(Pag_Inicio_Corr_mas_casos[[#This Row],[Corregimiento]],Hoja3!$A$2:$D$676,4,0)</f>
        <v>80806</v>
      </c>
      <c r="E1290">
        <v>26</v>
      </c>
    </row>
    <row r="1291" spans="1:5">
      <c r="A1291" s="40">
        <v>44038</v>
      </c>
      <c r="B1291" s="22">
        <v>44038</v>
      </c>
      <c r="C1291" t="s">
        <v>531</v>
      </c>
      <c r="D1291" s="42">
        <f>VLOOKUP(Pag_Inicio_Corr_mas_casos[[#This Row],[Corregimiento]],Hoja3!$A$2:$D$676,4,0)</f>
        <v>40503</v>
      </c>
      <c r="E1291">
        <v>15</v>
      </c>
    </row>
    <row r="1292" spans="1:5">
      <c r="A1292" s="40">
        <v>44038</v>
      </c>
      <c r="B1292" s="22">
        <v>44038</v>
      </c>
      <c r="C1292" t="s">
        <v>474</v>
      </c>
      <c r="D1292" s="42">
        <f>VLOOKUP(Pag_Inicio_Corr_mas_casos[[#This Row],[Corregimiento]],Hoja3!$A$2:$D$676,4,0)</f>
        <v>130107</v>
      </c>
      <c r="E1292">
        <v>26</v>
      </c>
    </row>
    <row r="1293" spans="1:5">
      <c r="A1293" s="40">
        <v>44038</v>
      </c>
      <c r="B1293" s="22">
        <v>44038</v>
      </c>
      <c r="C1293" t="s">
        <v>491</v>
      </c>
      <c r="D1293" s="42">
        <f>VLOOKUP(Pag_Inicio_Corr_mas_casos[[#This Row],[Corregimiento]],Hoja3!$A$2:$D$676,4,0)</f>
        <v>80815</v>
      </c>
      <c r="E1293">
        <v>34</v>
      </c>
    </row>
    <row r="1294" spans="1:5">
      <c r="A1294" s="40">
        <v>44038</v>
      </c>
      <c r="B1294" s="22">
        <v>44038</v>
      </c>
      <c r="C1294" t="s">
        <v>508</v>
      </c>
      <c r="D1294" s="42">
        <f>VLOOKUP(Pag_Inicio_Corr_mas_casos[[#This Row],[Corregimiento]],Hoja3!$A$2:$D$676,4,0)</f>
        <v>30104</v>
      </c>
      <c r="E1294">
        <v>35</v>
      </c>
    </row>
    <row r="1295" spans="1:5">
      <c r="A1295" s="40">
        <v>44038</v>
      </c>
      <c r="B1295" s="22">
        <v>44038</v>
      </c>
      <c r="C1295" t="s">
        <v>488</v>
      </c>
      <c r="D1295" s="42">
        <f>VLOOKUP(Pag_Inicio_Corr_mas_casos[[#This Row],[Corregimiento]],Hoja3!$A$2:$D$676,4,0)</f>
        <v>80501</v>
      </c>
      <c r="E1295">
        <v>22</v>
      </c>
    </row>
    <row r="1296" spans="1:5">
      <c r="A1296" s="40">
        <v>44038</v>
      </c>
      <c r="B1296" s="22">
        <v>44038</v>
      </c>
      <c r="C1296" t="s">
        <v>482</v>
      </c>
      <c r="D1296" s="42">
        <f>VLOOKUP(Pag_Inicio_Corr_mas_casos[[#This Row],[Corregimiento]],Hoja3!$A$2:$D$676,4,0)</f>
        <v>30107</v>
      </c>
      <c r="E1296">
        <v>26</v>
      </c>
    </row>
    <row r="1297" spans="1:5">
      <c r="A1297" s="40">
        <v>44038</v>
      </c>
      <c r="B1297" s="22">
        <v>44038</v>
      </c>
      <c r="C1297" t="s">
        <v>537</v>
      </c>
      <c r="D1297" s="42">
        <f>VLOOKUP(Pag_Inicio_Corr_mas_casos[[#This Row],[Corregimiento]],Hoja3!$A$2:$D$676,4,0)</f>
        <v>30115</v>
      </c>
      <c r="E1297">
        <v>21</v>
      </c>
    </row>
    <row r="1298" spans="1:5">
      <c r="A1298" s="40">
        <v>44038</v>
      </c>
      <c r="B1298" s="22">
        <v>44038</v>
      </c>
      <c r="C1298" t="s">
        <v>478</v>
      </c>
      <c r="D1298" s="42">
        <f>VLOOKUP(Pag_Inicio_Corr_mas_casos[[#This Row],[Corregimiento]],Hoja3!$A$2:$D$676,4,0)</f>
        <v>40601</v>
      </c>
      <c r="E1298">
        <v>50</v>
      </c>
    </row>
    <row r="1299" spans="1:5">
      <c r="A1299" s="40">
        <v>44038</v>
      </c>
      <c r="B1299" s="22">
        <v>44038</v>
      </c>
      <c r="C1299" t="s">
        <v>545</v>
      </c>
      <c r="D1299" s="42">
        <f>VLOOKUP(Pag_Inicio_Corr_mas_casos[[#This Row],[Corregimiento]],Hoja3!$A$2:$D$676,4,0)</f>
        <v>40701</v>
      </c>
      <c r="E1299">
        <v>15</v>
      </c>
    </row>
    <row r="1300" spans="1:5">
      <c r="A1300" s="40">
        <v>44038</v>
      </c>
      <c r="B1300" s="22">
        <v>44038</v>
      </c>
      <c r="C1300" t="s">
        <v>496</v>
      </c>
      <c r="D1300" s="42">
        <f>VLOOKUP(Pag_Inicio_Corr_mas_casos[[#This Row],[Corregimiento]],Hoja3!$A$2:$D$676,4,0)</f>
        <v>80826</v>
      </c>
      <c r="E1300">
        <v>28</v>
      </c>
    </row>
    <row r="1301" spans="1:5">
      <c r="A1301" s="40">
        <v>44038</v>
      </c>
      <c r="B1301" s="22">
        <v>44038</v>
      </c>
      <c r="C1301" t="s">
        <v>463</v>
      </c>
      <c r="D1301" s="42">
        <f>VLOOKUP(Pag_Inicio_Corr_mas_casos[[#This Row],[Corregimiento]],Hoja3!$A$2:$D$676,4,0)</f>
        <v>80802</v>
      </c>
      <c r="E1301">
        <v>11</v>
      </c>
    </row>
    <row r="1302" spans="1:5">
      <c r="A1302" s="40">
        <v>44038</v>
      </c>
      <c r="B1302" s="22">
        <v>44038</v>
      </c>
      <c r="C1302" t="s">
        <v>471</v>
      </c>
      <c r="D1302" s="42">
        <f>VLOOKUP(Pag_Inicio_Corr_mas_casos[[#This Row],[Corregimiento]],Hoja3!$A$2:$D$676,4,0)</f>
        <v>80823</v>
      </c>
      <c r="E1302">
        <v>26</v>
      </c>
    </row>
    <row r="1303" spans="1:5">
      <c r="A1303" s="40">
        <v>44038</v>
      </c>
      <c r="B1303" s="22">
        <v>44038</v>
      </c>
      <c r="C1303" t="s">
        <v>495</v>
      </c>
      <c r="D1303" s="42">
        <f>VLOOKUP(Pag_Inicio_Corr_mas_casos[[#This Row],[Corregimiento]],Hoja3!$A$2:$D$676,4,0)</f>
        <v>130708</v>
      </c>
      <c r="E1303">
        <v>25</v>
      </c>
    </row>
    <row r="1304" spans="1:5">
      <c r="A1304" s="40">
        <v>44038</v>
      </c>
      <c r="B1304" s="22">
        <v>44038</v>
      </c>
      <c r="C1304" t="s">
        <v>453</v>
      </c>
      <c r="D1304" s="42">
        <f>VLOOKUP(Pag_Inicio_Corr_mas_casos[[#This Row],[Corregimiento]],Hoja3!$A$2:$D$676,4,0)</f>
        <v>130709</v>
      </c>
      <c r="E1304">
        <v>15</v>
      </c>
    </row>
    <row r="1305" spans="1:5">
      <c r="A1305" s="40">
        <v>44038</v>
      </c>
      <c r="B1305" s="22">
        <v>44038</v>
      </c>
      <c r="C1305" t="s">
        <v>506</v>
      </c>
      <c r="D1305" s="42">
        <f>VLOOKUP(Pag_Inicio_Corr_mas_casos[[#This Row],[Corregimiento]],Hoja3!$A$2:$D$676,4,0)</f>
        <v>81003</v>
      </c>
      <c r="E1305">
        <v>11</v>
      </c>
    </row>
    <row r="1306" spans="1:5">
      <c r="A1306" s="40">
        <v>44038</v>
      </c>
      <c r="B1306" s="22">
        <v>44038</v>
      </c>
      <c r="C1306" t="s">
        <v>464</v>
      </c>
      <c r="D1306" s="42">
        <f>VLOOKUP(Pag_Inicio_Corr_mas_casos[[#This Row],[Corregimiento]],Hoja3!$A$2:$D$676,4,0)</f>
        <v>130102</v>
      </c>
      <c r="E1306">
        <v>15</v>
      </c>
    </row>
    <row r="1307" spans="1:5">
      <c r="A1307" s="40">
        <v>44038</v>
      </c>
      <c r="B1307" s="22">
        <v>44038</v>
      </c>
      <c r="C1307" t="s">
        <v>476</v>
      </c>
      <c r="D1307" s="42">
        <f>VLOOKUP(Pag_Inicio_Corr_mas_casos[[#This Row],[Corregimiento]],Hoja3!$A$2:$D$676,4,0)</f>
        <v>80812</v>
      </c>
      <c r="E1307">
        <v>27</v>
      </c>
    </row>
    <row r="1308" spans="1:5">
      <c r="A1308" s="40">
        <v>44038</v>
      </c>
      <c r="B1308" s="22">
        <v>44038</v>
      </c>
      <c r="C1308" t="s">
        <v>468</v>
      </c>
      <c r="D1308" s="42">
        <f>VLOOKUP(Pag_Inicio_Corr_mas_casos[[#This Row],[Corregimiento]],Hoja3!$A$2:$D$676,4,0)</f>
        <v>80816</v>
      </c>
      <c r="E1308">
        <v>29</v>
      </c>
    </row>
    <row r="1309" spans="1:5">
      <c r="A1309" s="40">
        <v>44038</v>
      </c>
      <c r="B1309" s="22">
        <v>44038</v>
      </c>
      <c r="C1309" t="s">
        <v>490</v>
      </c>
      <c r="D1309" s="42">
        <f>VLOOKUP(Pag_Inicio_Corr_mas_casos[[#This Row],[Corregimiento]],Hoja3!$A$2:$D$676,4,0)</f>
        <v>80820</v>
      </c>
      <c r="E1309">
        <v>23</v>
      </c>
    </row>
    <row r="1310" spans="1:5">
      <c r="A1310" s="40">
        <v>44038</v>
      </c>
      <c r="B1310" s="22">
        <v>44038</v>
      </c>
      <c r="C1310" t="s">
        <v>467</v>
      </c>
      <c r="D1310" s="42">
        <f>VLOOKUP(Pag_Inicio_Corr_mas_casos[[#This Row],[Corregimiento]],Hoja3!$A$2:$D$676,4,0)</f>
        <v>81008</v>
      </c>
      <c r="E1310">
        <v>32</v>
      </c>
    </row>
    <row r="1311" spans="1:5">
      <c r="A1311" s="40">
        <v>44038</v>
      </c>
      <c r="B1311" s="22">
        <v>44038</v>
      </c>
      <c r="C1311" t="s">
        <v>469</v>
      </c>
      <c r="D1311" s="42">
        <f>VLOOKUP(Pag_Inicio_Corr_mas_casos[[#This Row],[Corregimiento]],Hoja3!$A$2:$D$676,4,0)</f>
        <v>80817</v>
      </c>
      <c r="E1311">
        <v>26</v>
      </c>
    </row>
    <row r="1312" spans="1:5">
      <c r="A1312" s="40">
        <v>44038</v>
      </c>
      <c r="B1312" s="22">
        <v>44038</v>
      </c>
      <c r="C1312" t="s">
        <v>486</v>
      </c>
      <c r="D1312" s="42">
        <f>VLOOKUP(Pag_Inicio_Corr_mas_casos[[#This Row],[Corregimiento]],Hoja3!$A$2:$D$676,4,0)</f>
        <v>80813</v>
      </c>
      <c r="E1312">
        <v>35</v>
      </c>
    </row>
    <row r="1313" spans="1:5">
      <c r="A1313" s="40">
        <v>44038</v>
      </c>
      <c r="B1313" s="22">
        <v>44038</v>
      </c>
      <c r="C1313" t="s">
        <v>505</v>
      </c>
      <c r="D1313" s="42">
        <f>VLOOKUP(Pag_Inicio_Corr_mas_casos[[#This Row],[Corregimiento]],Hoja3!$A$2:$D$676,4,0)</f>
        <v>130717</v>
      </c>
      <c r="E1313">
        <v>14</v>
      </c>
    </row>
    <row r="1314" spans="1:5">
      <c r="A1314" s="40">
        <v>44038</v>
      </c>
      <c r="B1314" s="22">
        <v>44038</v>
      </c>
      <c r="C1314" t="s">
        <v>551</v>
      </c>
      <c r="D1314" s="42">
        <f>VLOOKUP(Pag_Inicio_Corr_mas_casos[[#This Row],[Corregimiento]],Hoja3!$A$2:$D$676,4,0)</f>
        <v>30110</v>
      </c>
      <c r="E1314">
        <v>11</v>
      </c>
    </row>
    <row r="1315" spans="1:5">
      <c r="A1315" s="40">
        <v>44038</v>
      </c>
      <c r="B1315" s="22">
        <v>44038</v>
      </c>
      <c r="C1315" t="s">
        <v>515</v>
      </c>
      <c r="D1315" s="42">
        <f>VLOOKUP(Pag_Inicio_Corr_mas_casos[[#This Row],[Corregimiento]],Hoja3!$A$2:$D$676,4,0)</f>
        <v>30111</v>
      </c>
      <c r="E1315">
        <v>29</v>
      </c>
    </row>
    <row r="1316" spans="1:5">
      <c r="A1316" s="40">
        <v>44038</v>
      </c>
      <c r="B1316" s="22">
        <v>44038</v>
      </c>
      <c r="C1316" t="s">
        <v>501</v>
      </c>
      <c r="D1316" s="42">
        <f>VLOOKUP(Pag_Inicio_Corr_mas_casos[[#This Row],[Corregimiento]],Hoja3!$A$2:$D$676,4,0)</f>
        <v>80809</v>
      </c>
      <c r="E1316">
        <v>27</v>
      </c>
    </row>
    <row r="1317" spans="1:5">
      <c r="A1317" s="40">
        <v>44038</v>
      </c>
      <c r="B1317" s="22">
        <v>44038</v>
      </c>
      <c r="C1317" t="s">
        <v>483</v>
      </c>
      <c r="D1317" s="42">
        <f>VLOOKUP(Pag_Inicio_Corr_mas_casos[[#This Row],[Corregimiento]],Hoja3!$A$2:$D$676,4,0)</f>
        <v>30113</v>
      </c>
      <c r="E1317">
        <v>13</v>
      </c>
    </row>
    <row r="1318" spans="1:5">
      <c r="A1318" s="40">
        <v>44038</v>
      </c>
      <c r="B1318" s="22">
        <v>44038</v>
      </c>
      <c r="C1318" t="s">
        <v>473</v>
      </c>
      <c r="D1318" s="42">
        <f>VLOOKUP(Pag_Inicio_Corr_mas_casos[[#This Row],[Corregimiento]],Hoja3!$A$2:$D$676,4,0)</f>
        <v>80819</v>
      </c>
      <c r="E1318">
        <v>48</v>
      </c>
    </row>
    <row r="1319" spans="1:5">
      <c r="A1319" s="40">
        <v>44038</v>
      </c>
      <c r="B1319" s="22">
        <v>44038</v>
      </c>
      <c r="C1319" t="s">
        <v>462</v>
      </c>
      <c r="D1319" s="42">
        <f>VLOOKUP(Pag_Inicio_Corr_mas_casos[[#This Row],[Corregimiento]],Hoja3!$A$2:$D$676,4,0)</f>
        <v>130106</v>
      </c>
      <c r="E1319">
        <v>51</v>
      </c>
    </row>
    <row r="1320" spans="1:5">
      <c r="A1320" s="40">
        <v>44039</v>
      </c>
      <c r="B1320" s="22">
        <v>44039</v>
      </c>
      <c r="C1320" t="s">
        <v>465</v>
      </c>
      <c r="D1320" s="42">
        <f>VLOOKUP(Pag_Inicio_Corr_mas_casos[[#This Row],[Corregimiento]],Hoja3!$A$2:$D$676,4,0)</f>
        <v>80821</v>
      </c>
      <c r="E1320">
        <v>23</v>
      </c>
    </row>
    <row r="1321" spans="1:5">
      <c r="A1321" s="40">
        <v>44039</v>
      </c>
      <c r="B1321" s="22">
        <v>44039</v>
      </c>
      <c r="C1321" t="s">
        <v>470</v>
      </c>
      <c r="D1321" s="42">
        <f>VLOOKUP(Pag_Inicio_Corr_mas_casos[[#This Row],[Corregimiento]],Hoja3!$A$2:$D$676,4,0)</f>
        <v>80822</v>
      </c>
      <c r="E1321">
        <v>12</v>
      </c>
    </row>
    <row r="1322" spans="1:5">
      <c r="A1322" s="40">
        <v>44039</v>
      </c>
      <c r="B1322" s="22">
        <v>44039</v>
      </c>
      <c r="C1322" t="s">
        <v>472</v>
      </c>
      <c r="D1322" s="42">
        <f>VLOOKUP(Pag_Inicio_Corr_mas_casos[[#This Row],[Corregimiento]],Hoja3!$A$2:$D$676,4,0)</f>
        <v>81001</v>
      </c>
      <c r="E1322">
        <v>13</v>
      </c>
    </row>
    <row r="1323" spans="1:5">
      <c r="A1323" s="40">
        <v>44039</v>
      </c>
      <c r="B1323" s="22">
        <v>44039</v>
      </c>
      <c r="C1323" t="s">
        <v>475</v>
      </c>
      <c r="D1323" s="42">
        <f>VLOOKUP(Pag_Inicio_Corr_mas_casos[[#This Row],[Corregimiento]],Hoja3!$A$2:$D$676,4,0)</f>
        <v>81006</v>
      </c>
      <c r="E1323">
        <v>14</v>
      </c>
    </row>
    <row r="1324" spans="1:5">
      <c r="A1324" s="40">
        <v>44039</v>
      </c>
      <c r="B1324" s="22">
        <v>44039</v>
      </c>
      <c r="C1324" t="s">
        <v>460</v>
      </c>
      <c r="D1324" s="42">
        <f>VLOOKUP(Pag_Inicio_Corr_mas_casos[[#This Row],[Corregimiento]],Hoja3!$A$2:$D$676,4,0)</f>
        <v>130101</v>
      </c>
      <c r="E1324">
        <v>42</v>
      </c>
    </row>
    <row r="1325" spans="1:5">
      <c r="A1325" s="40">
        <v>44039</v>
      </c>
      <c r="B1325" s="22">
        <v>44039</v>
      </c>
      <c r="C1325" t="s">
        <v>509</v>
      </c>
      <c r="D1325" s="42">
        <f>VLOOKUP(Pag_Inicio_Corr_mas_casos[[#This Row],[Corregimiento]],Hoja3!$A$2:$D$676,4,0)</f>
        <v>130701</v>
      </c>
      <c r="E1325">
        <v>11</v>
      </c>
    </row>
    <row r="1326" spans="1:5">
      <c r="A1326" s="40">
        <v>44039</v>
      </c>
      <c r="B1326" s="22">
        <v>44039</v>
      </c>
      <c r="C1326" t="s">
        <v>477</v>
      </c>
      <c r="D1326" s="42">
        <f>VLOOKUP(Pag_Inicio_Corr_mas_casos[[#This Row],[Corregimiento]],Hoja3!$A$2:$D$676,4,0)</f>
        <v>130702</v>
      </c>
      <c r="E1326">
        <v>24</v>
      </c>
    </row>
    <row r="1327" spans="1:5">
      <c r="A1327" s="40">
        <v>44039</v>
      </c>
      <c r="B1327" s="22">
        <v>44039</v>
      </c>
      <c r="C1327" t="s">
        <v>466</v>
      </c>
      <c r="D1327" s="42">
        <f>VLOOKUP(Pag_Inicio_Corr_mas_casos[[#This Row],[Corregimiento]],Hoja3!$A$2:$D$676,4,0)</f>
        <v>81007</v>
      </c>
      <c r="E1327">
        <v>34</v>
      </c>
    </row>
    <row r="1328" spans="1:5">
      <c r="A1328" s="40">
        <v>44039</v>
      </c>
      <c r="B1328" s="22">
        <v>44039</v>
      </c>
      <c r="C1328" t="s">
        <v>461</v>
      </c>
      <c r="D1328" s="42">
        <f>VLOOKUP(Pag_Inicio_Corr_mas_casos[[#This Row],[Corregimiento]],Hoja3!$A$2:$D$676,4,0)</f>
        <v>81002</v>
      </c>
      <c r="E1328">
        <v>50</v>
      </c>
    </row>
    <row r="1329" spans="1:5">
      <c r="A1329" s="40">
        <v>44039</v>
      </c>
      <c r="B1329" s="22">
        <v>44039</v>
      </c>
      <c r="C1329" t="s">
        <v>544</v>
      </c>
      <c r="D1329" s="42">
        <f>VLOOKUP(Pag_Inicio_Corr_mas_casos[[#This Row],[Corregimiento]],Hoja3!$A$2:$D$676,4,0)</f>
        <v>30103</v>
      </c>
      <c r="E1329">
        <v>13</v>
      </c>
    </row>
    <row r="1330" spans="1:5">
      <c r="A1330" s="40">
        <v>44039</v>
      </c>
      <c r="B1330" s="22">
        <v>44039</v>
      </c>
      <c r="C1330" t="s">
        <v>474</v>
      </c>
      <c r="D1330" s="42">
        <f>VLOOKUP(Pag_Inicio_Corr_mas_casos[[#This Row],[Corregimiento]],Hoja3!$A$2:$D$676,4,0)</f>
        <v>130107</v>
      </c>
      <c r="E1330">
        <v>18</v>
      </c>
    </row>
    <row r="1331" spans="1:5">
      <c r="A1331" s="40">
        <v>44039</v>
      </c>
      <c r="B1331" s="22">
        <v>44039</v>
      </c>
      <c r="C1331" t="s">
        <v>491</v>
      </c>
      <c r="D1331" s="42">
        <f>VLOOKUP(Pag_Inicio_Corr_mas_casos[[#This Row],[Corregimiento]],Hoja3!$A$2:$D$676,4,0)</f>
        <v>80815</v>
      </c>
      <c r="E1331">
        <v>35</v>
      </c>
    </row>
    <row r="1332" spans="1:5">
      <c r="A1332" s="40">
        <v>44039</v>
      </c>
      <c r="B1332" s="22">
        <v>44039</v>
      </c>
      <c r="C1332" t="s">
        <v>508</v>
      </c>
      <c r="D1332" s="42">
        <f>VLOOKUP(Pag_Inicio_Corr_mas_casos[[#This Row],[Corregimiento]],Hoja3!$A$2:$D$676,4,0)</f>
        <v>30104</v>
      </c>
      <c r="E1332">
        <v>14</v>
      </c>
    </row>
    <row r="1333" spans="1:5">
      <c r="A1333" s="40">
        <v>44039</v>
      </c>
      <c r="B1333" s="22">
        <v>44039</v>
      </c>
      <c r="C1333" t="s">
        <v>480</v>
      </c>
      <c r="D1333" s="42">
        <f>VLOOKUP(Pag_Inicio_Corr_mas_casos[[#This Row],[Corregimiento]],Hoja3!$A$2:$D$676,4,0)</f>
        <v>130108</v>
      </c>
      <c r="E1333">
        <v>15</v>
      </c>
    </row>
    <row r="1334" spans="1:5">
      <c r="A1334" s="40">
        <v>44039</v>
      </c>
      <c r="B1334" s="22">
        <v>44039</v>
      </c>
      <c r="C1334" t="s">
        <v>488</v>
      </c>
      <c r="D1334" s="42">
        <f>VLOOKUP(Pag_Inicio_Corr_mas_casos[[#This Row],[Corregimiento]],Hoja3!$A$2:$D$676,4,0)</f>
        <v>80501</v>
      </c>
      <c r="E1334">
        <v>25</v>
      </c>
    </row>
    <row r="1335" spans="1:5">
      <c r="A1335" s="40">
        <v>44039</v>
      </c>
      <c r="B1335" s="22">
        <v>44039</v>
      </c>
      <c r="C1335" t="s">
        <v>482</v>
      </c>
      <c r="D1335" s="42">
        <f>VLOOKUP(Pag_Inicio_Corr_mas_casos[[#This Row],[Corregimiento]],Hoja3!$A$2:$D$676,4,0)</f>
        <v>30107</v>
      </c>
      <c r="E1335">
        <v>18</v>
      </c>
    </row>
    <row r="1336" spans="1:5">
      <c r="A1336" s="40">
        <v>44039</v>
      </c>
      <c r="B1336" s="22">
        <v>44039</v>
      </c>
      <c r="C1336" t="s">
        <v>537</v>
      </c>
      <c r="D1336" s="42">
        <f>VLOOKUP(Pag_Inicio_Corr_mas_casos[[#This Row],[Corregimiento]],Hoja3!$A$2:$D$676,4,0)</f>
        <v>30115</v>
      </c>
      <c r="E1336">
        <v>14</v>
      </c>
    </row>
    <row r="1337" spans="1:5">
      <c r="A1337" s="40">
        <v>44039</v>
      </c>
      <c r="B1337" s="22">
        <v>44039</v>
      </c>
      <c r="C1337" t="s">
        <v>496</v>
      </c>
      <c r="D1337" s="42">
        <f>VLOOKUP(Pag_Inicio_Corr_mas_casos[[#This Row],[Corregimiento]],Hoja3!$A$2:$D$676,4,0)</f>
        <v>80826</v>
      </c>
      <c r="E1337">
        <v>15</v>
      </c>
    </row>
    <row r="1338" spans="1:5">
      <c r="A1338" s="40">
        <v>44039</v>
      </c>
      <c r="B1338" s="22">
        <v>44039</v>
      </c>
      <c r="C1338" t="s">
        <v>471</v>
      </c>
      <c r="D1338" s="42">
        <f>VLOOKUP(Pag_Inicio_Corr_mas_casos[[#This Row],[Corregimiento]],Hoja3!$A$2:$D$676,4,0)</f>
        <v>80823</v>
      </c>
      <c r="E1338">
        <v>20</v>
      </c>
    </row>
    <row r="1339" spans="1:5">
      <c r="A1339" s="40">
        <v>44039</v>
      </c>
      <c r="B1339" s="22">
        <v>44039</v>
      </c>
      <c r="C1339" t="s">
        <v>495</v>
      </c>
      <c r="D1339" s="42">
        <f>VLOOKUP(Pag_Inicio_Corr_mas_casos[[#This Row],[Corregimiento]],Hoja3!$A$2:$D$676,4,0)</f>
        <v>130708</v>
      </c>
      <c r="E1339">
        <v>20</v>
      </c>
    </row>
    <row r="1340" spans="1:5">
      <c r="A1340" s="40">
        <v>44039</v>
      </c>
      <c r="B1340" s="22">
        <v>44039</v>
      </c>
      <c r="C1340" t="s">
        <v>453</v>
      </c>
      <c r="D1340" s="42">
        <f>VLOOKUP(Pag_Inicio_Corr_mas_casos[[#This Row],[Corregimiento]],Hoja3!$A$2:$D$676,4,0)</f>
        <v>130709</v>
      </c>
      <c r="E1340">
        <v>13</v>
      </c>
    </row>
    <row r="1341" spans="1:5">
      <c r="A1341" s="40">
        <v>44039</v>
      </c>
      <c r="B1341" s="22">
        <v>44039</v>
      </c>
      <c r="C1341" t="s">
        <v>506</v>
      </c>
      <c r="D1341" s="42">
        <f>VLOOKUP(Pag_Inicio_Corr_mas_casos[[#This Row],[Corregimiento]],Hoja3!$A$2:$D$676,4,0)</f>
        <v>81003</v>
      </c>
      <c r="E1341">
        <v>17</v>
      </c>
    </row>
    <row r="1342" spans="1:5">
      <c r="A1342" s="40">
        <v>44039</v>
      </c>
      <c r="B1342" s="22">
        <v>44039</v>
      </c>
      <c r="C1342" t="s">
        <v>464</v>
      </c>
      <c r="D1342" s="42">
        <f>VLOOKUP(Pag_Inicio_Corr_mas_casos[[#This Row],[Corregimiento]],Hoja3!$A$2:$D$676,4,0)</f>
        <v>130102</v>
      </c>
      <c r="E1342">
        <v>20</v>
      </c>
    </row>
    <row r="1343" spans="1:5">
      <c r="A1343" s="40">
        <v>44039</v>
      </c>
      <c r="B1343" s="22">
        <v>44039</v>
      </c>
      <c r="C1343" t="s">
        <v>476</v>
      </c>
      <c r="D1343" s="42">
        <f>VLOOKUP(Pag_Inicio_Corr_mas_casos[[#This Row],[Corregimiento]],Hoja3!$A$2:$D$676,4,0)</f>
        <v>80812</v>
      </c>
      <c r="E1343">
        <v>30</v>
      </c>
    </row>
    <row r="1344" spans="1:5">
      <c r="A1344" s="40">
        <v>44039</v>
      </c>
      <c r="B1344" s="22">
        <v>44039</v>
      </c>
      <c r="C1344" t="s">
        <v>468</v>
      </c>
      <c r="D1344" s="42">
        <f>VLOOKUP(Pag_Inicio_Corr_mas_casos[[#This Row],[Corregimiento]],Hoja3!$A$2:$D$676,4,0)</f>
        <v>80816</v>
      </c>
      <c r="E1344">
        <v>16</v>
      </c>
    </row>
    <row r="1345" spans="1:5">
      <c r="A1345" s="40">
        <v>44039</v>
      </c>
      <c r="B1345" s="22">
        <v>44039</v>
      </c>
      <c r="C1345" t="s">
        <v>490</v>
      </c>
      <c r="D1345" s="42">
        <f>VLOOKUP(Pag_Inicio_Corr_mas_casos[[#This Row],[Corregimiento]],Hoja3!$A$2:$D$676,4,0)</f>
        <v>80820</v>
      </c>
      <c r="E1345">
        <v>39</v>
      </c>
    </row>
    <row r="1346" spans="1:5">
      <c r="A1346" s="40">
        <v>44039</v>
      </c>
      <c r="B1346" s="22">
        <v>44039</v>
      </c>
      <c r="C1346" t="s">
        <v>536</v>
      </c>
      <c r="D1346" s="42">
        <f>VLOOKUP(Pag_Inicio_Corr_mas_casos[[#This Row],[Corregimiento]],Hoja3!$A$2:$D$676,4,0)</f>
        <v>81004</v>
      </c>
      <c r="E1346">
        <v>15</v>
      </c>
    </row>
    <row r="1347" spans="1:5">
      <c r="A1347" s="40">
        <v>44039</v>
      </c>
      <c r="B1347" s="22">
        <v>44039</v>
      </c>
      <c r="C1347" t="s">
        <v>467</v>
      </c>
      <c r="D1347" s="42">
        <f>VLOOKUP(Pag_Inicio_Corr_mas_casos[[#This Row],[Corregimiento]],Hoja3!$A$2:$D$676,4,0)</f>
        <v>81008</v>
      </c>
      <c r="E1347">
        <v>24</v>
      </c>
    </row>
    <row r="1348" spans="1:5">
      <c r="A1348" s="40">
        <v>44039</v>
      </c>
      <c r="B1348" s="22">
        <v>44039</v>
      </c>
      <c r="C1348" t="s">
        <v>469</v>
      </c>
      <c r="D1348" s="42">
        <f>VLOOKUP(Pag_Inicio_Corr_mas_casos[[#This Row],[Corregimiento]],Hoja3!$A$2:$D$676,4,0)</f>
        <v>80817</v>
      </c>
      <c r="E1348">
        <v>22</v>
      </c>
    </row>
    <row r="1349" spans="1:5">
      <c r="A1349" s="40">
        <v>44039</v>
      </c>
      <c r="B1349" s="22">
        <v>44039</v>
      </c>
      <c r="C1349" t="s">
        <v>481</v>
      </c>
      <c r="D1349" s="42">
        <f>VLOOKUP(Pag_Inicio_Corr_mas_casos[[#This Row],[Corregimiento]],Hoja3!$A$2:$D$676,4,0)</f>
        <v>80810</v>
      </c>
      <c r="E1349">
        <v>11</v>
      </c>
    </row>
    <row r="1350" spans="1:5">
      <c r="A1350" s="40">
        <v>44039</v>
      </c>
      <c r="B1350" s="22">
        <v>44039</v>
      </c>
      <c r="C1350" t="s">
        <v>486</v>
      </c>
      <c r="D1350" s="42">
        <f>VLOOKUP(Pag_Inicio_Corr_mas_casos[[#This Row],[Corregimiento]],Hoja3!$A$2:$D$676,4,0)</f>
        <v>80813</v>
      </c>
      <c r="E1350">
        <v>23</v>
      </c>
    </row>
    <row r="1351" spans="1:5">
      <c r="A1351" s="40">
        <v>44039</v>
      </c>
      <c r="B1351" s="22">
        <v>44039</v>
      </c>
      <c r="C1351" t="s">
        <v>524</v>
      </c>
      <c r="D1351" s="42">
        <f>VLOOKUP(Pag_Inicio_Corr_mas_casos[[#This Row],[Corregimiento]],Hoja3!$A$2:$D$676,4,0)</f>
        <v>130716</v>
      </c>
      <c r="E1351">
        <v>12</v>
      </c>
    </row>
    <row r="1352" spans="1:5">
      <c r="A1352" s="40">
        <v>44039</v>
      </c>
      <c r="B1352" s="22">
        <v>44039</v>
      </c>
      <c r="C1352" t="s">
        <v>505</v>
      </c>
      <c r="D1352" s="42">
        <f>VLOOKUP(Pag_Inicio_Corr_mas_casos[[#This Row],[Corregimiento]],Hoja3!$A$2:$D$676,4,0)</f>
        <v>130717</v>
      </c>
      <c r="E1352">
        <v>19</v>
      </c>
    </row>
    <row r="1353" spans="1:5">
      <c r="A1353" s="40">
        <v>44039</v>
      </c>
      <c r="B1353" s="22">
        <v>44039</v>
      </c>
      <c r="C1353" t="s">
        <v>507</v>
      </c>
      <c r="D1353" s="42">
        <f>VLOOKUP(Pag_Inicio_Corr_mas_casos[[#This Row],[Corregimiento]],Hoja3!$A$2:$D$676,4,0)</f>
        <v>81009</v>
      </c>
      <c r="E1353">
        <v>14</v>
      </c>
    </row>
    <row r="1354" spans="1:5">
      <c r="A1354" s="40">
        <v>44039</v>
      </c>
      <c r="B1354" s="22">
        <v>44039</v>
      </c>
      <c r="C1354" t="s">
        <v>515</v>
      </c>
      <c r="D1354" s="42">
        <f>VLOOKUP(Pag_Inicio_Corr_mas_casos[[#This Row],[Corregimiento]],Hoja3!$A$2:$D$676,4,0)</f>
        <v>30111</v>
      </c>
      <c r="E1354">
        <v>31</v>
      </c>
    </row>
    <row r="1355" spans="1:5">
      <c r="A1355" s="40">
        <v>44039</v>
      </c>
      <c r="B1355" s="22">
        <v>44039</v>
      </c>
      <c r="C1355" t="s">
        <v>473</v>
      </c>
      <c r="D1355" s="42">
        <f>VLOOKUP(Pag_Inicio_Corr_mas_casos[[#This Row],[Corregimiento]],Hoja3!$A$2:$D$676,4,0)</f>
        <v>80819</v>
      </c>
      <c r="E1355">
        <v>42</v>
      </c>
    </row>
    <row r="1356" spans="1:5">
      <c r="A1356" s="40">
        <v>44039</v>
      </c>
      <c r="B1356" s="22">
        <v>44039</v>
      </c>
      <c r="C1356" t="s">
        <v>523</v>
      </c>
      <c r="D1356" s="42">
        <f>VLOOKUP(Pag_Inicio_Corr_mas_casos[[#This Row],[Corregimiento]],Hoja3!$A$2:$D$676,4,0)</f>
        <v>81005</v>
      </c>
      <c r="E1356">
        <v>16</v>
      </c>
    </row>
    <row r="1357" spans="1:5">
      <c r="A1357" s="40">
        <v>44039</v>
      </c>
      <c r="B1357" s="22">
        <v>44039</v>
      </c>
      <c r="C1357" t="s">
        <v>462</v>
      </c>
      <c r="D1357" s="42">
        <f>VLOOKUP(Pag_Inicio_Corr_mas_casos[[#This Row],[Corregimiento]],Hoja3!$A$2:$D$676,4,0)</f>
        <v>130106</v>
      </c>
      <c r="E1357">
        <v>27</v>
      </c>
    </row>
    <row r="1358" spans="1:5">
      <c r="A1358" s="40">
        <v>44040</v>
      </c>
      <c r="B1358" s="22">
        <v>44040</v>
      </c>
      <c r="C1358" t="s">
        <v>465</v>
      </c>
      <c r="D1358" s="42">
        <f>VLOOKUP(Pag_Inicio_Corr_mas_casos[[#This Row],[Corregimiento]],Hoja3!$A$2:$D$676,4,0)</f>
        <v>80821</v>
      </c>
      <c r="E1358">
        <v>11</v>
      </c>
    </row>
    <row r="1359" spans="1:5">
      <c r="A1359" s="40">
        <v>44040</v>
      </c>
      <c r="B1359" s="22">
        <v>44040</v>
      </c>
      <c r="C1359" t="s">
        <v>460</v>
      </c>
      <c r="D1359" s="42">
        <f>VLOOKUP(Pag_Inicio_Corr_mas_casos[[#This Row],[Corregimiento]],Hoja3!$A$2:$D$676,4,0)</f>
        <v>130101</v>
      </c>
      <c r="E1359">
        <v>11</v>
      </c>
    </row>
    <row r="1360" spans="1:5">
      <c r="A1360" s="40">
        <v>44040</v>
      </c>
      <c r="B1360" s="22">
        <v>44040</v>
      </c>
      <c r="C1360" t="s">
        <v>479</v>
      </c>
      <c r="D1360" s="42">
        <f>VLOOKUP(Pag_Inicio_Corr_mas_casos[[#This Row],[Corregimiento]],Hoja3!$A$2:$D$676,4,0)</f>
        <v>80806</v>
      </c>
      <c r="E1360">
        <v>15</v>
      </c>
    </row>
    <row r="1361" spans="1:5">
      <c r="A1361" s="40">
        <v>44040</v>
      </c>
      <c r="B1361" s="22">
        <v>44040</v>
      </c>
      <c r="C1361" t="s">
        <v>491</v>
      </c>
      <c r="D1361" s="42">
        <f>VLOOKUP(Pag_Inicio_Corr_mas_casos[[#This Row],[Corregimiento]],Hoja3!$A$2:$D$676,4,0)</f>
        <v>80815</v>
      </c>
      <c r="E1361">
        <v>14</v>
      </c>
    </row>
    <row r="1362" spans="1:5">
      <c r="A1362" s="40">
        <v>44040</v>
      </c>
      <c r="B1362" s="22">
        <v>44040</v>
      </c>
      <c r="C1362" t="s">
        <v>488</v>
      </c>
      <c r="D1362" s="42">
        <f>VLOOKUP(Pag_Inicio_Corr_mas_casos[[#This Row],[Corregimiento]],Hoja3!$A$2:$D$676,4,0)</f>
        <v>80501</v>
      </c>
      <c r="E1362">
        <v>18</v>
      </c>
    </row>
    <row r="1363" spans="1:5">
      <c r="A1363" s="40">
        <v>44040</v>
      </c>
      <c r="B1363" s="22">
        <v>44040</v>
      </c>
      <c r="C1363" t="s">
        <v>482</v>
      </c>
      <c r="D1363" s="42">
        <f>VLOOKUP(Pag_Inicio_Corr_mas_casos[[#This Row],[Corregimiento]],Hoja3!$A$2:$D$676,4,0)</f>
        <v>30107</v>
      </c>
      <c r="E1363">
        <v>20</v>
      </c>
    </row>
    <row r="1364" spans="1:5">
      <c r="A1364" s="40">
        <v>44040</v>
      </c>
      <c r="B1364" s="22">
        <v>44040</v>
      </c>
      <c r="C1364" t="s">
        <v>542</v>
      </c>
      <c r="D1364" s="42">
        <f>VLOOKUP(Pag_Inicio_Corr_mas_casos[[#This Row],[Corregimiento]],Hoja3!$A$2:$D$676,4,0)</f>
        <v>10206</v>
      </c>
      <c r="E1364">
        <v>11</v>
      </c>
    </row>
    <row r="1365" spans="1:5">
      <c r="A1365" s="40">
        <v>44040</v>
      </c>
      <c r="B1365" s="22">
        <v>44040</v>
      </c>
      <c r="C1365" t="s">
        <v>464</v>
      </c>
      <c r="D1365" s="42">
        <f>VLOOKUP(Pag_Inicio_Corr_mas_casos[[#This Row],[Corregimiento]],Hoja3!$A$2:$D$676,4,0)</f>
        <v>130102</v>
      </c>
      <c r="E1365">
        <v>12</v>
      </c>
    </row>
    <row r="1366" spans="1:5">
      <c r="A1366" s="40">
        <v>44040</v>
      </c>
      <c r="B1366" s="22">
        <v>44040</v>
      </c>
      <c r="C1366" t="s">
        <v>476</v>
      </c>
      <c r="D1366" s="42">
        <f>VLOOKUP(Pag_Inicio_Corr_mas_casos[[#This Row],[Corregimiento]],Hoja3!$A$2:$D$676,4,0)</f>
        <v>80812</v>
      </c>
      <c r="E1366">
        <v>20</v>
      </c>
    </row>
    <row r="1367" spans="1:5">
      <c r="A1367" s="40">
        <v>44040</v>
      </c>
      <c r="B1367" s="22">
        <v>44040</v>
      </c>
      <c r="C1367" t="s">
        <v>467</v>
      </c>
      <c r="D1367" s="42">
        <f>VLOOKUP(Pag_Inicio_Corr_mas_casos[[#This Row],[Corregimiento]],Hoja3!$A$2:$D$676,4,0)</f>
        <v>81008</v>
      </c>
      <c r="E1367">
        <v>17</v>
      </c>
    </row>
    <row r="1368" spans="1:5">
      <c r="A1368" s="40">
        <v>44040</v>
      </c>
      <c r="B1368" s="22">
        <v>44040</v>
      </c>
      <c r="C1368" t="s">
        <v>469</v>
      </c>
      <c r="D1368" s="42">
        <f>VLOOKUP(Pag_Inicio_Corr_mas_casos[[#This Row],[Corregimiento]],Hoja3!$A$2:$D$676,4,0)</f>
        <v>80817</v>
      </c>
      <c r="E1368">
        <v>20</v>
      </c>
    </row>
    <row r="1369" spans="1:5">
      <c r="A1369" s="40">
        <v>44040</v>
      </c>
      <c r="B1369" s="22">
        <v>44040</v>
      </c>
      <c r="C1369" t="s">
        <v>481</v>
      </c>
      <c r="D1369" s="42">
        <f>VLOOKUP(Pag_Inicio_Corr_mas_casos[[#This Row],[Corregimiento]],Hoja3!$A$2:$D$676,4,0)</f>
        <v>80810</v>
      </c>
      <c r="E1369">
        <v>12</v>
      </c>
    </row>
    <row r="1370" spans="1:5">
      <c r="A1370" s="40">
        <v>44040</v>
      </c>
      <c r="B1370" s="22">
        <v>44040</v>
      </c>
      <c r="C1370" t="s">
        <v>486</v>
      </c>
      <c r="D1370" s="42">
        <f>VLOOKUP(Pag_Inicio_Corr_mas_casos[[#This Row],[Corregimiento]],Hoja3!$A$2:$D$676,4,0)</f>
        <v>80813</v>
      </c>
      <c r="E1370">
        <v>18</v>
      </c>
    </row>
    <row r="1371" spans="1:5">
      <c r="A1371" s="40">
        <v>44040</v>
      </c>
      <c r="B1371" s="22">
        <v>44040</v>
      </c>
      <c r="C1371" t="s">
        <v>505</v>
      </c>
      <c r="D1371" s="42">
        <f>VLOOKUP(Pag_Inicio_Corr_mas_casos[[#This Row],[Corregimiento]],Hoja3!$A$2:$D$676,4,0)</f>
        <v>130717</v>
      </c>
      <c r="E1371">
        <v>12</v>
      </c>
    </row>
    <row r="1372" spans="1:5">
      <c r="A1372" s="40">
        <v>44040</v>
      </c>
      <c r="B1372" s="22">
        <v>44040</v>
      </c>
      <c r="C1372" t="s">
        <v>493</v>
      </c>
      <c r="D1372" s="42">
        <f>VLOOKUP(Pag_Inicio_Corr_mas_casos[[#This Row],[Corregimiento]],Hoja3!$A$2:$D$676,4,0)</f>
        <v>80811</v>
      </c>
      <c r="E1372">
        <v>15</v>
      </c>
    </row>
    <row r="1373" spans="1:5">
      <c r="A1373" s="40">
        <v>44040</v>
      </c>
      <c r="B1373" s="22">
        <v>44040</v>
      </c>
      <c r="C1373" t="s">
        <v>507</v>
      </c>
      <c r="D1373" s="42">
        <f>VLOOKUP(Pag_Inicio_Corr_mas_casos[[#This Row],[Corregimiento]],Hoja3!$A$2:$D$676,4,0)</f>
        <v>81009</v>
      </c>
      <c r="E1373">
        <v>11</v>
      </c>
    </row>
    <row r="1374" spans="1:5">
      <c r="A1374" s="40">
        <v>44040</v>
      </c>
      <c r="B1374" s="22">
        <v>44040</v>
      </c>
      <c r="C1374" t="s">
        <v>501</v>
      </c>
      <c r="D1374" s="42">
        <f>VLOOKUP(Pag_Inicio_Corr_mas_casos[[#This Row],[Corregimiento]],Hoja3!$A$2:$D$676,4,0)</f>
        <v>80809</v>
      </c>
      <c r="E1374">
        <v>15</v>
      </c>
    </row>
    <row r="1375" spans="1:5">
      <c r="A1375" s="40">
        <v>44040</v>
      </c>
      <c r="B1375" s="22">
        <v>44040</v>
      </c>
      <c r="C1375" t="s">
        <v>473</v>
      </c>
      <c r="D1375" s="42">
        <f>VLOOKUP(Pag_Inicio_Corr_mas_casos[[#This Row],[Corregimiento]],Hoja3!$A$2:$D$676,4,0)</f>
        <v>80819</v>
      </c>
      <c r="E1375">
        <v>16</v>
      </c>
    </row>
    <row r="1376" spans="1:5">
      <c r="A1376" s="40">
        <v>44040</v>
      </c>
      <c r="B1376" s="22">
        <v>44040</v>
      </c>
      <c r="C1376" t="s">
        <v>462</v>
      </c>
      <c r="D1376" s="42">
        <f>VLOOKUP(Pag_Inicio_Corr_mas_casos[[#This Row],[Corregimiento]],Hoja3!$A$2:$D$676,4,0)</f>
        <v>130106</v>
      </c>
      <c r="E1376">
        <v>14</v>
      </c>
    </row>
    <row r="1377" spans="1:5">
      <c r="A1377" s="40">
        <v>44041</v>
      </c>
      <c r="B1377" s="22">
        <v>44041</v>
      </c>
      <c r="C1377" t="s">
        <v>465</v>
      </c>
      <c r="D1377" s="42">
        <f>VLOOKUP(Pag_Inicio_Corr_mas_casos[[#This Row],[Corregimiento]],Hoja3!$A$2:$D$676,4,0)</f>
        <v>80821</v>
      </c>
      <c r="E1377">
        <v>25</v>
      </c>
    </row>
    <row r="1378" spans="1:5">
      <c r="A1378" s="40">
        <v>44041</v>
      </c>
      <c r="B1378" s="22">
        <v>44041</v>
      </c>
      <c r="C1378" t="s">
        <v>470</v>
      </c>
      <c r="D1378" s="42">
        <f>VLOOKUP(Pag_Inicio_Corr_mas_casos[[#This Row],[Corregimiento]],Hoja3!$A$2:$D$676,4,0)</f>
        <v>80822</v>
      </c>
      <c r="E1378">
        <v>28</v>
      </c>
    </row>
    <row r="1379" spans="1:5">
      <c r="A1379" s="40">
        <v>44041</v>
      </c>
      <c r="B1379" s="22">
        <v>44041</v>
      </c>
      <c r="C1379" t="s">
        <v>567</v>
      </c>
      <c r="D1379" s="42">
        <f>VLOOKUP(Pag_Inicio_Corr_mas_casos[[#This Row],[Corregimiento]],Hoja3!$A$2:$D$676,4,0)</f>
        <v>120302</v>
      </c>
      <c r="E1379">
        <v>13</v>
      </c>
    </row>
    <row r="1380" spans="1:5">
      <c r="A1380" s="40">
        <v>44041</v>
      </c>
      <c r="B1380" s="22">
        <v>44041</v>
      </c>
      <c r="C1380" t="s">
        <v>475</v>
      </c>
      <c r="D1380" s="42">
        <f>VLOOKUP(Pag_Inicio_Corr_mas_casos[[#This Row],[Corregimiento]],Hoja3!$A$2:$D$676,4,0)</f>
        <v>81006</v>
      </c>
      <c r="E1380">
        <v>12</v>
      </c>
    </row>
    <row r="1381" spans="1:5">
      <c r="A1381" s="40">
        <v>44041</v>
      </c>
      <c r="B1381" s="22">
        <v>44041</v>
      </c>
      <c r="C1381" t="s">
        <v>460</v>
      </c>
      <c r="D1381" s="42">
        <f>VLOOKUP(Pag_Inicio_Corr_mas_casos[[#This Row],[Corregimiento]],Hoja3!$A$2:$D$676,4,0)</f>
        <v>130101</v>
      </c>
      <c r="E1381">
        <v>14</v>
      </c>
    </row>
    <row r="1382" spans="1:5">
      <c r="A1382" s="40">
        <v>44041</v>
      </c>
      <c r="B1382" s="22">
        <v>44041</v>
      </c>
      <c r="C1382" t="s">
        <v>509</v>
      </c>
      <c r="D1382" s="42">
        <f>VLOOKUP(Pag_Inicio_Corr_mas_casos[[#This Row],[Corregimiento]],Hoja3!$A$2:$D$676,4,0)</f>
        <v>130701</v>
      </c>
      <c r="E1382">
        <v>21</v>
      </c>
    </row>
    <row r="1383" spans="1:5">
      <c r="A1383" s="40">
        <v>44041</v>
      </c>
      <c r="B1383" s="22">
        <v>44041</v>
      </c>
      <c r="C1383" t="s">
        <v>466</v>
      </c>
      <c r="D1383" s="42">
        <f>VLOOKUP(Pag_Inicio_Corr_mas_casos[[#This Row],[Corregimiento]],Hoja3!$A$2:$D$676,4,0)</f>
        <v>81007</v>
      </c>
      <c r="E1383">
        <v>15</v>
      </c>
    </row>
    <row r="1384" spans="1:5">
      <c r="A1384" s="40">
        <v>44041</v>
      </c>
      <c r="B1384" s="22">
        <v>44041</v>
      </c>
      <c r="C1384" t="s">
        <v>461</v>
      </c>
      <c r="D1384" s="42">
        <f>VLOOKUP(Pag_Inicio_Corr_mas_casos[[#This Row],[Corregimiento]],Hoja3!$A$2:$D$676,4,0)</f>
        <v>81002</v>
      </c>
      <c r="E1384">
        <v>23</v>
      </c>
    </row>
    <row r="1385" spans="1:5">
      <c r="A1385" s="40">
        <v>44041</v>
      </c>
      <c r="B1385" s="22">
        <v>44041</v>
      </c>
      <c r="C1385" t="s">
        <v>512</v>
      </c>
      <c r="D1385" s="42">
        <f>VLOOKUP(Pag_Inicio_Corr_mas_casos[[#This Row],[Corregimiento]],Hoja3!$A$2:$D$676,4,0)</f>
        <v>80807</v>
      </c>
      <c r="E1385">
        <v>15</v>
      </c>
    </row>
    <row r="1386" spans="1:5">
      <c r="A1386" s="40">
        <v>44041</v>
      </c>
      <c r="B1386" s="22">
        <v>44041</v>
      </c>
      <c r="C1386" t="s">
        <v>491</v>
      </c>
      <c r="D1386" s="42">
        <f>VLOOKUP(Pag_Inicio_Corr_mas_casos[[#This Row],[Corregimiento]],Hoja3!$A$2:$D$676,4,0)</f>
        <v>80815</v>
      </c>
      <c r="E1386">
        <v>21</v>
      </c>
    </row>
    <row r="1387" spans="1:5">
      <c r="A1387" s="40">
        <v>44041</v>
      </c>
      <c r="B1387" s="22">
        <v>44041</v>
      </c>
      <c r="C1387" t="s">
        <v>508</v>
      </c>
      <c r="D1387" s="42">
        <f>VLOOKUP(Pag_Inicio_Corr_mas_casos[[#This Row],[Corregimiento]],Hoja3!$A$2:$D$676,4,0)</f>
        <v>30104</v>
      </c>
      <c r="E1387">
        <v>12</v>
      </c>
    </row>
    <row r="1388" spans="1:5">
      <c r="A1388" s="40">
        <v>44041</v>
      </c>
      <c r="B1388" s="22">
        <v>44041</v>
      </c>
      <c r="C1388" t="s">
        <v>546</v>
      </c>
      <c r="D1388" s="42">
        <f>VLOOKUP(Pag_Inicio_Corr_mas_casos[[#This Row],[Corregimiento]],Hoja3!$A$2:$D$676,4,0)</f>
        <v>41402</v>
      </c>
      <c r="E1388">
        <v>30</v>
      </c>
    </row>
    <row r="1389" spans="1:5">
      <c r="A1389" s="40">
        <v>44041</v>
      </c>
      <c r="B1389" s="22">
        <v>44041</v>
      </c>
      <c r="C1389" t="s">
        <v>478</v>
      </c>
      <c r="D1389" s="42">
        <f>VLOOKUP(Pag_Inicio_Corr_mas_casos[[#This Row],[Corregimiento]],Hoja3!$A$2:$D$676,4,0)</f>
        <v>40601</v>
      </c>
      <c r="E1389">
        <v>25</v>
      </c>
    </row>
    <row r="1390" spans="1:5">
      <c r="A1390" s="40">
        <v>44041</v>
      </c>
      <c r="B1390" s="22">
        <v>44041</v>
      </c>
      <c r="C1390" t="s">
        <v>471</v>
      </c>
      <c r="D1390" s="42">
        <f>VLOOKUP(Pag_Inicio_Corr_mas_casos[[#This Row],[Corregimiento]],Hoja3!$A$2:$D$676,4,0)</f>
        <v>80823</v>
      </c>
      <c r="E1390">
        <v>20</v>
      </c>
    </row>
    <row r="1391" spans="1:5">
      <c r="A1391" s="40">
        <v>44041</v>
      </c>
      <c r="B1391" s="22">
        <v>44041</v>
      </c>
      <c r="C1391" t="s">
        <v>495</v>
      </c>
      <c r="D1391" s="42">
        <f>VLOOKUP(Pag_Inicio_Corr_mas_casos[[#This Row],[Corregimiento]],Hoja3!$A$2:$D$676,4,0)</f>
        <v>130708</v>
      </c>
      <c r="E1391">
        <v>12</v>
      </c>
    </row>
    <row r="1392" spans="1:5">
      <c r="A1392" s="40">
        <v>44041</v>
      </c>
      <c r="B1392" s="22">
        <v>44041</v>
      </c>
      <c r="C1392" t="s">
        <v>506</v>
      </c>
      <c r="D1392" s="42">
        <f>VLOOKUP(Pag_Inicio_Corr_mas_casos[[#This Row],[Corregimiento]],Hoja3!$A$2:$D$676,4,0)</f>
        <v>81003</v>
      </c>
      <c r="E1392">
        <v>14</v>
      </c>
    </row>
    <row r="1393" spans="1:5">
      <c r="A1393" s="40">
        <v>44041</v>
      </c>
      <c r="B1393" s="22">
        <v>44041</v>
      </c>
      <c r="C1393" t="s">
        <v>464</v>
      </c>
      <c r="D1393" s="42">
        <f>VLOOKUP(Pag_Inicio_Corr_mas_casos[[#This Row],[Corregimiento]],Hoja3!$A$2:$D$676,4,0)</f>
        <v>130102</v>
      </c>
      <c r="E1393">
        <v>24</v>
      </c>
    </row>
    <row r="1394" spans="1:5">
      <c r="A1394" s="40">
        <v>44041</v>
      </c>
      <c r="B1394" s="22">
        <v>44041</v>
      </c>
      <c r="C1394" t="s">
        <v>476</v>
      </c>
      <c r="D1394" s="42">
        <f>VLOOKUP(Pag_Inicio_Corr_mas_casos[[#This Row],[Corregimiento]],Hoja3!$A$2:$D$676,4,0)</f>
        <v>80812</v>
      </c>
      <c r="E1394">
        <v>18</v>
      </c>
    </row>
    <row r="1395" spans="1:5">
      <c r="A1395" s="40">
        <v>44041</v>
      </c>
      <c r="B1395" s="22">
        <v>44041</v>
      </c>
      <c r="C1395" t="s">
        <v>468</v>
      </c>
      <c r="D1395" s="42">
        <f>VLOOKUP(Pag_Inicio_Corr_mas_casos[[#This Row],[Corregimiento]],Hoja3!$A$2:$D$676,4,0)</f>
        <v>80816</v>
      </c>
      <c r="E1395">
        <v>12</v>
      </c>
    </row>
    <row r="1396" spans="1:5">
      <c r="A1396" s="40">
        <v>44041</v>
      </c>
      <c r="B1396" s="22">
        <v>44041</v>
      </c>
      <c r="C1396" t="s">
        <v>564</v>
      </c>
      <c r="D1396" s="42">
        <f>VLOOKUP(Pag_Inicio_Corr_mas_casos[[#This Row],[Corregimiento]],Hoja3!$A$2:$D$676,4,0)</f>
        <v>40606</v>
      </c>
      <c r="E1396">
        <v>12</v>
      </c>
    </row>
    <row r="1397" spans="1:5">
      <c r="A1397" s="40">
        <v>44041</v>
      </c>
      <c r="B1397" s="22">
        <v>44041</v>
      </c>
      <c r="C1397" t="s">
        <v>490</v>
      </c>
      <c r="D1397" s="42">
        <f>VLOOKUP(Pag_Inicio_Corr_mas_casos[[#This Row],[Corregimiento]],Hoja3!$A$2:$D$676,4,0)</f>
        <v>80820</v>
      </c>
      <c r="E1397">
        <v>15</v>
      </c>
    </row>
    <row r="1398" spans="1:5">
      <c r="A1398" s="40">
        <v>44041</v>
      </c>
      <c r="B1398" s="22">
        <v>44041</v>
      </c>
      <c r="C1398" t="s">
        <v>467</v>
      </c>
      <c r="D1398" s="42">
        <f>VLOOKUP(Pag_Inicio_Corr_mas_casos[[#This Row],[Corregimiento]],Hoja3!$A$2:$D$676,4,0)</f>
        <v>81008</v>
      </c>
      <c r="E1398">
        <v>12</v>
      </c>
    </row>
    <row r="1399" spans="1:5">
      <c r="A1399" s="40">
        <v>44041</v>
      </c>
      <c r="B1399" s="22">
        <v>44041</v>
      </c>
      <c r="C1399" t="s">
        <v>469</v>
      </c>
      <c r="D1399" s="42">
        <f>VLOOKUP(Pag_Inicio_Corr_mas_casos[[#This Row],[Corregimiento]],Hoja3!$A$2:$D$676,4,0)</f>
        <v>80817</v>
      </c>
      <c r="E1399">
        <v>36</v>
      </c>
    </row>
    <row r="1400" spans="1:5">
      <c r="A1400" s="40">
        <v>44041</v>
      </c>
      <c r="B1400" s="22">
        <v>44041</v>
      </c>
      <c r="C1400" t="s">
        <v>486</v>
      </c>
      <c r="D1400" s="42">
        <f>VLOOKUP(Pag_Inicio_Corr_mas_casos[[#This Row],[Corregimiento]],Hoja3!$A$2:$D$676,4,0)</f>
        <v>80813</v>
      </c>
      <c r="E1400">
        <v>29</v>
      </c>
    </row>
    <row r="1401" spans="1:5">
      <c r="A1401" s="40">
        <v>44041</v>
      </c>
      <c r="B1401" s="22">
        <v>44041</v>
      </c>
      <c r="C1401" t="s">
        <v>551</v>
      </c>
      <c r="D1401" s="42">
        <f>VLOOKUP(Pag_Inicio_Corr_mas_casos[[#This Row],[Corregimiento]],Hoja3!$A$2:$D$676,4,0)</f>
        <v>30110</v>
      </c>
      <c r="E1401">
        <v>12</v>
      </c>
    </row>
    <row r="1402" spans="1:5">
      <c r="A1402" s="40">
        <v>44041</v>
      </c>
      <c r="B1402" s="22">
        <v>44041</v>
      </c>
      <c r="C1402" t="s">
        <v>493</v>
      </c>
      <c r="D1402" s="42">
        <f>VLOOKUP(Pag_Inicio_Corr_mas_casos[[#This Row],[Corregimiento]],Hoja3!$A$2:$D$676,4,0)</f>
        <v>80811</v>
      </c>
      <c r="E1402">
        <v>12</v>
      </c>
    </row>
    <row r="1403" spans="1:5">
      <c r="A1403" s="40">
        <v>44041</v>
      </c>
      <c r="B1403" s="22">
        <v>44041</v>
      </c>
      <c r="C1403" t="s">
        <v>515</v>
      </c>
      <c r="D1403" s="42">
        <f>VLOOKUP(Pag_Inicio_Corr_mas_casos[[#This Row],[Corregimiento]],Hoja3!$A$2:$D$676,4,0)</f>
        <v>30111</v>
      </c>
      <c r="E1403">
        <v>15</v>
      </c>
    </row>
    <row r="1404" spans="1:5">
      <c r="A1404" s="40">
        <v>44041</v>
      </c>
      <c r="B1404" s="22">
        <v>44041</v>
      </c>
      <c r="C1404" t="s">
        <v>501</v>
      </c>
      <c r="D1404" s="42">
        <f>VLOOKUP(Pag_Inicio_Corr_mas_casos[[#This Row],[Corregimiento]],Hoja3!$A$2:$D$676,4,0)</f>
        <v>80809</v>
      </c>
      <c r="E1404">
        <v>18</v>
      </c>
    </row>
    <row r="1405" spans="1:5">
      <c r="A1405" s="40">
        <v>44041</v>
      </c>
      <c r="B1405" s="22">
        <v>44041</v>
      </c>
      <c r="C1405" t="s">
        <v>498</v>
      </c>
      <c r="D1405" s="42">
        <f>VLOOKUP(Pag_Inicio_Corr_mas_casos[[#This Row],[Corregimiento]],Hoja3!$A$2:$D$676,4,0)</f>
        <v>80803</v>
      </c>
      <c r="E1405">
        <v>14</v>
      </c>
    </row>
    <row r="1406" spans="1:5">
      <c r="A1406" s="40">
        <v>44041</v>
      </c>
      <c r="B1406" s="22">
        <v>44041</v>
      </c>
      <c r="C1406" t="s">
        <v>473</v>
      </c>
      <c r="D1406" s="42">
        <f>VLOOKUP(Pag_Inicio_Corr_mas_casos[[#This Row],[Corregimiento]],Hoja3!$A$2:$D$676,4,0)</f>
        <v>80819</v>
      </c>
      <c r="E1406">
        <v>23</v>
      </c>
    </row>
    <row r="1407" spans="1:5">
      <c r="A1407" s="40">
        <v>44041</v>
      </c>
      <c r="B1407" s="22">
        <v>44041</v>
      </c>
      <c r="C1407" t="s">
        <v>499</v>
      </c>
      <c r="D1407" s="42">
        <f>VLOOKUP(Pag_Inicio_Corr_mas_casos[[#This Row],[Corregimiento]],Hoja3!$A$2:$D$676,4,0)</f>
        <v>130105</v>
      </c>
      <c r="E1407">
        <v>16</v>
      </c>
    </row>
    <row r="1408" spans="1:5">
      <c r="A1408" s="40">
        <v>44041</v>
      </c>
      <c r="B1408" s="22">
        <v>44041</v>
      </c>
      <c r="C1408" t="s">
        <v>462</v>
      </c>
      <c r="D1408" s="42">
        <f>VLOOKUP(Pag_Inicio_Corr_mas_casos[[#This Row],[Corregimiento]],Hoja3!$A$2:$D$676,4,0)</f>
        <v>130106</v>
      </c>
      <c r="E1408">
        <v>46</v>
      </c>
    </row>
    <row r="1409" spans="1:5">
      <c r="A1409" s="40">
        <v>44042</v>
      </c>
      <c r="B1409" s="22">
        <v>44042</v>
      </c>
      <c r="C1409" t="s">
        <v>465</v>
      </c>
      <c r="D1409" s="42">
        <f>VLOOKUP(Pag_Inicio_Corr_mas_casos[[#This Row],[Corregimiento]],Hoja3!$A$2:$D$676,4,0)</f>
        <v>80821</v>
      </c>
      <c r="E1409">
        <v>24</v>
      </c>
    </row>
    <row r="1410" spans="1:5">
      <c r="A1410" s="40">
        <v>44042</v>
      </c>
      <c r="B1410" s="22">
        <v>44042</v>
      </c>
      <c r="C1410" t="s">
        <v>560</v>
      </c>
      <c r="D1410" s="42">
        <f>VLOOKUP(Pag_Inicio_Corr_mas_casos[[#This Row],[Corregimiento]],Hoja3!$A$2:$D$676,4,0)</f>
        <v>100102</v>
      </c>
      <c r="E1410">
        <v>23</v>
      </c>
    </row>
    <row r="1411" spans="1:5">
      <c r="A1411" s="40">
        <v>44042</v>
      </c>
      <c r="B1411" s="22">
        <v>44042</v>
      </c>
      <c r="C1411" t="s">
        <v>470</v>
      </c>
      <c r="D1411" s="42">
        <f>VLOOKUP(Pag_Inicio_Corr_mas_casos[[#This Row],[Corregimiento]],Hoja3!$A$2:$D$676,4,0)</f>
        <v>80822</v>
      </c>
      <c r="E1411">
        <v>26</v>
      </c>
    </row>
    <row r="1412" spans="1:5">
      <c r="A1412" s="40">
        <v>44042</v>
      </c>
      <c r="B1412" s="22">
        <v>44042</v>
      </c>
      <c r="C1412" t="s">
        <v>472</v>
      </c>
      <c r="D1412" s="42">
        <f>VLOOKUP(Pag_Inicio_Corr_mas_casos[[#This Row],[Corregimiento]],Hoja3!$A$2:$D$676,4,0)</f>
        <v>81001</v>
      </c>
      <c r="E1412">
        <v>21</v>
      </c>
    </row>
    <row r="1413" spans="1:5">
      <c r="A1413" s="40">
        <v>44042</v>
      </c>
      <c r="B1413" s="22">
        <v>44042</v>
      </c>
      <c r="C1413" t="s">
        <v>475</v>
      </c>
      <c r="D1413" s="42">
        <f>VLOOKUP(Pag_Inicio_Corr_mas_casos[[#This Row],[Corregimiento]],Hoja3!$A$2:$D$676,4,0)</f>
        <v>81006</v>
      </c>
      <c r="E1413">
        <v>18</v>
      </c>
    </row>
    <row r="1414" spans="1:5">
      <c r="A1414" s="40">
        <v>44042</v>
      </c>
      <c r="B1414" s="22">
        <v>44042</v>
      </c>
      <c r="C1414" t="s">
        <v>460</v>
      </c>
      <c r="D1414" s="42">
        <f>VLOOKUP(Pag_Inicio_Corr_mas_casos[[#This Row],[Corregimiento]],Hoja3!$A$2:$D$676,4,0)</f>
        <v>130101</v>
      </c>
      <c r="E1414">
        <v>30</v>
      </c>
    </row>
    <row r="1415" spans="1:5">
      <c r="A1415" s="40">
        <v>44042</v>
      </c>
      <c r="B1415" s="22">
        <v>44042</v>
      </c>
      <c r="C1415" t="s">
        <v>477</v>
      </c>
      <c r="D1415" s="42">
        <f>VLOOKUP(Pag_Inicio_Corr_mas_casos[[#This Row],[Corregimiento]],Hoja3!$A$2:$D$676,4,0)</f>
        <v>130702</v>
      </c>
      <c r="E1415">
        <v>11</v>
      </c>
    </row>
    <row r="1416" spans="1:5">
      <c r="A1416" s="40">
        <v>44042</v>
      </c>
      <c r="B1416" s="22">
        <v>44042</v>
      </c>
      <c r="C1416" t="s">
        <v>466</v>
      </c>
      <c r="D1416" s="42">
        <f>VLOOKUP(Pag_Inicio_Corr_mas_casos[[#This Row],[Corregimiento]],Hoja3!$A$2:$D$676,4,0)</f>
        <v>81007</v>
      </c>
      <c r="E1416">
        <v>18</v>
      </c>
    </row>
    <row r="1417" spans="1:5">
      <c r="A1417" s="40">
        <v>44042</v>
      </c>
      <c r="B1417" s="22">
        <v>44042</v>
      </c>
      <c r="C1417" t="s">
        <v>461</v>
      </c>
      <c r="D1417" s="42">
        <f>VLOOKUP(Pag_Inicio_Corr_mas_casos[[#This Row],[Corregimiento]],Hoja3!$A$2:$D$676,4,0)</f>
        <v>81002</v>
      </c>
      <c r="E1417">
        <v>37</v>
      </c>
    </row>
    <row r="1418" spans="1:5">
      <c r="A1418" s="40">
        <v>44042</v>
      </c>
      <c r="B1418" s="22">
        <v>44042</v>
      </c>
      <c r="C1418" t="s">
        <v>491</v>
      </c>
      <c r="D1418" s="42">
        <f>VLOOKUP(Pag_Inicio_Corr_mas_casos[[#This Row],[Corregimiento]],Hoja3!$A$2:$D$676,4,0)</f>
        <v>80815</v>
      </c>
      <c r="E1418">
        <v>13</v>
      </c>
    </row>
    <row r="1419" spans="1:5">
      <c r="A1419" s="40">
        <v>44042</v>
      </c>
      <c r="B1419" s="22">
        <v>44042</v>
      </c>
      <c r="C1419" t="s">
        <v>508</v>
      </c>
      <c r="D1419" s="42">
        <f>VLOOKUP(Pag_Inicio_Corr_mas_casos[[#This Row],[Corregimiento]],Hoja3!$A$2:$D$676,4,0)</f>
        <v>30104</v>
      </c>
      <c r="E1419">
        <v>11</v>
      </c>
    </row>
    <row r="1420" spans="1:5">
      <c r="A1420" s="40">
        <v>44042</v>
      </c>
      <c r="B1420" s="22">
        <v>44042</v>
      </c>
      <c r="C1420" t="s">
        <v>537</v>
      </c>
      <c r="D1420" s="42">
        <f>VLOOKUP(Pag_Inicio_Corr_mas_casos[[#This Row],[Corregimiento]],Hoja3!$A$2:$D$676,4,0)</f>
        <v>30115</v>
      </c>
      <c r="E1420">
        <v>11</v>
      </c>
    </row>
    <row r="1421" spans="1:5">
      <c r="A1421" s="40">
        <v>44042</v>
      </c>
      <c r="B1421" s="22">
        <v>44042</v>
      </c>
      <c r="C1421" t="s">
        <v>478</v>
      </c>
      <c r="D1421" s="42">
        <f>VLOOKUP(Pag_Inicio_Corr_mas_casos[[#This Row],[Corregimiento]],Hoja3!$A$2:$D$676,4,0)</f>
        <v>40601</v>
      </c>
      <c r="E1421">
        <v>14</v>
      </c>
    </row>
    <row r="1422" spans="1:5">
      <c r="A1422" s="40">
        <v>44042</v>
      </c>
      <c r="B1422" s="22">
        <v>44042</v>
      </c>
      <c r="C1422" t="s">
        <v>496</v>
      </c>
      <c r="D1422" s="42">
        <f>VLOOKUP(Pag_Inicio_Corr_mas_casos[[#This Row],[Corregimiento]],Hoja3!$A$2:$D$676,4,0)</f>
        <v>80826</v>
      </c>
      <c r="E1422">
        <v>12</v>
      </c>
    </row>
    <row r="1423" spans="1:5">
      <c r="A1423" s="40">
        <v>44042</v>
      </c>
      <c r="B1423" s="22">
        <v>44042</v>
      </c>
      <c r="C1423" t="s">
        <v>471</v>
      </c>
      <c r="D1423" s="42">
        <f>VLOOKUP(Pag_Inicio_Corr_mas_casos[[#This Row],[Corregimiento]],Hoja3!$A$2:$D$676,4,0)</f>
        <v>80823</v>
      </c>
      <c r="E1423">
        <v>16</v>
      </c>
    </row>
    <row r="1424" spans="1:5">
      <c r="A1424" s="40">
        <v>44042</v>
      </c>
      <c r="B1424" s="22">
        <v>44042</v>
      </c>
      <c r="C1424" t="s">
        <v>495</v>
      </c>
      <c r="D1424" s="42">
        <f>VLOOKUP(Pag_Inicio_Corr_mas_casos[[#This Row],[Corregimiento]],Hoja3!$A$2:$D$676,4,0)</f>
        <v>130708</v>
      </c>
      <c r="E1424">
        <v>14</v>
      </c>
    </row>
    <row r="1425" spans="1:5">
      <c r="A1425" s="40">
        <v>44042</v>
      </c>
      <c r="B1425" s="22">
        <v>44042</v>
      </c>
      <c r="C1425" t="s">
        <v>568</v>
      </c>
      <c r="D1425" s="42">
        <f>VLOOKUP(Pag_Inicio_Corr_mas_casos[[#This Row],[Corregimiento]],Hoja3!$A$2:$D$676,4,0)</f>
        <v>120402</v>
      </c>
      <c r="E1425">
        <v>11</v>
      </c>
    </row>
    <row r="1426" spans="1:5">
      <c r="A1426" s="40">
        <v>44042</v>
      </c>
      <c r="B1426" s="22">
        <v>44042</v>
      </c>
      <c r="C1426" t="s">
        <v>464</v>
      </c>
      <c r="D1426" s="42">
        <f>VLOOKUP(Pag_Inicio_Corr_mas_casos[[#This Row],[Corregimiento]],Hoja3!$A$2:$D$676,4,0)</f>
        <v>130102</v>
      </c>
      <c r="E1426">
        <v>11</v>
      </c>
    </row>
    <row r="1427" spans="1:5">
      <c r="A1427" s="40">
        <v>44042</v>
      </c>
      <c r="B1427" s="22">
        <v>44042</v>
      </c>
      <c r="C1427" t="s">
        <v>476</v>
      </c>
      <c r="D1427" s="42">
        <f>VLOOKUP(Pag_Inicio_Corr_mas_casos[[#This Row],[Corregimiento]],Hoja3!$A$2:$D$676,4,0)</f>
        <v>80812</v>
      </c>
      <c r="E1427">
        <v>19</v>
      </c>
    </row>
    <row r="1428" spans="1:5">
      <c r="A1428" s="40">
        <v>44042</v>
      </c>
      <c r="B1428" s="22">
        <v>44042</v>
      </c>
      <c r="C1428" t="s">
        <v>468</v>
      </c>
      <c r="D1428" s="42">
        <f>VLOOKUP(Pag_Inicio_Corr_mas_casos[[#This Row],[Corregimiento]],Hoja3!$A$2:$D$676,4,0)</f>
        <v>80816</v>
      </c>
      <c r="E1428">
        <v>11</v>
      </c>
    </row>
    <row r="1429" spans="1:5">
      <c r="A1429" s="40">
        <v>44042</v>
      </c>
      <c r="B1429" s="22">
        <v>44042</v>
      </c>
      <c r="C1429" t="s">
        <v>490</v>
      </c>
      <c r="D1429" s="42">
        <f>VLOOKUP(Pag_Inicio_Corr_mas_casos[[#This Row],[Corregimiento]],Hoja3!$A$2:$D$676,4,0)</f>
        <v>80820</v>
      </c>
      <c r="E1429">
        <v>14</v>
      </c>
    </row>
    <row r="1430" spans="1:5">
      <c r="A1430" s="40">
        <v>44042</v>
      </c>
      <c r="B1430" s="22">
        <v>44042</v>
      </c>
      <c r="C1430" t="s">
        <v>467</v>
      </c>
      <c r="D1430" s="42">
        <f>VLOOKUP(Pag_Inicio_Corr_mas_casos[[#This Row],[Corregimiento]],Hoja3!$A$2:$D$676,4,0)</f>
        <v>81008</v>
      </c>
      <c r="E1430">
        <v>12</v>
      </c>
    </row>
    <row r="1431" spans="1:5">
      <c r="A1431" s="40">
        <v>44042</v>
      </c>
      <c r="B1431" s="22">
        <v>44042</v>
      </c>
      <c r="C1431" t="s">
        <v>469</v>
      </c>
      <c r="D1431" s="42">
        <f>VLOOKUP(Pag_Inicio_Corr_mas_casos[[#This Row],[Corregimiento]],Hoja3!$A$2:$D$676,4,0)</f>
        <v>80817</v>
      </c>
      <c r="E1431">
        <v>26</v>
      </c>
    </row>
    <row r="1432" spans="1:5">
      <c r="A1432" s="40">
        <v>44042</v>
      </c>
      <c r="B1432" s="22">
        <v>44042</v>
      </c>
      <c r="C1432" t="s">
        <v>481</v>
      </c>
      <c r="D1432" s="42">
        <f>VLOOKUP(Pag_Inicio_Corr_mas_casos[[#This Row],[Corregimiento]],Hoja3!$A$2:$D$676,4,0)</f>
        <v>80810</v>
      </c>
      <c r="E1432">
        <v>11</v>
      </c>
    </row>
    <row r="1433" spans="1:5">
      <c r="A1433" s="40">
        <v>44042</v>
      </c>
      <c r="B1433" s="22">
        <v>44042</v>
      </c>
      <c r="C1433" t="s">
        <v>486</v>
      </c>
      <c r="D1433" s="42">
        <f>VLOOKUP(Pag_Inicio_Corr_mas_casos[[#This Row],[Corregimiento]],Hoja3!$A$2:$D$676,4,0)</f>
        <v>80813</v>
      </c>
      <c r="E1433">
        <v>32</v>
      </c>
    </row>
    <row r="1434" spans="1:5">
      <c r="A1434" s="40">
        <v>44042</v>
      </c>
      <c r="B1434" s="22">
        <v>44042</v>
      </c>
      <c r="C1434" t="s">
        <v>489</v>
      </c>
      <c r="D1434" s="42">
        <f>VLOOKUP(Pag_Inicio_Corr_mas_casos[[#This Row],[Corregimiento]],Hoja3!$A$2:$D$676,4,0)</f>
        <v>80808</v>
      </c>
      <c r="E1434">
        <v>18</v>
      </c>
    </row>
    <row r="1435" spans="1:5">
      <c r="A1435" s="40">
        <v>44042</v>
      </c>
      <c r="B1435" s="22">
        <v>44042</v>
      </c>
      <c r="C1435" t="s">
        <v>505</v>
      </c>
      <c r="D1435" s="42">
        <f>VLOOKUP(Pag_Inicio_Corr_mas_casos[[#This Row],[Corregimiento]],Hoja3!$A$2:$D$676,4,0)</f>
        <v>130717</v>
      </c>
      <c r="E1435">
        <v>16</v>
      </c>
    </row>
    <row r="1436" spans="1:5">
      <c r="A1436" s="40">
        <v>44042</v>
      </c>
      <c r="B1436" s="22">
        <v>44042</v>
      </c>
      <c r="C1436" t="s">
        <v>473</v>
      </c>
      <c r="D1436" s="42">
        <f>VLOOKUP(Pag_Inicio_Corr_mas_casos[[#This Row],[Corregimiento]],Hoja3!$A$2:$D$676,4,0)</f>
        <v>80819</v>
      </c>
      <c r="E1436">
        <v>44</v>
      </c>
    </row>
    <row r="1437" spans="1:5">
      <c r="A1437" s="40">
        <v>44042</v>
      </c>
      <c r="B1437" s="22">
        <v>44042</v>
      </c>
      <c r="C1437" t="s">
        <v>569</v>
      </c>
      <c r="D1437" s="42">
        <f>VLOOKUP(Pag_Inicio_Corr_mas_casos[[#This Row],[Corregimiento]],Hoja3!$A$2:$D$676,4,0)</f>
        <v>100104</v>
      </c>
      <c r="E1437">
        <v>16</v>
      </c>
    </row>
    <row r="1438" spans="1:5">
      <c r="A1438" s="40">
        <v>44042</v>
      </c>
      <c r="B1438" s="22">
        <v>44042</v>
      </c>
      <c r="C1438" t="s">
        <v>462</v>
      </c>
      <c r="D1438" s="42">
        <f>VLOOKUP(Pag_Inicio_Corr_mas_casos[[#This Row],[Corregimiento]],Hoja3!$A$2:$D$676,4,0)</f>
        <v>130106</v>
      </c>
      <c r="E1438">
        <v>18</v>
      </c>
    </row>
    <row r="1439" spans="1:5">
      <c r="A1439" s="40">
        <v>44043</v>
      </c>
      <c r="B1439" s="22">
        <v>44043</v>
      </c>
      <c r="C1439" t="s">
        <v>465</v>
      </c>
      <c r="D1439" s="42">
        <f>VLOOKUP(Pag_Inicio_Corr_mas_casos[[#This Row],[Corregimiento]],Hoja3!$A$2:$D$676,4,0)</f>
        <v>80821</v>
      </c>
      <c r="E1439">
        <v>21</v>
      </c>
    </row>
    <row r="1440" spans="1:5">
      <c r="A1440" s="40">
        <v>44043</v>
      </c>
      <c r="B1440" s="22">
        <v>44043</v>
      </c>
      <c r="C1440" t="s">
        <v>470</v>
      </c>
      <c r="D1440" s="42">
        <f>VLOOKUP(Pag_Inicio_Corr_mas_casos[[#This Row],[Corregimiento]],Hoja3!$A$2:$D$676,4,0)</f>
        <v>80822</v>
      </c>
      <c r="E1440">
        <v>20</v>
      </c>
    </row>
    <row r="1441" spans="1:5">
      <c r="A1441" s="40">
        <v>44043</v>
      </c>
      <c r="B1441" s="22">
        <v>44043</v>
      </c>
      <c r="C1441" t="s">
        <v>472</v>
      </c>
      <c r="D1441" s="42">
        <f>VLOOKUP(Pag_Inicio_Corr_mas_casos[[#This Row],[Corregimiento]],Hoja3!$A$2:$D$676,4,0)</f>
        <v>81001</v>
      </c>
      <c r="E1441">
        <v>11</v>
      </c>
    </row>
    <row r="1442" spans="1:5">
      <c r="A1442" s="40">
        <v>44043</v>
      </c>
      <c r="B1442" s="22">
        <v>44043</v>
      </c>
      <c r="C1442" t="s">
        <v>460</v>
      </c>
      <c r="D1442" s="42">
        <f>VLOOKUP(Pag_Inicio_Corr_mas_casos[[#This Row],[Corregimiento]],Hoja3!$A$2:$D$676,4,0)</f>
        <v>130101</v>
      </c>
      <c r="E1442">
        <v>45</v>
      </c>
    </row>
    <row r="1443" spans="1:5">
      <c r="A1443" s="40">
        <v>44043</v>
      </c>
      <c r="B1443" s="22">
        <v>44043</v>
      </c>
      <c r="C1443" t="s">
        <v>509</v>
      </c>
      <c r="D1443" s="42">
        <f>VLOOKUP(Pag_Inicio_Corr_mas_casos[[#This Row],[Corregimiento]],Hoja3!$A$2:$D$676,4,0)</f>
        <v>130701</v>
      </c>
      <c r="E1443">
        <v>19</v>
      </c>
    </row>
    <row r="1444" spans="1:5">
      <c r="A1444" s="40">
        <v>44043</v>
      </c>
      <c r="B1444" s="22">
        <v>44043</v>
      </c>
      <c r="C1444" t="s">
        <v>477</v>
      </c>
      <c r="D1444" s="42">
        <f>VLOOKUP(Pag_Inicio_Corr_mas_casos[[#This Row],[Corregimiento]],Hoja3!$A$2:$D$676,4,0)</f>
        <v>130702</v>
      </c>
      <c r="E1444">
        <v>14</v>
      </c>
    </row>
    <row r="1445" spans="1:5">
      <c r="A1445" s="40">
        <v>44043</v>
      </c>
      <c r="B1445" s="22">
        <v>44043</v>
      </c>
      <c r="C1445" t="s">
        <v>466</v>
      </c>
      <c r="D1445" s="42">
        <f>VLOOKUP(Pag_Inicio_Corr_mas_casos[[#This Row],[Corregimiento]],Hoja3!$A$2:$D$676,4,0)</f>
        <v>81007</v>
      </c>
      <c r="E1445">
        <v>13</v>
      </c>
    </row>
    <row r="1446" spans="1:5">
      <c r="A1446" s="40">
        <v>44043</v>
      </c>
      <c r="B1446" s="22">
        <v>44043</v>
      </c>
      <c r="C1446" t="s">
        <v>461</v>
      </c>
      <c r="D1446" s="42">
        <f>VLOOKUP(Pag_Inicio_Corr_mas_casos[[#This Row],[Corregimiento]],Hoja3!$A$2:$D$676,4,0)</f>
        <v>81002</v>
      </c>
      <c r="E1446">
        <v>14</v>
      </c>
    </row>
    <row r="1447" spans="1:5">
      <c r="A1447" s="40">
        <v>44043</v>
      </c>
      <c r="B1447" s="22">
        <v>44043</v>
      </c>
      <c r="C1447" t="s">
        <v>512</v>
      </c>
      <c r="D1447" s="42">
        <f>VLOOKUP(Pag_Inicio_Corr_mas_casos[[#This Row],[Corregimiento]],Hoja3!$A$2:$D$676,4,0)</f>
        <v>80807</v>
      </c>
      <c r="E1447">
        <v>13</v>
      </c>
    </row>
    <row r="1448" spans="1:5">
      <c r="A1448" s="40">
        <v>44043</v>
      </c>
      <c r="B1448" s="22">
        <v>44043</v>
      </c>
      <c r="C1448" t="s">
        <v>474</v>
      </c>
      <c r="D1448" s="42">
        <f>VLOOKUP(Pag_Inicio_Corr_mas_casos[[#This Row],[Corregimiento]],Hoja3!$A$2:$D$676,4,0)</f>
        <v>130107</v>
      </c>
      <c r="E1448">
        <v>25</v>
      </c>
    </row>
    <row r="1449" spans="1:5">
      <c r="A1449" s="40">
        <v>44043</v>
      </c>
      <c r="B1449" s="22">
        <v>44043</v>
      </c>
      <c r="C1449" t="s">
        <v>508</v>
      </c>
      <c r="D1449" s="42">
        <f>VLOOKUP(Pag_Inicio_Corr_mas_casos[[#This Row],[Corregimiento]],Hoja3!$A$2:$D$676,4,0)</f>
        <v>30104</v>
      </c>
      <c r="E1449">
        <v>16</v>
      </c>
    </row>
    <row r="1450" spans="1:5">
      <c r="A1450" s="40">
        <v>44043</v>
      </c>
      <c r="B1450" s="22">
        <v>44043</v>
      </c>
      <c r="C1450" t="s">
        <v>488</v>
      </c>
      <c r="D1450" s="42">
        <f>VLOOKUP(Pag_Inicio_Corr_mas_casos[[#This Row],[Corregimiento]],Hoja3!$A$2:$D$676,4,0)</f>
        <v>80501</v>
      </c>
      <c r="E1450">
        <v>18</v>
      </c>
    </row>
    <row r="1451" spans="1:5">
      <c r="A1451" s="40">
        <v>44043</v>
      </c>
      <c r="B1451" s="22">
        <v>44043</v>
      </c>
      <c r="C1451" t="s">
        <v>537</v>
      </c>
      <c r="D1451" s="42">
        <f>VLOOKUP(Pag_Inicio_Corr_mas_casos[[#This Row],[Corregimiento]],Hoja3!$A$2:$D$676,4,0)</f>
        <v>30115</v>
      </c>
      <c r="E1451">
        <v>18</v>
      </c>
    </row>
    <row r="1452" spans="1:5">
      <c r="A1452" s="40">
        <v>44043</v>
      </c>
      <c r="B1452" s="22">
        <v>44043</v>
      </c>
      <c r="C1452" t="s">
        <v>478</v>
      </c>
      <c r="D1452" s="42">
        <f>VLOOKUP(Pag_Inicio_Corr_mas_casos[[#This Row],[Corregimiento]],Hoja3!$A$2:$D$676,4,0)</f>
        <v>40601</v>
      </c>
      <c r="E1452">
        <v>19</v>
      </c>
    </row>
    <row r="1453" spans="1:5">
      <c r="A1453" s="40">
        <v>44043</v>
      </c>
      <c r="B1453" s="22">
        <v>44043</v>
      </c>
      <c r="C1453" t="s">
        <v>545</v>
      </c>
      <c r="D1453" s="42">
        <f>VLOOKUP(Pag_Inicio_Corr_mas_casos[[#This Row],[Corregimiento]],Hoja3!$A$2:$D$676,4,0)</f>
        <v>40701</v>
      </c>
      <c r="E1453">
        <v>11</v>
      </c>
    </row>
    <row r="1454" spans="1:5">
      <c r="A1454" s="40">
        <v>44043</v>
      </c>
      <c r="B1454" s="22">
        <v>44043</v>
      </c>
      <c r="C1454" t="s">
        <v>471</v>
      </c>
      <c r="D1454" s="42">
        <f>VLOOKUP(Pag_Inicio_Corr_mas_casos[[#This Row],[Corregimiento]],Hoja3!$A$2:$D$676,4,0)</f>
        <v>80823</v>
      </c>
      <c r="E1454">
        <v>11</v>
      </c>
    </row>
    <row r="1455" spans="1:5">
      <c r="A1455" s="40">
        <v>44043</v>
      </c>
      <c r="B1455" s="22">
        <v>44043</v>
      </c>
      <c r="C1455" t="s">
        <v>495</v>
      </c>
      <c r="D1455" s="42">
        <f>VLOOKUP(Pag_Inicio_Corr_mas_casos[[#This Row],[Corregimiento]],Hoja3!$A$2:$D$676,4,0)</f>
        <v>130708</v>
      </c>
      <c r="E1455">
        <v>17</v>
      </c>
    </row>
    <row r="1456" spans="1:5">
      <c r="A1456" s="40">
        <v>44043</v>
      </c>
      <c r="B1456" s="22">
        <v>44043</v>
      </c>
      <c r="C1456" t="s">
        <v>464</v>
      </c>
      <c r="D1456" s="42">
        <f>VLOOKUP(Pag_Inicio_Corr_mas_casos[[#This Row],[Corregimiento]],Hoja3!$A$2:$D$676,4,0)</f>
        <v>130102</v>
      </c>
      <c r="E1456">
        <v>16</v>
      </c>
    </row>
    <row r="1457" spans="1:5">
      <c r="A1457" s="40">
        <v>44043</v>
      </c>
      <c r="B1457" s="22">
        <v>44043</v>
      </c>
      <c r="C1457" t="s">
        <v>476</v>
      </c>
      <c r="D1457" s="42">
        <f>VLOOKUP(Pag_Inicio_Corr_mas_casos[[#This Row],[Corregimiento]],Hoja3!$A$2:$D$676,4,0)</f>
        <v>80812</v>
      </c>
      <c r="E1457">
        <v>15</v>
      </c>
    </row>
    <row r="1458" spans="1:5">
      <c r="A1458" s="40">
        <v>44043</v>
      </c>
      <c r="B1458" s="22">
        <v>44043</v>
      </c>
      <c r="C1458" t="s">
        <v>570</v>
      </c>
      <c r="D1458" s="42">
        <f>VLOOKUP(Pag_Inicio_Corr_mas_casos[[#This Row],[Corregimiento]],Hoja3!$A$2:$D$676,4,0)</f>
        <v>40501</v>
      </c>
      <c r="E1458">
        <v>17</v>
      </c>
    </row>
    <row r="1459" spans="1:5">
      <c r="A1459" s="40">
        <v>44043</v>
      </c>
      <c r="B1459" s="22">
        <v>44043</v>
      </c>
      <c r="C1459" t="s">
        <v>564</v>
      </c>
      <c r="D1459" s="42">
        <f>VLOOKUP(Pag_Inicio_Corr_mas_casos[[#This Row],[Corregimiento]],Hoja3!$A$2:$D$676,4,0)</f>
        <v>40606</v>
      </c>
      <c r="E1459">
        <v>12</v>
      </c>
    </row>
    <row r="1460" spans="1:5">
      <c r="A1460" s="40">
        <v>44043</v>
      </c>
      <c r="B1460" s="22">
        <v>44043</v>
      </c>
      <c r="C1460" t="s">
        <v>490</v>
      </c>
      <c r="D1460" s="42">
        <f>VLOOKUP(Pag_Inicio_Corr_mas_casos[[#This Row],[Corregimiento]],Hoja3!$A$2:$D$676,4,0)</f>
        <v>80820</v>
      </c>
      <c r="E1460">
        <v>17</v>
      </c>
    </row>
    <row r="1461" spans="1:5">
      <c r="A1461" s="40">
        <v>44043</v>
      </c>
      <c r="B1461" s="22">
        <v>44043</v>
      </c>
      <c r="C1461" t="s">
        <v>571</v>
      </c>
      <c r="D1461" s="42">
        <f>VLOOKUP(Pag_Inicio_Corr_mas_casos[[#This Row],[Corregimiento]],Hoja3!$A$2:$D$676,4,0)</f>
        <v>91008</v>
      </c>
      <c r="E1461">
        <v>15</v>
      </c>
    </row>
    <row r="1462" spans="1:5">
      <c r="A1462" s="40">
        <v>44043</v>
      </c>
      <c r="B1462" s="22">
        <v>44043</v>
      </c>
      <c r="C1462" t="s">
        <v>469</v>
      </c>
      <c r="D1462" s="42">
        <f>VLOOKUP(Pag_Inicio_Corr_mas_casos[[#This Row],[Corregimiento]],Hoja3!$A$2:$D$676,4,0)</f>
        <v>80817</v>
      </c>
      <c r="E1462">
        <v>14</v>
      </c>
    </row>
    <row r="1463" spans="1:5">
      <c r="A1463" s="40">
        <v>44043</v>
      </c>
      <c r="B1463" s="22">
        <v>44043</v>
      </c>
      <c r="C1463" t="s">
        <v>486</v>
      </c>
      <c r="D1463" s="42">
        <f>VLOOKUP(Pag_Inicio_Corr_mas_casos[[#This Row],[Corregimiento]],Hoja3!$A$2:$D$676,4,0)</f>
        <v>80813</v>
      </c>
      <c r="E1463">
        <v>17</v>
      </c>
    </row>
    <row r="1464" spans="1:5">
      <c r="A1464" s="40">
        <v>44043</v>
      </c>
      <c r="B1464" s="22">
        <v>44043</v>
      </c>
      <c r="C1464" t="s">
        <v>505</v>
      </c>
      <c r="D1464" s="42">
        <f>VLOOKUP(Pag_Inicio_Corr_mas_casos[[#This Row],[Corregimiento]],Hoja3!$A$2:$D$676,4,0)</f>
        <v>130717</v>
      </c>
      <c r="E1464">
        <v>15</v>
      </c>
    </row>
    <row r="1465" spans="1:5">
      <c r="A1465" s="40">
        <v>44043</v>
      </c>
      <c r="B1465" s="22">
        <v>44043</v>
      </c>
      <c r="C1465" t="s">
        <v>515</v>
      </c>
      <c r="D1465" s="42">
        <f>VLOOKUP(Pag_Inicio_Corr_mas_casos[[#This Row],[Corregimiento]],Hoja3!$A$2:$D$676,4,0)</f>
        <v>30111</v>
      </c>
      <c r="E1465">
        <v>11</v>
      </c>
    </row>
    <row r="1466" spans="1:5">
      <c r="A1466" s="40">
        <v>44043</v>
      </c>
      <c r="B1466" s="22">
        <v>44043</v>
      </c>
      <c r="C1466" t="s">
        <v>501</v>
      </c>
      <c r="D1466" s="42">
        <f>VLOOKUP(Pag_Inicio_Corr_mas_casos[[#This Row],[Corregimiento]],Hoja3!$A$2:$D$676,4,0)</f>
        <v>80809</v>
      </c>
      <c r="E1466">
        <v>12</v>
      </c>
    </row>
    <row r="1467" spans="1:5">
      <c r="A1467" s="40">
        <v>44043</v>
      </c>
      <c r="B1467" s="22">
        <v>44043</v>
      </c>
      <c r="C1467" t="s">
        <v>473</v>
      </c>
      <c r="D1467" s="42">
        <f>VLOOKUP(Pag_Inicio_Corr_mas_casos[[#This Row],[Corregimiento]],Hoja3!$A$2:$D$676,4,0)</f>
        <v>80819</v>
      </c>
      <c r="E1467">
        <v>15</v>
      </c>
    </row>
    <row r="1468" spans="1:5">
      <c r="A1468" s="40">
        <v>44043</v>
      </c>
      <c r="B1468" s="22">
        <v>44043</v>
      </c>
      <c r="C1468" t="s">
        <v>462</v>
      </c>
      <c r="D1468" s="42">
        <f>VLOOKUP(Pag_Inicio_Corr_mas_casos[[#This Row],[Corregimiento]],Hoja3!$A$2:$D$676,4,0)</f>
        <v>130106</v>
      </c>
      <c r="E1468">
        <v>28</v>
      </c>
    </row>
    <row r="1469" spans="1:5">
      <c r="A1469" s="40">
        <v>44044</v>
      </c>
      <c r="B1469" s="22">
        <v>44044</v>
      </c>
      <c r="C1469" t="s">
        <v>465</v>
      </c>
      <c r="D1469" s="42">
        <f>VLOOKUP(Pag_Inicio_Corr_mas_casos[[#This Row],[Corregimiento]],Hoja3!$A$2:$D$676,4,0)</f>
        <v>80821</v>
      </c>
      <c r="E1469">
        <v>39</v>
      </c>
    </row>
    <row r="1470" spans="1:5">
      <c r="A1470" s="40">
        <v>44044</v>
      </c>
      <c r="B1470" s="22">
        <v>44044</v>
      </c>
      <c r="C1470" t="s">
        <v>560</v>
      </c>
      <c r="D1470" s="42">
        <f>VLOOKUP(Pag_Inicio_Corr_mas_casos[[#This Row],[Corregimiento]],Hoja3!$A$2:$D$676,4,0)</f>
        <v>100102</v>
      </c>
      <c r="E1470">
        <v>11</v>
      </c>
    </row>
    <row r="1471" spans="1:5">
      <c r="A1471" s="40">
        <v>44044</v>
      </c>
      <c r="B1471" s="22">
        <v>44044</v>
      </c>
      <c r="C1471" t="s">
        <v>470</v>
      </c>
      <c r="D1471" s="42">
        <f>VLOOKUP(Pag_Inicio_Corr_mas_casos[[#This Row],[Corregimiento]],Hoja3!$A$2:$D$676,4,0)</f>
        <v>80822</v>
      </c>
      <c r="E1471">
        <v>14</v>
      </c>
    </row>
    <row r="1472" spans="1:5">
      <c r="A1472" s="40">
        <v>44044</v>
      </c>
      <c r="B1472" s="22">
        <v>44044</v>
      </c>
      <c r="C1472" t="s">
        <v>472</v>
      </c>
      <c r="D1472" s="42">
        <f>VLOOKUP(Pag_Inicio_Corr_mas_casos[[#This Row],[Corregimiento]],Hoja3!$A$2:$D$676,4,0)</f>
        <v>81001</v>
      </c>
      <c r="E1472">
        <v>13</v>
      </c>
    </row>
    <row r="1473" spans="1:5">
      <c r="A1473" s="40">
        <v>44044</v>
      </c>
      <c r="B1473" s="22">
        <v>44044</v>
      </c>
      <c r="C1473" t="s">
        <v>475</v>
      </c>
      <c r="D1473" s="42">
        <f>VLOOKUP(Pag_Inicio_Corr_mas_casos[[#This Row],[Corregimiento]],Hoja3!$A$2:$D$676,4,0)</f>
        <v>81006</v>
      </c>
      <c r="E1473">
        <v>21</v>
      </c>
    </row>
    <row r="1474" spans="1:5">
      <c r="A1474" s="40">
        <v>44044</v>
      </c>
      <c r="B1474" s="22">
        <v>44044</v>
      </c>
      <c r="C1474" t="s">
        <v>460</v>
      </c>
      <c r="D1474" s="42">
        <f>VLOOKUP(Pag_Inicio_Corr_mas_casos[[#This Row],[Corregimiento]],Hoja3!$A$2:$D$676,4,0)</f>
        <v>130101</v>
      </c>
      <c r="E1474">
        <v>32</v>
      </c>
    </row>
    <row r="1475" spans="1:5">
      <c r="A1475" s="40">
        <v>44044</v>
      </c>
      <c r="B1475" s="22">
        <v>44044</v>
      </c>
      <c r="C1475" t="s">
        <v>477</v>
      </c>
      <c r="D1475" s="42">
        <f>VLOOKUP(Pag_Inicio_Corr_mas_casos[[#This Row],[Corregimiento]],Hoja3!$A$2:$D$676,4,0)</f>
        <v>130702</v>
      </c>
      <c r="E1475">
        <v>11</v>
      </c>
    </row>
    <row r="1476" spans="1:5">
      <c r="A1476" s="40">
        <v>44044</v>
      </c>
      <c r="B1476" s="22">
        <v>44044</v>
      </c>
      <c r="C1476" t="s">
        <v>466</v>
      </c>
      <c r="D1476" s="42">
        <f>VLOOKUP(Pag_Inicio_Corr_mas_casos[[#This Row],[Corregimiento]],Hoja3!$A$2:$D$676,4,0)</f>
        <v>81007</v>
      </c>
      <c r="E1476">
        <v>40</v>
      </c>
    </row>
    <row r="1477" spans="1:5">
      <c r="A1477" s="40">
        <v>44044</v>
      </c>
      <c r="B1477" s="22">
        <v>44044</v>
      </c>
      <c r="C1477" t="s">
        <v>461</v>
      </c>
      <c r="D1477" s="42">
        <f>VLOOKUP(Pag_Inicio_Corr_mas_casos[[#This Row],[Corregimiento]],Hoja3!$A$2:$D$676,4,0)</f>
        <v>81002</v>
      </c>
      <c r="E1477">
        <v>16</v>
      </c>
    </row>
    <row r="1478" spans="1:5">
      <c r="A1478" s="40">
        <v>44044</v>
      </c>
      <c r="B1478" s="22">
        <v>44044</v>
      </c>
      <c r="C1478" t="s">
        <v>479</v>
      </c>
      <c r="D1478" s="42">
        <f>VLOOKUP(Pag_Inicio_Corr_mas_casos[[#This Row],[Corregimiento]],Hoja3!$A$2:$D$676,4,0)</f>
        <v>80806</v>
      </c>
      <c r="E1478">
        <v>22</v>
      </c>
    </row>
    <row r="1479" spans="1:5">
      <c r="A1479" s="40">
        <v>44044</v>
      </c>
      <c r="B1479" s="22">
        <v>44044</v>
      </c>
      <c r="C1479" t="s">
        <v>531</v>
      </c>
      <c r="D1479" s="42">
        <f>VLOOKUP(Pag_Inicio_Corr_mas_casos[[#This Row],[Corregimiento]],Hoja3!$A$2:$D$676,4,0)</f>
        <v>40503</v>
      </c>
      <c r="E1479">
        <v>13</v>
      </c>
    </row>
    <row r="1480" spans="1:5">
      <c r="A1480" s="40">
        <v>44044</v>
      </c>
      <c r="B1480" s="22">
        <v>44044</v>
      </c>
      <c r="C1480" t="s">
        <v>474</v>
      </c>
      <c r="D1480" s="42">
        <f>VLOOKUP(Pag_Inicio_Corr_mas_casos[[#This Row],[Corregimiento]],Hoja3!$A$2:$D$676,4,0)</f>
        <v>130107</v>
      </c>
      <c r="E1480">
        <v>26</v>
      </c>
    </row>
    <row r="1481" spans="1:5">
      <c r="A1481" s="40">
        <v>44044</v>
      </c>
      <c r="B1481" s="22">
        <v>44044</v>
      </c>
      <c r="C1481" t="s">
        <v>491</v>
      </c>
      <c r="D1481" s="42">
        <f>VLOOKUP(Pag_Inicio_Corr_mas_casos[[#This Row],[Corregimiento]],Hoja3!$A$2:$D$676,4,0)</f>
        <v>80815</v>
      </c>
      <c r="E1481">
        <v>22</v>
      </c>
    </row>
    <row r="1482" spans="1:5">
      <c r="A1482" s="40">
        <v>44044</v>
      </c>
      <c r="B1482" s="22">
        <v>44044</v>
      </c>
      <c r="C1482" t="s">
        <v>508</v>
      </c>
      <c r="D1482" s="42">
        <f>VLOOKUP(Pag_Inicio_Corr_mas_casos[[#This Row],[Corregimiento]],Hoja3!$A$2:$D$676,4,0)</f>
        <v>30104</v>
      </c>
      <c r="E1482">
        <v>17</v>
      </c>
    </row>
    <row r="1483" spans="1:5">
      <c r="A1483" s="40">
        <v>44044</v>
      </c>
      <c r="B1483" s="22">
        <v>44044</v>
      </c>
      <c r="C1483" t="s">
        <v>488</v>
      </c>
      <c r="D1483" s="42">
        <f>VLOOKUP(Pag_Inicio_Corr_mas_casos[[#This Row],[Corregimiento]],Hoja3!$A$2:$D$676,4,0)</f>
        <v>80501</v>
      </c>
      <c r="E1483">
        <v>18</v>
      </c>
    </row>
    <row r="1484" spans="1:5">
      <c r="A1484" s="40">
        <v>44044</v>
      </c>
      <c r="B1484" s="22">
        <v>44044</v>
      </c>
      <c r="C1484" t="s">
        <v>482</v>
      </c>
      <c r="D1484" s="42">
        <f>VLOOKUP(Pag_Inicio_Corr_mas_casos[[#This Row],[Corregimiento]],Hoja3!$A$2:$D$676,4,0)</f>
        <v>30107</v>
      </c>
      <c r="E1484">
        <v>27</v>
      </c>
    </row>
    <row r="1485" spans="1:5">
      <c r="A1485" s="40">
        <v>44044</v>
      </c>
      <c r="B1485" s="22">
        <v>44044</v>
      </c>
      <c r="C1485" t="s">
        <v>478</v>
      </c>
      <c r="D1485" s="42">
        <f>VLOOKUP(Pag_Inicio_Corr_mas_casos[[#This Row],[Corregimiento]],Hoja3!$A$2:$D$676,4,0)</f>
        <v>40601</v>
      </c>
      <c r="E1485">
        <v>23</v>
      </c>
    </row>
    <row r="1486" spans="1:5">
      <c r="A1486" s="40">
        <v>44044</v>
      </c>
      <c r="B1486" s="22">
        <v>44044</v>
      </c>
      <c r="C1486" t="s">
        <v>496</v>
      </c>
      <c r="D1486" s="42">
        <f>VLOOKUP(Pag_Inicio_Corr_mas_casos[[#This Row],[Corregimiento]],Hoja3!$A$2:$D$676,4,0)</f>
        <v>80826</v>
      </c>
      <c r="E1486">
        <v>11</v>
      </c>
    </row>
    <row r="1487" spans="1:5">
      <c r="A1487" s="40">
        <v>44044</v>
      </c>
      <c r="B1487" s="22">
        <v>44044</v>
      </c>
      <c r="C1487" t="s">
        <v>471</v>
      </c>
      <c r="D1487" s="42">
        <f>VLOOKUP(Pag_Inicio_Corr_mas_casos[[#This Row],[Corregimiento]],Hoja3!$A$2:$D$676,4,0)</f>
        <v>80823</v>
      </c>
      <c r="E1487">
        <v>18</v>
      </c>
    </row>
    <row r="1488" spans="1:5">
      <c r="A1488" s="40">
        <v>44044</v>
      </c>
      <c r="B1488" s="22">
        <v>44044</v>
      </c>
      <c r="C1488" t="s">
        <v>495</v>
      </c>
      <c r="D1488" s="42">
        <f>VLOOKUP(Pag_Inicio_Corr_mas_casos[[#This Row],[Corregimiento]],Hoja3!$A$2:$D$676,4,0)</f>
        <v>130708</v>
      </c>
      <c r="E1488">
        <v>17</v>
      </c>
    </row>
    <row r="1489" spans="1:5">
      <c r="A1489" s="40">
        <v>44044</v>
      </c>
      <c r="B1489" s="22">
        <v>44044</v>
      </c>
      <c r="C1489" t="s">
        <v>476</v>
      </c>
      <c r="D1489" s="42">
        <f>VLOOKUP(Pag_Inicio_Corr_mas_casos[[#This Row],[Corregimiento]],Hoja3!$A$2:$D$676,4,0)</f>
        <v>80812</v>
      </c>
      <c r="E1489">
        <v>27</v>
      </c>
    </row>
    <row r="1490" spans="1:5">
      <c r="A1490" s="40">
        <v>44044</v>
      </c>
      <c r="B1490" s="22">
        <v>44044</v>
      </c>
      <c r="C1490" t="s">
        <v>468</v>
      </c>
      <c r="D1490" s="42">
        <f>VLOOKUP(Pag_Inicio_Corr_mas_casos[[#This Row],[Corregimiento]],Hoja3!$A$2:$D$676,4,0)</f>
        <v>80816</v>
      </c>
      <c r="E1490">
        <v>14</v>
      </c>
    </row>
    <row r="1491" spans="1:5">
      <c r="A1491" s="40">
        <v>44044</v>
      </c>
      <c r="B1491" s="22">
        <v>44044</v>
      </c>
      <c r="C1491" t="s">
        <v>490</v>
      </c>
      <c r="D1491" s="42">
        <f>VLOOKUP(Pag_Inicio_Corr_mas_casos[[#This Row],[Corregimiento]],Hoja3!$A$2:$D$676,4,0)</f>
        <v>80820</v>
      </c>
      <c r="E1491">
        <v>34</v>
      </c>
    </row>
    <row r="1492" spans="1:5">
      <c r="A1492" s="40">
        <v>44044</v>
      </c>
      <c r="B1492" s="22">
        <v>44044</v>
      </c>
      <c r="C1492" t="s">
        <v>467</v>
      </c>
      <c r="D1492" s="42">
        <f>VLOOKUP(Pag_Inicio_Corr_mas_casos[[#This Row],[Corregimiento]],Hoja3!$A$2:$D$676,4,0)</f>
        <v>81008</v>
      </c>
      <c r="E1492">
        <v>11</v>
      </c>
    </row>
    <row r="1493" spans="1:5">
      <c r="A1493" s="40">
        <v>44044</v>
      </c>
      <c r="B1493" s="22">
        <v>44044</v>
      </c>
      <c r="C1493" t="s">
        <v>469</v>
      </c>
      <c r="D1493" s="42">
        <f>VLOOKUP(Pag_Inicio_Corr_mas_casos[[#This Row],[Corregimiento]],Hoja3!$A$2:$D$676,4,0)</f>
        <v>80817</v>
      </c>
      <c r="E1493">
        <v>24</v>
      </c>
    </row>
    <row r="1494" spans="1:5">
      <c r="A1494" s="40">
        <v>44044</v>
      </c>
      <c r="B1494" s="22">
        <v>44044</v>
      </c>
      <c r="C1494" t="s">
        <v>486</v>
      </c>
      <c r="D1494" s="42">
        <f>VLOOKUP(Pag_Inicio_Corr_mas_casos[[#This Row],[Corregimiento]],Hoja3!$A$2:$D$676,4,0)</f>
        <v>80813</v>
      </c>
      <c r="E1494">
        <v>34</v>
      </c>
    </row>
    <row r="1495" spans="1:5">
      <c r="A1495" s="40">
        <v>44044</v>
      </c>
      <c r="B1495" s="22">
        <v>44044</v>
      </c>
      <c r="C1495" t="s">
        <v>524</v>
      </c>
      <c r="D1495" s="42">
        <f>VLOOKUP(Pag_Inicio_Corr_mas_casos[[#This Row],[Corregimiento]],Hoja3!$A$2:$D$676,4,0)</f>
        <v>130716</v>
      </c>
      <c r="E1495">
        <v>11</v>
      </c>
    </row>
    <row r="1496" spans="1:5">
      <c r="A1496" s="40">
        <v>44044</v>
      </c>
      <c r="B1496" s="22">
        <v>44044</v>
      </c>
      <c r="C1496" t="s">
        <v>493</v>
      </c>
      <c r="D1496" s="42">
        <f>VLOOKUP(Pag_Inicio_Corr_mas_casos[[#This Row],[Corregimiento]],Hoja3!$A$2:$D$676,4,0)</f>
        <v>80811</v>
      </c>
      <c r="E1496">
        <v>12</v>
      </c>
    </row>
    <row r="1497" spans="1:5">
      <c r="A1497" s="40">
        <v>44044</v>
      </c>
      <c r="B1497" s="22">
        <v>44044</v>
      </c>
      <c r="C1497" t="s">
        <v>507</v>
      </c>
      <c r="D1497" s="42">
        <f>VLOOKUP(Pag_Inicio_Corr_mas_casos[[#This Row],[Corregimiento]],Hoja3!$A$2:$D$676,4,0)</f>
        <v>81009</v>
      </c>
      <c r="E1497">
        <v>18</v>
      </c>
    </row>
    <row r="1498" spans="1:5">
      <c r="A1498" s="40">
        <v>44044</v>
      </c>
      <c r="B1498" s="22">
        <v>44044</v>
      </c>
      <c r="C1498" t="s">
        <v>501</v>
      </c>
      <c r="D1498" s="42">
        <f>VLOOKUP(Pag_Inicio_Corr_mas_casos[[#This Row],[Corregimiento]],Hoja3!$A$2:$D$676,4,0)</f>
        <v>80809</v>
      </c>
      <c r="E1498">
        <v>18</v>
      </c>
    </row>
    <row r="1499" spans="1:5">
      <c r="A1499" s="40">
        <v>44044</v>
      </c>
      <c r="B1499" s="22">
        <v>44044</v>
      </c>
      <c r="C1499" t="s">
        <v>473</v>
      </c>
      <c r="D1499" s="42">
        <f>VLOOKUP(Pag_Inicio_Corr_mas_casos[[#This Row],[Corregimiento]],Hoja3!$A$2:$D$676,4,0)</f>
        <v>80819</v>
      </c>
      <c r="E1499">
        <v>64</v>
      </c>
    </row>
    <row r="1500" spans="1:5">
      <c r="A1500" s="40">
        <v>44044</v>
      </c>
      <c r="B1500" s="22">
        <v>44044</v>
      </c>
      <c r="C1500" t="s">
        <v>499</v>
      </c>
      <c r="D1500" s="42">
        <f>VLOOKUP(Pag_Inicio_Corr_mas_casos[[#This Row],[Corregimiento]],Hoja3!$A$2:$D$676,4,0)</f>
        <v>130105</v>
      </c>
      <c r="E1500">
        <v>19</v>
      </c>
    </row>
    <row r="1501" spans="1:5">
      <c r="A1501" s="40">
        <v>44044</v>
      </c>
      <c r="B1501" s="22">
        <v>44044</v>
      </c>
      <c r="C1501" t="s">
        <v>462</v>
      </c>
      <c r="D1501" s="42">
        <f>VLOOKUP(Pag_Inicio_Corr_mas_casos[[#This Row],[Corregimiento]],Hoja3!$A$2:$D$676,4,0)</f>
        <v>130106</v>
      </c>
      <c r="E1501">
        <v>34</v>
      </c>
    </row>
    <row r="1502" spans="1:5">
      <c r="A1502" s="40">
        <v>44045</v>
      </c>
      <c r="B1502" s="22">
        <v>44045</v>
      </c>
      <c r="C1502" t="s">
        <v>465</v>
      </c>
      <c r="D1502" s="42">
        <f>VLOOKUP(Pag_Inicio_Corr_mas_casos[[#This Row],[Corregimiento]],Hoja3!$A$2:$D$676,4,0)</f>
        <v>80821</v>
      </c>
      <c r="E1502">
        <v>41</v>
      </c>
    </row>
    <row r="1503" spans="1:5">
      <c r="A1503" s="40">
        <v>44045</v>
      </c>
      <c r="B1503" s="22">
        <v>44045</v>
      </c>
      <c r="C1503" t="s">
        <v>470</v>
      </c>
      <c r="D1503" s="42">
        <f>VLOOKUP(Pag_Inicio_Corr_mas_casos[[#This Row],[Corregimiento]],Hoja3!$A$2:$D$676,4,0)</f>
        <v>80822</v>
      </c>
      <c r="E1503">
        <v>23</v>
      </c>
    </row>
    <row r="1504" spans="1:5">
      <c r="A1504" s="40">
        <v>44045</v>
      </c>
      <c r="B1504" s="22">
        <v>44045</v>
      </c>
      <c r="C1504" t="s">
        <v>460</v>
      </c>
      <c r="D1504" s="42">
        <f>VLOOKUP(Pag_Inicio_Corr_mas_casos[[#This Row],[Corregimiento]],Hoja3!$A$2:$D$676,4,0)</f>
        <v>130101</v>
      </c>
      <c r="E1504">
        <v>17</v>
      </c>
    </row>
    <row r="1505" spans="1:5">
      <c r="A1505" s="40">
        <v>44045</v>
      </c>
      <c r="B1505" s="22">
        <v>44045</v>
      </c>
      <c r="C1505" t="s">
        <v>477</v>
      </c>
      <c r="D1505" s="42">
        <f>VLOOKUP(Pag_Inicio_Corr_mas_casos[[#This Row],[Corregimiento]],Hoja3!$A$2:$D$676,4,0)</f>
        <v>130702</v>
      </c>
      <c r="E1505">
        <v>13</v>
      </c>
    </row>
    <row r="1506" spans="1:5">
      <c r="A1506" s="40">
        <v>44045</v>
      </c>
      <c r="B1506" s="22">
        <v>44045</v>
      </c>
      <c r="C1506" t="s">
        <v>466</v>
      </c>
      <c r="D1506" s="42">
        <f>VLOOKUP(Pag_Inicio_Corr_mas_casos[[#This Row],[Corregimiento]],Hoja3!$A$2:$D$676,4,0)</f>
        <v>81007</v>
      </c>
      <c r="E1506">
        <v>30</v>
      </c>
    </row>
    <row r="1507" spans="1:5">
      <c r="A1507" s="40">
        <v>44045</v>
      </c>
      <c r="B1507" s="22">
        <v>44045</v>
      </c>
      <c r="C1507" t="s">
        <v>461</v>
      </c>
      <c r="D1507" s="42">
        <f>VLOOKUP(Pag_Inicio_Corr_mas_casos[[#This Row],[Corregimiento]],Hoja3!$A$2:$D$676,4,0)</f>
        <v>81002</v>
      </c>
      <c r="E1507">
        <v>18</v>
      </c>
    </row>
    <row r="1508" spans="1:5">
      <c r="A1508" s="40">
        <v>44045</v>
      </c>
      <c r="B1508" s="22">
        <v>44045</v>
      </c>
      <c r="C1508" t="s">
        <v>479</v>
      </c>
      <c r="D1508" s="42">
        <f>VLOOKUP(Pag_Inicio_Corr_mas_casos[[#This Row],[Corregimiento]],Hoja3!$A$2:$D$676,4,0)</f>
        <v>80806</v>
      </c>
      <c r="E1508">
        <v>15</v>
      </c>
    </row>
    <row r="1509" spans="1:5">
      <c r="A1509" s="40">
        <v>44045</v>
      </c>
      <c r="B1509" s="22">
        <v>44045</v>
      </c>
      <c r="C1509" t="s">
        <v>474</v>
      </c>
      <c r="D1509" s="42">
        <f>VLOOKUP(Pag_Inicio_Corr_mas_casos[[#This Row],[Corregimiento]],Hoja3!$A$2:$D$676,4,0)</f>
        <v>130107</v>
      </c>
      <c r="E1509">
        <v>12</v>
      </c>
    </row>
    <row r="1510" spans="1:5">
      <c r="A1510" s="40">
        <v>44045</v>
      </c>
      <c r="B1510" s="22">
        <v>44045</v>
      </c>
      <c r="C1510" t="s">
        <v>491</v>
      </c>
      <c r="D1510" s="42">
        <f>VLOOKUP(Pag_Inicio_Corr_mas_casos[[#This Row],[Corregimiento]],Hoja3!$A$2:$D$676,4,0)</f>
        <v>80815</v>
      </c>
      <c r="E1510">
        <v>26</v>
      </c>
    </row>
    <row r="1511" spans="1:5">
      <c r="A1511" s="40">
        <v>44045</v>
      </c>
      <c r="B1511" s="22">
        <v>44045</v>
      </c>
      <c r="C1511" t="s">
        <v>563</v>
      </c>
      <c r="D1511" s="42">
        <f>VLOOKUP(Pag_Inicio_Corr_mas_casos[[#This Row],[Corregimiento]],Hoja3!$A$2:$D$676,4,0)</f>
        <v>90301</v>
      </c>
      <c r="E1511">
        <v>15</v>
      </c>
    </row>
    <row r="1512" spans="1:5">
      <c r="A1512" s="40">
        <v>44045</v>
      </c>
      <c r="B1512" s="22">
        <v>44045</v>
      </c>
      <c r="C1512" t="s">
        <v>508</v>
      </c>
      <c r="D1512" s="42">
        <f>VLOOKUP(Pag_Inicio_Corr_mas_casos[[#This Row],[Corregimiento]],Hoja3!$A$2:$D$676,4,0)</f>
        <v>30104</v>
      </c>
      <c r="E1512">
        <v>24</v>
      </c>
    </row>
    <row r="1513" spans="1:5">
      <c r="A1513" s="40">
        <v>44045</v>
      </c>
      <c r="B1513" s="22">
        <v>44045</v>
      </c>
      <c r="C1513" t="s">
        <v>480</v>
      </c>
      <c r="D1513" s="42">
        <f>VLOOKUP(Pag_Inicio_Corr_mas_casos[[#This Row],[Corregimiento]],Hoja3!$A$2:$D$676,4,0)</f>
        <v>130108</v>
      </c>
      <c r="E1513">
        <v>12</v>
      </c>
    </row>
    <row r="1514" spans="1:5">
      <c r="A1514" s="40">
        <v>44045</v>
      </c>
      <c r="B1514" s="22">
        <v>44045</v>
      </c>
      <c r="C1514" t="s">
        <v>482</v>
      </c>
      <c r="D1514" s="42">
        <f>VLOOKUP(Pag_Inicio_Corr_mas_casos[[#This Row],[Corregimiento]],Hoja3!$A$2:$D$676,4,0)</f>
        <v>30107</v>
      </c>
      <c r="E1514">
        <v>14</v>
      </c>
    </row>
    <row r="1515" spans="1:5">
      <c r="A1515" s="40">
        <v>44045</v>
      </c>
      <c r="B1515" s="22">
        <v>44045</v>
      </c>
      <c r="C1515" t="s">
        <v>478</v>
      </c>
      <c r="D1515" s="42">
        <f>VLOOKUP(Pag_Inicio_Corr_mas_casos[[#This Row],[Corregimiento]],Hoja3!$A$2:$D$676,4,0)</f>
        <v>40601</v>
      </c>
      <c r="E1515">
        <v>19</v>
      </c>
    </row>
    <row r="1516" spans="1:5">
      <c r="A1516" s="40">
        <v>44045</v>
      </c>
      <c r="B1516" s="22">
        <v>44045</v>
      </c>
      <c r="C1516" t="s">
        <v>496</v>
      </c>
      <c r="D1516" s="42">
        <f>VLOOKUP(Pag_Inicio_Corr_mas_casos[[#This Row],[Corregimiento]],Hoja3!$A$2:$D$676,4,0)</f>
        <v>80826</v>
      </c>
      <c r="E1516">
        <v>12</v>
      </c>
    </row>
    <row r="1517" spans="1:5">
      <c r="A1517" s="40">
        <v>44045</v>
      </c>
      <c r="B1517" s="22">
        <v>44045</v>
      </c>
      <c r="C1517" t="s">
        <v>471</v>
      </c>
      <c r="D1517" s="42">
        <f>VLOOKUP(Pag_Inicio_Corr_mas_casos[[#This Row],[Corregimiento]],Hoja3!$A$2:$D$676,4,0)</f>
        <v>80823</v>
      </c>
      <c r="E1517">
        <v>28</v>
      </c>
    </row>
    <row r="1518" spans="1:5">
      <c r="A1518" s="40">
        <v>44045</v>
      </c>
      <c r="B1518" s="22">
        <v>44045</v>
      </c>
      <c r="C1518" t="s">
        <v>464</v>
      </c>
      <c r="D1518" s="42">
        <f>VLOOKUP(Pag_Inicio_Corr_mas_casos[[#This Row],[Corregimiento]],Hoja3!$A$2:$D$676,4,0)</f>
        <v>130102</v>
      </c>
      <c r="E1518">
        <v>19</v>
      </c>
    </row>
    <row r="1519" spans="1:5">
      <c r="A1519" s="40">
        <v>44045</v>
      </c>
      <c r="B1519" s="22">
        <v>44045</v>
      </c>
      <c r="C1519" t="s">
        <v>476</v>
      </c>
      <c r="D1519" s="42">
        <f>VLOOKUP(Pag_Inicio_Corr_mas_casos[[#This Row],[Corregimiento]],Hoja3!$A$2:$D$676,4,0)</f>
        <v>80812</v>
      </c>
      <c r="E1519">
        <v>25</v>
      </c>
    </row>
    <row r="1520" spans="1:5">
      <c r="A1520" s="40">
        <v>44045</v>
      </c>
      <c r="B1520" s="22">
        <v>44045</v>
      </c>
      <c r="C1520" t="s">
        <v>538</v>
      </c>
      <c r="D1520" s="42">
        <f>VLOOKUP(Pag_Inicio_Corr_mas_casos[[#This Row],[Corregimiento]],Hoja3!$A$2:$D$676,4,0)</f>
        <v>120701</v>
      </c>
      <c r="E1520">
        <v>11</v>
      </c>
    </row>
    <row r="1521" spans="1:7">
      <c r="A1521" s="40">
        <v>44045</v>
      </c>
      <c r="B1521" s="22">
        <v>44045</v>
      </c>
      <c r="C1521" t="s">
        <v>510</v>
      </c>
      <c r="D1521" s="42">
        <f>VLOOKUP(Pag_Inicio_Corr_mas_casos[[#This Row],[Corregimiento]],Hoja3!$A$2:$D$676,4,0)</f>
        <v>80804</v>
      </c>
      <c r="E1521">
        <v>12</v>
      </c>
    </row>
    <row r="1522" spans="1:7">
      <c r="A1522" s="40">
        <v>44045</v>
      </c>
      <c r="B1522" s="22">
        <v>44045</v>
      </c>
      <c r="C1522" t="s">
        <v>468</v>
      </c>
      <c r="D1522" s="42">
        <f>VLOOKUP(Pag_Inicio_Corr_mas_casos[[#This Row],[Corregimiento]],Hoja3!$A$2:$D$676,4,0)</f>
        <v>80816</v>
      </c>
      <c r="E1522">
        <v>19</v>
      </c>
    </row>
    <row r="1523" spans="1:7">
      <c r="A1523" s="40">
        <v>44045</v>
      </c>
      <c r="B1523" s="22">
        <v>44045</v>
      </c>
      <c r="C1523" t="s">
        <v>490</v>
      </c>
      <c r="D1523" s="42">
        <f>VLOOKUP(Pag_Inicio_Corr_mas_casos[[#This Row],[Corregimiento]],Hoja3!$A$2:$D$676,4,0)</f>
        <v>80820</v>
      </c>
      <c r="E1523">
        <v>25</v>
      </c>
    </row>
    <row r="1524" spans="1:7">
      <c r="A1524" s="40">
        <v>44045</v>
      </c>
      <c r="B1524" s="22">
        <v>44045</v>
      </c>
      <c r="C1524" t="s">
        <v>536</v>
      </c>
      <c r="D1524" s="42">
        <f>VLOOKUP(Pag_Inicio_Corr_mas_casos[[#This Row],[Corregimiento]],Hoja3!$A$2:$D$676,4,0)</f>
        <v>81004</v>
      </c>
      <c r="E1524">
        <v>12</v>
      </c>
    </row>
    <row r="1525" spans="1:7">
      <c r="A1525" s="40">
        <v>44045</v>
      </c>
      <c r="B1525" s="22">
        <v>44045</v>
      </c>
      <c r="C1525" t="s">
        <v>467</v>
      </c>
      <c r="D1525" s="42">
        <f>VLOOKUP(Pag_Inicio_Corr_mas_casos[[#This Row],[Corregimiento]],Hoja3!$A$2:$D$676,4,0)</f>
        <v>81008</v>
      </c>
      <c r="E1525">
        <v>16</v>
      </c>
    </row>
    <row r="1526" spans="1:7">
      <c r="A1526" s="40">
        <v>44045</v>
      </c>
      <c r="B1526" s="22">
        <v>44045</v>
      </c>
      <c r="C1526" t="s">
        <v>469</v>
      </c>
      <c r="D1526" s="42">
        <f>VLOOKUP(Pag_Inicio_Corr_mas_casos[[#This Row],[Corregimiento]],Hoja3!$A$2:$D$676,4,0)</f>
        <v>80817</v>
      </c>
      <c r="E1526">
        <v>33</v>
      </c>
    </row>
    <row r="1527" spans="1:7">
      <c r="A1527" s="40">
        <v>44045</v>
      </c>
      <c r="B1527" s="22">
        <v>44045</v>
      </c>
      <c r="C1527" t="s">
        <v>481</v>
      </c>
      <c r="D1527" s="42">
        <f>VLOOKUP(Pag_Inicio_Corr_mas_casos[[#This Row],[Corregimiento]],Hoja3!$A$2:$D$676,4,0)</f>
        <v>80810</v>
      </c>
      <c r="E1527">
        <v>12</v>
      </c>
    </row>
    <row r="1528" spans="1:7">
      <c r="A1528" s="40">
        <v>44045</v>
      </c>
      <c r="B1528" s="22">
        <v>44045</v>
      </c>
      <c r="C1528" t="s">
        <v>486</v>
      </c>
      <c r="D1528" s="42">
        <f>VLOOKUP(Pag_Inicio_Corr_mas_casos[[#This Row],[Corregimiento]],Hoja3!$A$2:$D$676,4,0)</f>
        <v>80813</v>
      </c>
      <c r="E1528">
        <v>14</v>
      </c>
    </row>
    <row r="1529" spans="1:7">
      <c r="A1529" s="40">
        <v>44045</v>
      </c>
      <c r="B1529" s="22">
        <v>44045</v>
      </c>
      <c r="C1529" t="s">
        <v>572</v>
      </c>
      <c r="D1529" s="42">
        <f>VLOOKUP(Pag_Inicio_Corr_mas_casos[[#This Row],[Corregimiento]],Hoja3!$A$2:$D$676,4,0)</f>
        <v>30401</v>
      </c>
      <c r="E1529">
        <v>17</v>
      </c>
    </row>
    <row r="1530" spans="1:7">
      <c r="A1530" s="40">
        <v>44045</v>
      </c>
      <c r="B1530" s="22">
        <v>44045</v>
      </c>
      <c r="C1530" t="s">
        <v>507</v>
      </c>
      <c r="D1530" s="42">
        <f>VLOOKUP(Pag_Inicio_Corr_mas_casos[[#This Row],[Corregimiento]],Hoja3!$A$2:$D$676,4,0)</f>
        <v>81009</v>
      </c>
      <c r="E1530">
        <v>11</v>
      </c>
    </row>
    <row r="1531" spans="1:7">
      <c r="A1531" s="40">
        <v>44045</v>
      </c>
      <c r="B1531" s="22">
        <v>44045</v>
      </c>
      <c r="C1531" t="s">
        <v>515</v>
      </c>
      <c r="D1531" s="42">
        <f>VLOOKUP(Pag_Inicio_Corr_mas_casos[[#This Row],[Corregimiento]],Hoja3!$A$2:$D$676,4,0)</f>
        <v>30111</v>
      </c>
      <c r="E1531">
        <v>22</v>
      </c>
    </row>
    <row r="1532" spans="1:7">
      <c r="A1532" s="40">
        <v>44045</v>
      </c>
      <c r="B1532" s="22">
        <v>44045</v>
      </c>
      <c r="C1532" t="s">
        <v>498</v>
      </c>
      <c r="D1532" s="42">
        <f>VLOOKUP(Pag_Inicio_Corr_mas_casos[[#This Row],[Corregimiento]],Hoja3!$A$2:$D$676,4,0)</f>
        <v>80803</v>
      </c>
      <c r="E1532">
        <v>12</v>
      </c>
    </row>
    <row r="1533" spans="1:7">
      <c r="A1533" s="40">
        <v>44045</v>
      </c>
      <c r="B1533" s="22">
        <v>44045</v>
      </c>
      <c r="C1533" t="s">
        <v>473</v>
      </c>
      <c r="D1533" s="42">
        <f>VLOOKUP(Pag_Inicio_Corr_mas_casos[[#This Row],[Corregimiento]],Hoja3!$A$2:$D$676,4,0)</f>
        <v>80819</v>
      </c>
      <c r="E1533">
        <v>41</v>
      </c>
    </row>
    <row r="1534" spans="1:7">
      <c r="A1534" s="40">
        <v>44045</v>
      </c>
      <c r="B1534" s="22">
        <v>44045</v>
      </c>
      <c r="C1534" t="s">
        <v>499</v>
      </c>
      <c r="D1534" s="42">
        <f>VLOOKUP(Pag_Inicio_Corr_mas_casos[[#This Row],[Corregimiento]],Hoja3!$A$2:$D$676,4,0)</f>
        <v>130105</v>
      </c>
      <c r="E1534">
        <v>15</v>
      </c>
    </row>
    <row r="1535" spans="1:7">
      <c r="A1535" s="40">
        <v>44045</v>
      </c>
      <c r="B1535" s="22">
        <v>44045</v>
      </c>
      <c r="C1535" t="s">
        <v>462</v>
      </c>
      <c r="D1535" s="42">
        <f>VLOOKUP(Pag_Inicio_Corr_mas_casos[[#This Row],[Corregimiento]],Hoja3!$A$2:$D$676,4,0)</f>
        <v>130106</v>
      </c>
      <c r="E1535">
        <v>36</v>
      </c>
    </row>
    <row r="1536" spans="1:7">
      <c r="A1536" s="115">
        <v>44046</v>
      </c>
      <c r="B1536" s="116">
        <v>44046</v>
      </c>
      <c r="C1536" s="117" t="s">
        <v>465</v>
      </c>
      <c r="D1536" s="119">
        <f>VLOOKUP(Pag_Inicio_Corr_mas_casos[[#This Row],[Corregimiento]],Hoja3!$A$2:$D$676,4,0)</f>
        <v>80821</v>
      </c>
      <c r="E1536" s="117">
        <v>34</v>
      </c>
      <c r="F1536">
        <v>1</v>
      </c>
      <c r="G1536">
        <f>SUM(F1536:F1562)</f>
        <v>27</v>
      </c>
    </row>
    <row r="1537" spans="1:6">
      <c r="A1537" s="115">
        <v>44046</v>
      </c>
      <c r="B1537" s="116">
        <v>44046</v>
      </c>
      <c r="C1537" s="117" t="s">
        <v>470</v>
      </c>
      <c r="D1537" s="119">
        <f>VLOOKUP(Pag_Inicio_Corr_mas_casos[[#This Row],[Corregimiento]],Hoja3!$A$2:$D$676,4,0)</f>
        <v>80822</v>
      </c>
      <c r="E1537" s="117">
        <v>22</v>
      </c>
      <c r="F1537">
        <v>1</v>
      </c>
    </row>
    <row r="1538" spans="1:6">
      <c r="A1538" s="115">
        <v>44046</v>
      </c>
      <c r="B1538" s="116">
        <v>44046</v>
      </c>
      <c r="C1538" s="117" t="s">
        <v>460</v>
      </c>
      <c r="D1538" s="119">
        <f>VLOOKUP(Pag_Inicio_Corr_mas_casos[[#This Row],[Corregimiento]],Hoja3!$A$2:$D$676,4,0)</f>
        <v>130101</v>
      </c>
      <c r="E1538" s="117">
        <v>20</v>
      </c>
      <c r="F1538">
        <v>1</v>
      </c>
    </row>
    <row r="1539" spans="1:6">
      <c r="A1539" s="115">
        <v>44046</v>
      </c>
      <c r="B1539" s="116">
        <v>44046</v>
      </c>
      <c r="C1539" s="117" t="s">
        <v>477</v>
      </c>
      <c r="D1539" s="119">
        <f>VLOOKUP(Pag_Inicio_Corr_mas_casos[[#This Row],[Corregimiento]],Hoja3!$A$2:$D$676,4,0)</f>
        <v>130702</v>
      </c>
      <c r="E1539" s="117">
        <v>12</v>
      </c>
      <c r="F1539">
        <v>1</v>
      </c>
    </row>
    <row r="1540" spans="1:6">
      <c r="A1540" s="115">
        <v>44046</v>
      </c>
      <c r="B1540" s="116">
        <v>44046</v>
      </c>
      <c r="C1540" s="117" t="s">
        <v>466</v>
      </c>
      <c r="D1540" s="119">
        <f>VLOOKUP(Pag_Inicio_Corr_mas_casos[[#This Row],[Corregimiento]],Hoja3!$A$2:$D$676,4,0)</f>
        <v>81007</v>
      </c>
      <c r="E1540" s="117">
        <v>43</v>
      </c>
      <c r="F1540">
        <v>1</v>
      </c>
    </row>
    <row r="1541" spans="1:6">
      <c r="A1541" s="115">
        <v>44046</v>
      </c>
      <c r="B1541" s="116">
        <v>44046</v>
      </c>
      <c r="C1541" s="117" t="s">
        <v>461</v>
      </c>
      <c r="D1541" s="119">
        <f>VLOOKUP(Pag_Inicio_Corr_mas_casos[[#This Row],[Corregimiento]],Hoja3!$A$2:$D$676,4,0)</f>
        <v>81002</v>
      </c>
      <c r="E1541" s="117">
        <v>22</v>
      </c>
      <c r="F1541">
        <v>1</v>
      </c>
    </row>
    <row r="1542" spans="1:6">
      <c r="A1542" s="115">
        <v>44046</v>
      </c>
      <c r="B1542" s="116">
        <v>44046</v>
      </c>
      <c r="C1542" s="117" t="s">
        <v>474</v>
      </c>
      <c r="D1542" s="119">
        <f>VLOOKUP(Pag_Inicio_Corr_mas_casos[[#This Row],[Corregimiento]],Hoja3!$A$2:$D$676,4,0)</f>
        <v>130107</v>
      </c>
      <c r="E1542" s="117">
        <v>32</v>
      </c>
      <c r="F1542">
        <v>1</v>
      </c>
    </row>
    <row r="1543" spans="1:6">
      <c r="A1543" s="115">
        <v>44046</v>
      </c>
      <c r="B1543" s="116">
        <v>44046</v>
      </c>
      <c r="C1543" s="117" t="s">
        <v>491</v>
      </c>
      <c r="D1543" s="119">
        <f>VLOOKUP(Pag_Inicio_Corr_mas_casos[[#This Row],[Corregimiento]],Hoja3!$A$2:$D$676,4,0)</f>
        <v>80815</v>
      </c>
      <c r="E1543" s="117">
        <v>19</v>
      </c>
      <c r="F1543">
        <v>1</v>
      </c>
    </row>
    <row r="1544" spans="1:6">
      <c r="A1544" s="115">
        <v>44046</v>
      </c>
      <c r="B1544" s="116">
        <v>44046</v>
      </c>
      <c r="C1544" s="117" t="s">
        <v>488</v>
      </c>
      <c r="D1544" s="119">
        <f>VLOOKUP(Pag_Inicio_Corr_mas_casos[[#This Row],[Corregimiento]],Hoja3!$A$2:$D$676,4,0)</f>
        <v>80501</v>
      </c>
      <c r="E1544" s="117">
        <v>23</v>
      </c>
      <c r="F1544">
        <v>1</v>
      </c>
    </row>
    <row r="1545" spans="1:6">
      <c r="A1545" s="115">
        <v>44046</v>
      </c>
      <c r="B1545" s="116">
        <v>44046</v>
      </c>
      <c r="C1545" s="117" t="s">
        <v>482</v>
      </c>
      <c r="D1545" s="119">
        <f>VLOOKUP(Pag_Inicio_Corr_mas_casos[[#This Row],[Corregimiento]],Hoja3!$A$2:$D$676,4,0)</f>
        <v>30107</v>
      </c>
      <c r="E1545" s="117">
        <v>12</v>
      </c>
      <c r="F1545">
        <v>1</v>
      </c>
    </row>
    <row r="1546" spans="1:6">
      <c r="A1546" s="115">
        <v>44046</v>
      </c>
      <c r="B1546" s="116">
        <v>44046</v>
      </c>
      <c r="C1546" s="117" t="s">
        <v>478</v>
      </c>
      <c r="D1546" s="119">
        <f>VLOOKUP(Pag_Inicio_Corr_mas_casos[[#This Row],[Corregimiento]],Hoja3!$A$2:$D$676,4,0)</f>
        <v>40601</v>
      </c>
      <c r="E1546" s="117">
        <v>15</v>
      </c>
      <c r="F1546">
        <v>1</v>
      </c>
    </row>
    <row r="1547" spans="1:6">
      <c r="A1547" s="115">
        <v>44046</v>
      </c>
      <c r="B1547" s="116">
        <v>44046</v>
      </c>
      <c r="C1547" s="117" t="s">
        <v>471</v>
      </c>
      <c r="D1547" s="119">
        <f>VLOOKUP(Pag_Inicio_Corr_mas_casos[[#This Row],[Corregimiento]],Hoja3!$A$2:$D$676,4,0)</f>
        <v>80823</v>
      </c>
      <c r="E1547" s="117">
        <v>16</v>
      </c>
      <c r="F1547">
        <v>1</v>
      </c>
    </row>
    <row r="1548" spans="1:6">
      <c r="A1548" s="115">
        <v>44046</v>
      </c>
      <c r="B1548" s="116">
        <v>44046</v>
      </c>
      <c r="C1548" s="117" t="s">
        <v>495</v>
      </c>
      <c r="D1548" s="119">
        <f>VLOOKUP(Pag_Inicio_Corr_mas_casos[[#This Row],[Corregimiento]],Hoja3!$A$2:$D$676,4,0)</f>
        <v>130708</v>
      </c>
      <c r="E1548" s="117">
        <v>20</v>
      </c>
      <c r="F1548">
        <v>1</v>
      </c>
    </row>
    <row r="1549" spans="1:6">
      <c r="A1549" s="115">
        <v>44046</v>
      </c>
      <c r="B1549" s="116">
        <v>44046</v>
      </c>
      <c r="C1549" s="117" t="s">
        <v>506</v>
      </c>
      <c r="D1549" s="119">
        <f>VLOOKUP(Pag_Inicio_Corr_mas_casos[[#This Row],[Corregimiento]],Hoja3!$A$2:$D$676,4,0)</f>
        <v>81003</v>
      </c>
      <c r="E1549" s="117">
        <v>15</v>
      </c>
      <c r="F1549">
        <v>1</v>
      </c>
    </row>
    <row r="1550" spans="1:6">
      <c r="A1550" s="115">
        <v>44046</v>
      </c>
      <c r="B1550" s="116">
        <v>44046</v>
      </c>
      <c r="C1550" s="117" t="s">
        <v>464</v>
      </c>
      <c r="D1550" s="119">
        <f>VLOOKUP(Pag_Inicio_Corr_mas_casos[[#This Row],[Corregimiento]],Hoja3!$A$2:$D$676,4,0)</f>
        <v>130102</v>
      </c>
      <c r="E1550" s="117">
        <v>16</v>
      </c>
      <c r="F1550">
        <v>1</v>
      </c>
    </row>
    <row r="1551" spans="1:6">
      <c r="A1551" s="115">
        <v>44046</v>
      </c>
      <c r="B1551" s="116">
        <v>44046</v>
      </c>
      <c r="C1551" s="117" t="s">
        <v>476</v>
      </c>
      <c r="D1551" s="119">
        <f>VLOOKUP(Pag_Inicio_Corr_mas_casos[[#This Row],[Corregimiento]],Hoja3!$A$2:$D$676,4,0)</f>
        <v>80812</v>
      </c>
      <c r="E1551" s="117">
        <v>22</v>
      </c>
      <c r="F1551">
        <v>1</v>
      </c>
    </row>
    <row r="1552" spans="1:6">
      <c r="A1552" s="115">
        <v>44046</v>
      </c>
      <c r="B1552" s="116">
        <v>44046</v>
      </c>
      <c r="C1552" s="117" t="s">
        <v>490</v>
      </c>
      <c r="D1552" s="119">
        <f>VLOOKUP(Pag_Inicio_Corr_mas_casos[[#This Row],[Corregimiento]],Hoja3!$A$2:$D$676,4,0)</f>
        <v>80820</v>
      </c>
      <c r="E1552" s="117">
        <v>12</v>
      </c>
      <c r="F1552">
        <v>1</v>
      </c>
    </row>
    <row r="1553" spans="1:7">
      <c r="A1553" s="115">
        <v>44046</v>
      </c>
      <c r="B1553" s="116">
        <v>44046</v>
      </c>
      <c r="C1553" s="117" t="s">
        <v>467</v>
      </c>
      <c r="D1553" s="119">
        <f>VLOOKUP(Pag_Inicio_Corr_mas_casos[[#This Row],[Corregimiento]],Hoja3!$A$2:$D$676,4,0)</f>
        <v>81008</v>
      </c>
      <c r="E1553" s="117">
        <v>32</v>
      </c>
      <c r="F1553">
        <v>1</v>
      </c>
    </row>
    <row r="1554" spans="1:7">
      <c r="A1554" s="115">
        <v>44046</v>
      </c>
      <c r="B1554" s="116">
        <v>44046</v>
      </c>
      <c r="C1554" s="117" t="s">
        <v>469</v>
      </c>
      <c r="D1554" s="119">
        <f>VLOOKUP(Pag_Inicio_Corr_mas_casos[[#This Row],[Corregimiento]],Hoja3!$A$2:$D$676,4,0)</f>
        <v>80817</v>
      </c>
      <c r="E1554" s="117">
        <v>29</v>
      </c>
      <c r="F1554">
        <v>1</v>
      </c>
    </row>
    <row r="1555" spans="1:7">
      <c r="A1555" s="115">
        <v>44046</v>
      </c>
      <c r="B1555" s="116">
        <v>44046</v>
      </c>
      <c r="C1555" s="117" t="s">
        <v>481</v>
      </c>
      <c r="D1555" s="119">
        <f>VLOOKUP(Pag_Inicio_Corr_mas_casos[[#This Row],[Corregimiento]],Hoja3!$A$2:$D$676,4,0)</f>
        <v>80810</v>
      </c>
      <c r="E1555" s="117">
        <v>12</v>
      </c>
      <c r="F1555">
        <v>1</v>
      </c>
    </row>
    <row r="1556" spans="1:7">
      <c r="A1556" s="115">
        <v>44046</v>
      </c>
      <c r="B1556" s="116">
        <v>44046</v>
      </c>
      <c r="C1556" s="117" t="s">
        <v>486</v>
      </c>
      <c r="D1556" s="119">
        <f>VLOOKUP(Pag_Inicio_Corr_mas_casos[[#This Row],[Corregimiento]],Hoja3!$A$2:$D$676,4,0)</f>
        <v>80813</v>
      </c>
      <c r="E1556" s="117">
        <v>36</v>
      </c>
      <c r="F1556">
        <v>1</v>
      </c>
    </row>
    <row r="1557" spans="1:7">
      <c r="A1557" s="115">
        <v>44046</v>
      </c>
      <c r="B1557" s="116">
        <v>44046</v>
      </c>
      <c r="C1557" s="117" t="s">
        <v>505</v>
      </c>
      <c r="D1557" s="119">
        <f>VLOOKUP(Pag_Inicio_Corr_mas_casos[[#This Row],[Corregimiento]],Hoja3!$A$2:$D$676,4,0)</f>
        <v>130717</v>
      </c>
      <c r="E1557" s="117">
        <v>13</v>
      </c>
      <c r="F1557">
        <v>1</v>
      </c>
    </row>
    <row r="1558" spans="1:7">
      <c r="A1558" s="115">
        <v>44046</v>
      </c>
      <c r="B1558" s="116">
        <v>44046</v>
      </c>
      <c r="C1558" s="117" t="s">
        <v>507</v>
      </c>
      <c r="D1558" s="119">
        <f>VLOOKUP(Pag_Inicio_Corr_mas_casos[[#This Row],[Corregimiento]],Hoja3!$A$2:$D$676,4,0)</f>
        <v>81009</v>
      </c>
      <c r="E1558" s="117">
        <v>11</v>
      </c>
      <c r="F1558">
        <v>1</v>
      </c>
    </row>
    <row r="1559" spans="1:7">
      <c r="A1559" s="115">
        <v>44046</v>
      </c>
      <c r="B1559" s="116">
        <v>44046</v>
      </c>
      <c r="C1559" s="117" t="s">
        <v>573</v>
      </c>
      <c r="D1559" s="119">
        <f>VLOOKUP(Pag_Inicio_Corr_mas_casos[[#This Row],[Corregimiento]],Hoja3!$A$2:$D$676,4,0)</f>
        <v>10105</v>
      </c>
      <c r="E1559" s="117">
        <v>16</v>
      </c>
      <c r="F1559">
        <v>1</v>
      </c>
    </row>
    <row r="1560" spans="1:7">
      <c r="A1560" s="115">
        <v>44046</v>
      </c>
      <c r="B1560" s="116">
        <v>44046</v>
      </c>
      <c r="C1560" s="117" t="s">
        <v>473</v>
      </c>
      <c r="D1560" s="119">
        <f>VLOOKUP(Pag_Inicio_Corr_mas_casos[[#This Row],[Corregimiento]],Hoja3!$A$2:$D$676,4,0)</f>
        <v>80819</v>
      </c>
      <c r="E1560" s="117">
        <v>36</v>
      </c>
      <c r="F1560">
        <v>1</v>
      </c>
    </row>
    <row r="1561" spans="1:7">
      <c r="A1561" s="115">
        <v>44046</v>
      </c>
      <c r="B1561" s="116">
        <v>44046</v>
      </c>
      <c r="C1561" s="117" t="s">
        <v>523</v>
      </c>
      <c r="D1561" s="119">
        <f>VLOOKUP(Pag_Inicio_Corr_mas_casos[[#This Row],[Corregimiento]],Hoja3!$A$2:$D$676,4,0)</f>
        <v>81005</v>
      </c>
      <c r="E1561" s="117">
        <v>15</v>
      </c>
      <c r="F1561">
        <v>1</v>
      </c>
    </row>
    <row r="1562" spans="1:7">
      <c r="A1562" s="115">
        <v>44046</v>
      </c>
      <c r="B1562" s="116">
        <v>44046</v>
      </c>
      <c r="C1562" s="117" t="s">
        <v>462</v>
      </c>
      <c r="D1562" s="119">
        <f>VLOOKUP(Pag_Inicio_Corr_mas_casos[[#This Row],[Corregimiento]],Hoja3!$A$2:$D$676,4,0)</f>
        <v>130106</v>
      </c>
      <c r="E1562" s="117">
        <v>34</v>
      </c>
      <c r="F1562">
        <v>1</v>
      </c>
    </row>
    <row r="1563" spans="1:7">
      <c r="A1563" s="98">
        <v>44047</v>
      </c>
      <c r="B1563" s="99">
        <v>44047</v>
      </c>
      <c r="C1563" s="100" t="s">
        <v>465</v>
      </c>
      <c r="D1563" s="120">
        <f>VLOOKUP(Pag_Inicio_Corr_mas_casos[[#This Row],[Corregimiento]],Hoja3!$A$2:$D$676,4,0)</f>
        <v>80821</v>
      </c>
      <c r="E1563" s="100">
        <v>19</v>
      </c>
      <c r="F1563">
        <v>1</v>
      </c>
      <c r="G1563">
        <f>SUM(F1563:F1589)</f>
        <v>27</v>
      </c>
    </row>
    <row r="1564" spans="1:7">
      <c r="A1564" s="98">
        <v>44047</v>
      </c>
      <c r="B1564" s="99">
        <v>44047</v>
      </c>
      <c r="C1564" s="100" t="s">
        <v>470</v>
      </c>
      <c r="D1564" s="120">
        <f>VLOOKUP(Pag_Inicio_Corr_mas_casos[[#This Row],[Corregimiento]],Hoja3!$A$2:$D$676,4,0)</f>
        <v>80822</v>
      </c>
      <c r="E1564" s="100">
        <v>45</v>
      </c>
      <c r="F1564">
        <v>1</v>
      </c>
    </row>
    <row r="1565" spans="1:7">
      <c r="A1565" s="98">
        <v>44047</v>
      </c>
      <c r="B1565" s="99">
        <v>44047</v>
      </c>
      <c r="C1565" s="100" t="s">
        <v>533</v>
      </c>
      <c r="D1565" s="120">
        <f>VLOOKUP(Pag_Inicio_Corr_mas_casos[[#This Row],[Corregimiento]],Hoja3!$A$2:$D$676,4,0)</f>
        <v>10401</v>
      </c>
      <c r="E1565" s="100">
        <v>11</v>
      </c>
      <c r="F1565">
        <v>1</v>
      </c>
    </row>
    <row r="1566" spans="1:7">
      <c r="A1566" s="98">
        <v>44047</v>
      </c>
      <c r="B1566" s="99">
        <v>44047</v>
      </c>
      <c r="C1566" s="100" t="s">
        <v>472</v>
      </c>
      <c r="D1566" s="120">
        <f>VLOOKUP(Pag_Inicio_Corr_mas_casos[[#This Row],[Corregimiento]],Hoja3!$A$2:$D$676,4,0)</f>
        <v>81001</v>
      </c>
      <c r="E1566" s="100">
        <v>30</v>
      </c>
      <c r="F1566">
        <v>1</v>
      </c>
    </row>
    <row r="1567" spans="1:7">
      <c r="A1567" s="98">
        <v>44047</v>
      </c>
      <c r="B1567" s="99">
        <v>44047</v>
      </c>
      <c r="C1567" s="100" t="s">
        <v>460</v>
      </c>
      <c r="D1567" s="120">
        <f>VLOOKUP(Pag_Inicio_Corr_mas_casos[[#This Row],[Corregimiento]],Hoja3!$A$2:$D$676,4,0)</f>
        <v>130101</v>
      </c>
      <c r="E1567" s="100">
        <v>15</v>
      </c>
      <c r="F1567">
        <v>1</v>
      </c>
    </row>
    <row r="1568" spans="1:7">
      <c r="A1568" s="98">
        <v>44047</v>
      </c>
      <c r="B1568" s="99">
        <v>44047</v>
      </c>
      <c r="C1568" s="100" t="s">
        <v>466</v>
      </c>
      <c r="D1568" s="120">
        <f>VLOOKUP(Pag_Inicio_Corr_mas_casos[[#This Row],[Corregimiento]],Hoja3!$A$2:$D$676,4,0)</f>
        <v>81007</v>
      </c>
      <c r="E1568" s="100">
        <v>31</v>
      </c>
      <c r="F1568">
        <v>1</v>
      </c>
    </row>
    <row r="1569" spans="1:6">
      <c r="A1569" s="98">
        <v>44047</v>
      </c>
      <c r="B1569" s="99">
        <v>44047</v>
      </c>
      <c r="C1569" s="100" t="s">
        <v>461</v>
      </c>
      <c r="D1569" s="120">
        <f>VLOOKUP(Pag_Inicio_Corr_mas_casos[[#This Row],[Corregimiento]],Hoja3!$A$2:$D$676,4,0)</f>
        <v>81002</v>
      </c>
      <c r="E1569" s="100">
        <v>28</v>
      </c>
      <c r="F1569">
        <v>1</v>
      </c>
    </row>
    <row r="1570" spans="1:6">
      <c r="A1570" s="98">
        <v>44047</v>
      </c>
      <c r="B1570" s="99">
        <v>44047</v>
      </c>
      <c r="C1570" s="100" t="s">
        <v>474</v>
      </c>
      <c r="D1570" s="120">
        <f>VLOOKUP(Pag_Inicio_Corr_mas_casos[[#This Row],[Corregimiento]],Hoja3!$A$2:$D$676,4,0)</f>
        <v>130107</v>
      </c>
      <c r="E1570" s="100">
        <v>26</v>
      </c>
      <c r="F1570">
        <v>1</v>
      </c>
    </row>
    <row r="1571" spans="1:6">
      <c r="A1571" s="98">
        <v>44047</v>
      </c>
      <c r="B1571" s="99">
        <v>44047</v>
      </c>
      <c r="C1571" s="100" t="s">
        <v>491</v>
      </c>
      <c r="D1571" s="120">
        <f>VLOOKUP(Pag_Inicio_Corr_mas_casos[[#This Row],[Corregimiento]],Hoja3!$A$2:$D$676,4,0)</f>
        <v>80815</v>
      </c>
      <c r="E1571" s="100">
        <v>33</v>
      </c>
      <c r="F1571">
        <v>1</v>
      </c>
    </row>
    <row r="1572" spans="1:6">
      <c r="A1572" s="98">
        <v>44047</v>
      </c>
      <c r="B1572" s="99">
        <v>44047</v>
      </c>
      <c r="C1572" s="100" t="s">
        <v>508</v>
      </c>
      <c r="D1572" s="120">
        <f>VLOOKUP(Pag_Inicio_Corr_mas_casos[[#This Row],[Corregimiento]],Hoja3!$A$2:$D$676,4,0)</f>
        <v>30104</v>
      </c>
      <c r="E1572" s="100">
        <v>13</v>
      </c>
      <c r="F1572">
        <v>1</v>
      </c>
    </row>
    <row r="1573" spans="1:6">
      <c r="A1573" s="98">
        <v>44047</v>
      </c>
      <c r="B1573" s="99">
        <v>44047</v>
      </c>
      <c r="C1573" s="100" t="s">
        <v>482</v>
      </c>
      <c r="D1573" s="120">
        <f>VLOOKUP(Pag_Inicio_Corr_mas_casos[[#This Row],[Corregimiento]],Hoja3!$A$2:$D$676,4,0)</f>
        <v>30107</v>
      </c>
      <c r="E1573" s="100">
        <v>12</v>
      </c>
      <c r="F1573">
        <v>1</v>
      </c>
    </row>
    <row r="1574" spans="1:6">
      <c r="A1574" s="98">
        <v>44047</v>
      </c>
      <c r="B1574" s="99">
        <v>44047</v>
      </c>
      <c r="C1574" s="100" t="s">
        <v>506</v>
      </c>
      <c r="D1574" s="120">
        <f>VLOOKUP(Pag_Inicio_Corr_mas_casos[[#This Row],[Corregimiento]],Hoja3!$A$2:$D$676,4,0)</f>
        <v>81003</v>
      </c>
      <c r="E1574" s="100">
        <v>12</v>
      </c>
      <c r="F1574">
        <v>1</v>
      </c>
    </row>
    <row r="1575" spans="1:6">
      <c r="A1575" s="98">
        <v>44047</v>
      </c>
      <c r="B1575" s="99">
        <v>44047</v>
      </c>
      <c r="C1575" s="100" t="s">
        <v>464</v>
      </c>
      <c r="D1575" s="120">
        <f>VLOOKUP(Pag_Inicio_Corr_mas_casos[[#This Row],[Corregimiento]],Hoja3!$A$2:$D$676,4,0)</f>
        <v>130102</v>
      </c>
      <c r="E1575" s="100">
        <v>17</v>
      </c>
      <c r="F1575">
        <v>1</v>
      </c>
    </row>
    <row r="1576" spans="1:6">
      <c r="A1576" s="98">
        <v>44047</v>
      </c>
      <c r="B1576" s="99">
        <v>44047</v>
      </c>
      <c r="C1576" s="100" t="s">
        <v>476</v>
      </c>
      <c r="D1576" s="120">
        <f>VLOOKUP(Pag_Inicio_Corr_mas_casos[[#This Row],[Corregimiento]],Hoja3!$A$2:$D$676,4,0)</f>
        <v>80812</v>
      </c>
      <c r="E1576" s="100">
        <v>16</v>
      </c>
      <c r="F1576">
        <v>1</v>
      </c>
    </row>
    <row r="1577" spans="1:6">
      <c r="A1577" s="98">
        <v>44047</v>
      </c>
      <c r="B1577" s="99">
        <v>44047</v>
      </c>
      <c r="C1577" s="100" t="s">
        <v>468</v>
      </c>
      <c r="D1577" s="120">
        <f>VLOOKUP(Pag_Inicio_Corr_mas_casos[[#This Row],[Corregimiento]],Hoja3!$A$2:$D$676,4,0)</f>
        <v>80816</v>
      </c>
      <c r="E1577" s="100">
        <v>29</v>
      </c>
      <c r="F1577">
        <v>1</v>
      </c>
    </row>
    <row r="1578" spans="1:6">
      <c r="A1578" s="98">
        <v>44047</v>
      </c>
      <c r="B1578" s="99">
        <v>44047</v>
      </c>
      <c r="C1578" s="100" t="s">
        <v>536</v>
      </c>
      <c r="D1578" s="120">
        <f>VLOOKUP(Pag_Inicio_Corr_mas_casos[[#This Row],[Corregimiento]],Hoja3!$A$2:$D$676,4,0)</f>
        <v>81004</v>
      </c>
      <c r="E1578" s="100">
        <v>12</v>
      </c>
      <c r="F1578">
        <v>1</v>
      </c>
    </row>
    <row r="1579" spans="1:6">
      <c r="A1579" s="98">
        <v>44047</v>
      </c>
      <c r="B1579" s="99">
        <v>44047</v>
      </c>
      <c r="C1579" s="100" t="s">
        <v>467</v>
      </c>
      <c r="D1579" s="120">
        <f>VLOOKUP(Pag_Inicio_Corr_mas_casos[[#This Row],[Corregimiento]],Hoja3!$A$2:$D$676,4,0)</f>
        <v>81008</v>
      </c>
      <c r="E1579" s="100">
        <v>15</v>
      </c>
      <c r="F1579">
        <v>1</v>
      </c>
    </row>
    <row r="1580" spans="1:6">
      <c r="A1580" s="98">
        <v>44047</v>
      </c>
      <c r="B1580" s="99">
        <v>44047</v>
      </c>
      <c r="C1580" s="100" t="s">
        <v>469</v>
      </c>
      <c r="D1580" s="120">
        <f>VLOOKUP(Pag_Inicio_Corr_mas_casos[[#This Row],[Corregimiento]],Hoja3!$A$2:$D$676,4,0)</f>
        <v>80817</v>
      </c>
      <c r="E1580" s="100">
        <v>37</v>
      </c>
      <c r="F1580">
        <v>1</v>
      </c>
    </row>
    <row r="1581" spans="1:6">
      <c r="A1581" s="98">
        <v>44047</v>
      </c>
      <c r="B1581" s="99">
        <v>44047</v>
      </c>
      <c r="C1581" s="100" t="s">
        <v>481</v>
      </c>
      <c r="D1581" s="120">
        <f>VLOOKUP(Pag_Inicio_Corr_mas_casos[[#This Row],[Corregimiento]],Hoja3!$A$2:$D$676,4,0)</f>
        <v>80810</v>
      </c>
      <c r="E1581" s="100">
        <v>15</v>
      </c>
      <c r="F1581">
        <v>1</v>
      </c>
    </row>
    <row r="1582" spans="1:6">
      <c r="A1582" s="98">
        <v>44047</v>
      </c>
      <c r="B1582" s="99">
        <v>44047</v>
      </c>
      <c r="C1582" s="100" t="s">
        <v>489</v>
      </c>
      <c r="D1582" s="120">
        <f>VLOOKUP(Pag_Inicio_Corr_mas_casos[[#This Row],[Corregimiento]],Hoja3!$A$2:$D$676,4,0)</f>
        <v>80808</v>
      </c>
      <c r="E1582" s="100">
        <v>16</v>
      </c>
      <c r="F1582">
        <v>1</v>
      </c>
    </row>
    <row r="1583" spans="1:6">
      <c r="A1583" s="98">
        <v>44047</v>
      </c>
      <c r="B1583" s="99">
        <v>44047</v>
      </c>
      <c r="C1583" s="100" t="s">
        <v>574</v>
      </c>
      <c r="D1583" s="120">
        <f>VLOOKUP(Pag_Inicio_Corr_mas_casos[[#This Row],[Corregimiento]],Hoja3!$A$2:$D$676,4,0)</f>
        <v>10305</v>
      </c>
      <c r="E1583" s="100">
        <v>28</v>
      </c>
      <c r="F1583">
        <v>1</v>
      </c>
    </row>
    <row r="1584" spans="1:6">
      <c r="A1584" s="98">
        <v>44047</v>
      </c>
      <c r="B1584" s="99">
        <v>44047</v>
      </c>
      <c r="C1584" s="100" t="s">
        <v>507</v>
      </c>
      <c r="D1584" s="120">
        <f>VLOOKUP(Pag_Inicio_Corr_mas_casos[[#This Row],[Corregimiento]],Hoja3!$A$2:$D$676,4,0)</f>
        <v>81009</v>
      </c>
      <c r="E1584" s="100">
        <v>11</v>
      </c>
      <c r="F1584">
        <v>1</v>
      </c>
    </row>
    <row r="1585" spans="1:7">
      <c r="A1585" s="98">
        <v>44047</v>
      </c>
      <c r="B1585" s="99">
        <v>44047</v>
      </c>
      <c r="C1585" s="100" t="s">
        <v>501</v>
      </c>
      <c r="D1585" s="120">
        <f>VLOOKUP(Pag_Inicio_Corr_mas_casos[[#This Row],[Corregimiento]],Hoja3!$A$2:$D$676,4,0)</f>
        <v>80809</v>
      </c>
      <c r="E1585" s="100">
        <v>11</v>
      </c>
      <c r="F1585">
        <v>1</v>
      </c>
    </row>
    <row r="1586" spans="1:7">
      <c r="A1586" s="98">
        <v>44047</v>
      </c>
      <c r="B1586" s="99">
        <v>44047</v>
      </c>
      <c r="C1586" s="100" t="s">
        <v>498</v>
      </c>
      <c r="D1586" s="120">
        <f>VLOOKUP(Pag_Inicio_Corr_mas_casos[[#This Row],[Corregimiento]],Hoja3!$A$2:$D$676,4,0)</f>
        <v>80803</v>
      </c>
      <c r="E1586" s="100">
        <v>11</v>
      </c>
      <c r="F1586">
        <v>1</v>
      </c>
    </row>
    <row r="1587" spans="1:7">
      <c r="A1587" s="98">
        <v>44047</v>
      </c>
      <c r="B1587" s="99">
        <v>44047</v>
      </c>
      <c r="C1587" s="100" t="s">
        <v>517</v>
      </c>
      <c r="D1587" s="120">
        <f>VLOOKUP(Pag_Inicio_Corr_mas_casos[[#This Row],[Corregimiento]],Hoja3!$A$2:$D$676,4,0)</f>
        <v>91001</v>
      </c>
      <c r="E1587" s="100">
        <v>15</v>
      </c>
      <c r="F1587">
        <v>1</v>
      </c>
    </row>
    <row r="1588" spans="1:7">
      <c r="A1588" s="98">
        <v>44047</v>
      </c>
      <c r="B1588" s="99">
        <v>44047</v>
      </c>
      <c r="C1588" s="100" t="s">
        <v>473</v>
      </c>
      <c r="D1588" s="120">
        <f>VLOOKUP(Pag_Inicio_Corr_mas_casos[[#This Row],[Corregimiento]],Hoja3!$A$2:$D$676,4,0)</f>
        <v>80819</v>
      </c>
      <c r="E1588" s="100">
        <v>25</v>
      </c>
      <c r="F1588">
        <v>1</v>
      </c>
    </row>
    <row r="1589" spans="1:7">
      <c r="A1589" s="98">
        <v>44047</v>
      </c>
      <c r="B1589" s="99">
        <v>44047</v>
      </c>
      <c r="C1589" s="100" t="s">
        <v>462</v>
      </c>
      <c r="D1589" s="120">
        <f>VLOOKUP(Pag_Inicio_Corr_mas_casos[[#This Row],[Corregimiento]],Hoja3!$A$2:$D$676,4,0)</f>
        <v>130106</v>
      </c>
      <c r="E1589" s="100">
        <v>11</v>
      </c>
      <c r="F1589">
        <v>1</v>
      </c>
    </row>
    <row r="1590" spans="1:7">
      <c r="A1590" s="121">
        <v>44048</v>
      </c>
      <c r="B1590" s="122">
        <v>44048</v>
      </c>
      <c r="C1590" s="123" t="s">
        <v>465</v>
      </c>
      <c r="D1590" s="124">
        <f>VLOOKUP(Pag_Inicio_Corr_mas_casos[[#This Row],[Corregimiento]],Hoja3!$A$2:$D$676,4,0)</f>
        <v>80821</v>
      </c>
      <c r="E1590" s="123">
        <v>17</v>
      </c>
      <c r="F1590">
        <v>1</v>
      </c>
      <c r="G1590">
        <f>SUM(F1590:F1612)</f>
        <v>23</v>
      </c>
    </row>
    <row r="1591" spans="1:7">
      <c r="A1591" s="121">
        <v>44048</v>
      </c>
      <c r="B1591" s="122">
        <v>44048</v>
      </c>
      <c r="C1591" s="123" t="s">
        <v>470</v>
      </c>
      <c r="D1591" s="124">
        <f>VLOOKUP(Pag_Inicio_Corr_mas_casos[[#This Row],[Corregimiento]],Hoja3!$A$2:$D$676,4,0)</f>
        <v>80822</v>
      </c>
      <c r="E1591" s="123">
        <v>17</v>
      </c>
      <c r="F1591">
        <v>1</v>
      </c>
    </row>
    <row r="1592" spans="1:7">
      <c r="A1592" s="121">
        <v>44048</v>
      </c>
      <c r="B1592" s="122">
        <v>44048</v>
      </c>
      <c r="C1592" s="123" t="s">
        <v>460</v>
      </c>
      <c r="D1592" s="124">
        <f>VLOOKUP(Pag_Inicio_Corr_mas_casos[[#This Row],[Corregimiento]],Hoja3!$A$2:$D$676,4,0)</f>
        <v>130101</v>
      </c>
      <c r="E1592" s="123">
        <v>16</v>
      </c>
      <c r="F1592">
        <v>1</v>
      </c>
    </row>
    <row r="1593" spans="1:7">
      <c r="A1593" s="121">
        <v>44048</v>
      </c>
      <c r="B1593" s="122">
        <v>44048</v>
      </c>
      <c r="C1593" s="123" t="s">
        <v>509</v>
      </c>
      <c r="D1593" s="124">
        <f>VLOOKUP(Pag_Inicio_Corr_mas_casos[[#This Row],[Corregimiento]],Hoja3!$A$2:$D$676,4,0)</f>
        <v>130701</v>
      </c>
      <c r="E1593" s="123">
        <v>14</v>
      </c>
      <c r="F1593">
        <v>1</v>
      </c>
    </row>
    <row r="1594" spans="1:7">
      <c r="A1594" s="121">
        <v>44048</v>
      </c>
      <c r="B1594" s="122">
        <v>44048</v>
      </c>
      <c r="C1594" s="123" t="s">
        <v>466</v>
      </c>
      <c r="D1594" s="124">
        <f>VLOOKUP(Pag_Inicio_Corr_mas_casos[[#This Row],[Corregimiento]],Hoja3!$A$2:$D$676,4,0)</f>
        <v>81007</v>
      </c>
      <c r="E1594" s="123">
        <v>25</v>
      </c>
      <c r="F1594">
        <v>1</v>
      </c>
    </row>
    <row r="1595" spans="1:7">
      <c r="A1595" s="121">
        <v>44048</v>
      </c>
      <c r="B1595" s="122">
        <v>44048</v>
      </c>
      <c r="C1595" s="123" t="s">
        <v>461</v>
      </c>
      <c r="D1595" s="124">
        <f>VLOOKUP(Pag_Inicio_Corr_mas_casos[[#This Row],[Corregimiento]],Hoja3!$A$2:$D$676,4,0)</f>
        <v>81002</v>
      </c>
      <c r="E1595" s="123">
        <v>11</v>
      </c>
      <c r="F1595">
        <v>1</v>
      </c>
    </row>
    <row r="1596" spans="1:7">
      <c r="A1596" s="121">
        <v>44048</v>
      </c>
      <c r="B1596" s="122">
        <v>44048</v>
      </c>
      <c r="C1596" s="123" t="s">
        <v>474</v>
      </c>
      <c r="D1596" s="124">
        <f>VLOOKUP(Pag_Inicio_Corr_mas_casos[[#This Row],[Corregimiento]],Hoja3!$A$2:$D$676,4,0)</f>
        <v>130107</v>
      </c>
      <c r="E1596" s="123">
        <v>15</v>
      </c>
      <c r="F1596">
        <v>1</v>
      </c>
    </row>
    <row r="1597" spans="1:7">
      <c r="A1597" s="121">
        <v>44048</v>
      </c>
      <c r="B1597" s="122">
        <v>44048</v>
      </c>
      <c r="C1597" s="123" t="s">
        <v>491</v>
      </c>
      <c r="D1597" s="124">
        <f>VLOOKUP(Pag_Inicio_Corr_mas_casos[[#This Row],[Corregimiento]],Hoja3!$A$2:$D$676,4,0)</f>
        <v>80815</v>
      </c>
      <c r="E1597" s="123">
        <v>21</v>
      </c>
      <c r="F1597">
        <v>1</v>
      </c>
    </row>
    <row r="1598" spans="1:7">
      <c r="A1598" s="121">
        <v>44048</v>
      </c>
      <c r="B1598" s="122">
        <v>44048</v>
      </c>
      <c r="C1598" s="123" t="s">
        <v>508</v>
      </c>
      <c r="D1598" s="124">
        <f>VLOOKUP(Pag_Inicio_Corr_mas_casos[[#This Row],[Corregimiento]],Hoja3!$A$2:$D$676,4,0)</f>
        <v>30104</v>
      </c>
      <c r="E1598" s="123">
        <v>12</v>
      </c>
      <c r="F1598">
        <v>1</v>
      </c>
    </row>
    <row r="1599" spans="1:7">
      <c r="A1599" s="121">
        <v>44048</v>
      </c>
      <c r="B1599" s="122">
        <v>44048</v>
      </c>
      <c r="C1599" s="123" t="s">
        <v>488</v>
      </c>
      <c r="D1599" s="124">
        <f>VLOOKUP(Pag_Inicio_Corr_mas_casos[[#This Row],[Corregimiento]],Hoja3!$A$2:$D$676,4,0)</f>
        <v>80501</v>
      </c>
      <c r="E1599" s="123">
        <v>19</v>
      </c>
      <c r="F1599">
        <v>1</v>
      </c>
    </row>
    <row r="1600" spans="1:7">
      <c r="A1600" s="121">
        <v>44048</v>
      </c>
      <c r="B1600" s="122">
        <v>44048</v>
      </c>
      <c r="C1600" s="123" t="s">
        <v>482</v>
      </c>
      <c r="D1600" s="124">
        <f>VLOOKUP(Pag_Inicio_Corr_mas_casos[[#This Row],[Corregimiento]],Hoja3!$A$2:$D$676,4,0)</f>
        <v>30107</v>
      </c>
      <c r="E1600" s="123">
        <v>32</v>
      </c>
      <c r="F1600">
        <v>1</v>
      </c>
    </row>
    <row r="1601" spans="1:7">
      <c r="A1601" s="121">
        <v>44048</v>
      </c>
      <c r="B1601" s="122">
        <v>44048</v>
      </c>
      <c r="C1601" s="123" t="s">
        <v>471</v>
      </c>
      <c r="D1601" s="124">
        <f>VLOOKUP(Pag_Inicio_Corr_mas_casos[[#This Row],[Corregimiento]],Hoja3!$A$2:$D$676,4,0)</f>
        <v>80823</v>
      </c>
      <c r="E1601" s="123">
        <v>12</v>
      </c>
      <c r="F1601">
        <v>1</v>
      </c>
    </row>
    <row r="1602" spans="1:7">
      <c r="A1602" s="121">
        <v>44048</v>
      </c>
      <c r="B1602" s="122">
        <v>44048</v>
      </c>
      <c r="C1602" s="123" t="s">
        <v>495</v>
      </c>
      <c r="D1602" s="124">
        <f>VLOOKUP(Pag_Inicio_Corr_mas_casos[[#This Row],[Corregimiento]],Hoja3!$A$2:$D$676,4,0)</f>
        <v>130708</v>
      </c>
      <c r="E1602" s="123">
        <v>16</v>
      </c>
      <c r="F1602">
        <v>1</v>
      </c>
    </row>
    <row r="1603" spans="1:7">
      <c r="A1603" s="121">
        <v>44048</v>
      </c>
      <c r="B1603" s="122">
        <v>44048</v>
      </c>
      <c r="C1603" s="123" t="s">
        <v>464</v>
      </c>
      <c r="D1603" s="124">
        <f>VLOOKUP(Pag_Inicio_Corr_mas_casos[[#This Row],[Corregimiento]],Hoja3!$A$2:$D$676,4,0)</f>
        <v>130102</v>
      </c>
      <c r="E1603" s="123">
        <v>15</v>
      </c>
      <c r="F1603">
        <v>1</v>
      </c>
    </row>
    <row r="1604" spans="1:7">
      <c r="A1604" s="121">
        <v>44048</v>
      </c>
      <c r="B1604" s="122">
        <v>44048</v>
      </c>
      <c r="C1604" s="123" t="s">
        <v>476</v>
      </c>
      <c r="D1604" s="124">
        <f>VLOOKUP(Pag_Inicio_Corr_mas_casos[[#This Row],[Corregimiento]],Hoja3!$A$2:$D$676,4,0)</f>
        <v>80812</v>
      </c>
      <c r="E1604" s="123">
        <v>18</v>
      </c>
      <c r="F1604">
        <v>1</v>
      </c>
    </row>
    <row r="1605" spans="1:7">
      <c r="A1605" s="121">
        <v>44048</v>
      </c>
      <c r="B1605" s="122">
        <v>44048</v>
      </c>
      <c r="C1605" s="123" t="s">
        <v>490</v>
      </c>
      <c r="D1605" s="124">
        <f>VLOOKUP(Pag_Inicio_Corr_mas_casos[[#This Row],[Corregimiento]],Hoja3!$A$2:$D$676,4,0)</f>
        <v>80820</v>
      </c>
      <c r="E1605" s="123">
        <v>19</v>
      </c>
      <c r="F1605">
        <v>1</v>
      </c>
    </row>
    <row r="1606" spans="1:7">
      <c r="A1606" s="121">
        <v>44048</v>
      </c>
      <c r="B1606" s="122">
        <v>44048</v>
      </c>
      <c r="C1606" s="123" t="s">
        <v>467</v>
      </c>
      <c r="D1606" s="124">
        <f>VLOOKUP(Pag_Inicio_Corr_mas_casos[[#This Row],[Corregimiento]],Hoja3!$A$2:$D$676,4,0)</f>
        <v>81008</v>
      </c>
      <c r="E1606" s="123">
        <v>11</v>
      </c>
      <c r="F1606">
        <v>1</v>
      </c>
    </row>
    <row r="1607" spans="1:7">
      <c r="A1607" s="121">
        <v>44048</v>
      </c>
      <c r="B1607" s="122">
        <v>44048</v>
      </c>
      <c r="C1607" s="123" t="s">
        <v>469</v>
      </c>
      <c r="D1607" s="124">
        <f>VLOOKUP(Pag_Inicio_Corr_mas_casos[[#This Row],[Corregimiento]],Hoja3!$A$2:$D$676,4,0)</f>
        <v>80817</v>
      </c>
      <c r="E1607" s="123">
        <v>12</v>
      </c>
      <c r="F1607">
        <v>1</v>
      </c>
    </row>
    <row r="1608" spans="1:7">
      <c r="A1608" s="121">
        <v>44048</v>
      </c>
      <c r="B1608" s="122">
        <v>44048</v>
      </c>
      <c r="C1608" s="123" t="s">
        <v>505</v>
      </c>
      <c r="D1608" s="124">
        <f>VLOOKUP(Pag_Inicio_Corr_mas_casos[[#This Row],[Corregimiento]],Hoja3!$A$2:$D$676,4,0)</f>
        <v>130717</v>
      </c>
      <c r="E1608" s="123">
        <v>17</v>
      </c>
      <c r="F1608">
        <v>1</v>
      </c>
    </row>
    <row r="1609" spans="1:7">
      <c r="A1609" s="121">
        <v>44048</v>
      </c>
      <c r="B1609" s="122">
        <v>44048</v>
      </c>
      <c r="C1609" s="123" t="s">
        <v>515</v>
      </c>
      <c r="D1609" s="124">
        <f>VLOOKUP(Pag_Inicio_Corr_mas_casos[[#This Row],[Corregimiento]],Hoja3!$A$2:$D$676,4,0)</f>
        <v>30111</v>
      </c>
      <c r="E1609" s="123">
        <v>11</v>
      </c>
      <c r="F1609">
        <v>1</v>
      </c>
    </row>
    <row r="1610" spans="1:7">
      <c r="A1610" s="121">
        <v>44048</v>
      </c>
      <c r="B1610" s="122">
        <v>44048</v>
      </c>
      <c r="C1610" s="123" t="s">
        <v>517</v>
      </c>
      <c r="D1610" s="124">
        <f>VLOOKUP(Pag_Inicio_Corr_mas_casos[[#This Row],[Corregimiento]],Hoja3!$A$2:$D$676,4,0)</f>
        <v>91001</v>
      </c>
      <c r="E1610" s="123">
        <v>13</v>
      </c>
      <c r="F1610">
        <v>1</v>
      </c>
    </row>
    <row r="1611" spans="1:7">
      <c r="A1611" s="121">
        <v>44048</v>
      </c>
      <c r="B1611" s="122">
        <v>44048</v>
      </c>
      <c r="C1611" s="123" t="s">
        <v>473</v>
      </c>
      <c r="D1611" s="124">
        <f>VLOOKUP(Pag_Inicio_Corr_mas_casos[[#This Row],[Corregimiento]],Hoja3!$A$2:$D$676,4,0)</f>
        <v>80819</v>
      </c>
      <c r="E1611" s="123">
        <v>33</v>
      </c>
      <c r="F1611">
        <v>1</v>
      </c>
    </row>
    <row r="1612" spans="1:7">
      <c r="A1612" s="121">
        <v>44048</v>
      </c>
      <c r="B1612" s="122">
        <v>44048</v>
      </c>
      <c r="C1612" s="123" t="s">
        <v>462</v>
      </c>
      <c r="D1612" s="124">
        <f>VLOOKUP(Pag_Inicio_Corr_mas_casos[[#This Row],[Corregimiento]],Hoja3!$A$2:$D$676,4,0)</f>
        <v>130106</v>
      </c>
      <c r="E1612" s="123">
        <v>44</v>
      </c>
      <c r="F1612">
        <v>1</v>
      </c>
    </row>
    <row r="1613" spans="1:7">
      <c r="A1613" s="94">
        <v>44049</v>
      </c>
      <c r="B1613" s="95">
        <v>44049</v>
      </c>
      <c r="C1613" s="96" t="s">
        <v>529</v>
      </c>
      <c r="D1613" s="125">
        <f>VLOOKUP(Pag_Inicio_Corr_mas_casos[[#This Row],[Corregimiento]],Hoja3!$A$2:$D$676,4,0)</f>
        <v>20101</v>
      </c>
      <c r="E1613" s="96">
        <v>44</v>
      </c>
      <c r="F1613">
        <v>1</v>
      </c>
      <c r="G1613">
        <f>SUM(F1613:F1646)</f>
        <v>34</v>
      </c>
    </row>
    <row r="1614" spans="1:7">
      <c r="A1614" s="94">
        <v>44049</v>
      </c>
      <c r="B1614" s="95">
        <v>44049</v>
      </c>
      <c r="C1614" s="96" t="s">
        <v>531</v>
      </c>
      <c r="D1614" s="125">
        <f>VLOOKUP(Pag_Inicio_Corr_mas_casos[[#This Row],[Corregimiento]],Hoja3!$A$2:$D$676,4,0)</f>
        <v>40503</v>
      </c>
      <c r="E1614" s="96">
        <v>37</v>
      </c>
      <c r="F1614">
        <v>1</v>
      </c>
    </row>
    <row r="1615" spans="1:7">
      <c r="A1615" s="94">
        <v>44049</v>
      </c>
      <c r="B1615" s="95">
        <v>44049</v>
      </c>
      <c r="C1615" s="96" t="s">
        <v>462</v>
      </c>
      <c r="D1615" s="125">
        <f>VLOOKUP(Pag_Inicio_Corr_mas_casos[[#This Row],[Corregimiento]],Hoja3!$A$2:$D$676,4,0)</f>
        <v>130106</v>
      </c>
      <c r="E1615" s="96">
        <v>35</v>
      </c>
      <c r="F1615">
        <v>1</v>
      </c>
    </row>
    <row r="1616" spans="1:7">
      <c r="A1616" s="94">
        <v>44049</v>
      </c>
      <c r="B1616" s="95">
        <v>44049</v>
      </c>
      <c r="C1616" s="96" t="s">
        <v>478</v>
      </c>
      <c r="D1616" s="125">
        <f>VLOOKUP(Pag_Inicio_Corr_mas_casos[[#This Row],[Corregimiento]],Hoja3!$A$2:$D$676,4,0)</f>
        <v>40601</v>
      </c>
      <c r="E1616" s="96">
        <v>34</v>
      </c>
      <c r="F1616">
        <v>1</v>
      </c>
    </row>
    <row r="1617" spans="1:6">
      <c r="A1617" s="94">
        <v>44049</v>
      </c>
      <c r="B1617" s="95">
        <v>44049</v>
      </c>
      <c r="C1617" s="96" t="s">
        <v>460</v>
      </c>
      <c r="D1617" s="125">
        <f>VLOOKUP(Pag_Inicio_Corr_mas_casos[[#This Row],[Corregimiento]],Hoja3!$A$2:$D$676,4,0)</f>
        <v>130101</v>
      </c>
      <c r="E1617" s="96">
        <v>30</v>
      </c>
      <c r="F1617">
        <v>1</v>
      </c>
    </row>
    <row r="1618" spans="1:6">
      <c r="A1618" s="94">
        <v>44049</v>
      </c>
      <c r="B1618" s="95">
        <v>44049</v>
      </c>
      <c r="C1618" s="96" t="s">
        <v>508</v>
      </c>
      <c r="D1618" s="125">
        <f>VLOOKUP(Pag_Inicio_Corr_mas_casos[[#This Row],[Corregimiento]],Hoja3!$A$2:$D$676,4,0)</f>
        <v>30104</v>
      </c>
      <c r="E1618" s="96">
        <v>30</v>
      </c>
      <c r="F1618">
        <v>1</v>
      </c>
    </row>
    <row r="1619" spans="1:6">
      <c r="A1619" s="94">
        <v>44049</v>
      </c>
      <c r="B1619" s="95">
        <v>44049</v>
      </c>
      <c r="C1619" s="96" t="s">
        <v>473</v>
      </c>
      <c r="D1619" s="125">
        <f>VLOOKUP(Pag_Inicio_Corr_mas_casos[[#This Row],[Corregimiento]],Hoja3!$A$2:$D$676,4,0)</f>
        <v>80819</v>
      </c>
      <c r="E1619" s="96">
        <v>26</v>
      </c>
      <c r="F1619">
        <v>1</v>
      </c>
    </row>
    <row r="1620" spans="1:6">
      <c r="A1620" s="94">
        <v>44049</v>
      </c>
      <c r="B1620" s="95">
        <v>44049</v>
      </c>
      <c r="C1620" s="96" t="s">
        <v>470</v>
      </c>
      <c r="D1620" s="125">
        <f>VLOOKUP(Pag_Inicio_Corr_mas_casos[[#This Row],[Corregimiento]],Hoja3!$A$2:$D$676,4,0)</f>
        <v>80822</v>
      </c>
      <c r="E1620" s="96">
        <v>25</v>
      </c>
      <c r="F1620">
        <v>1</v>
      </c>
    </row>
    <row r="1621" spans="1:6">
      <c r="A1621" s="94">
        <v>44049</v>
      </c>
      <c r="B1621" s="95">
        <v>44049</v>
      </c>
      <c r="C1621" s="96" t="s">
        <v>469</v>
      </c>
      <c r="D1621" s="125">
        <f>VLOOKUP(Pag_Inicio_Corr_mas_casos[[#This Row],[Corregimiento]],Hoja3!$A$2:$D$676,4,0)</f>
        <v>80817</v>
      </c>
      <c r="E1621" s="96">
        <v>25</v>
      </c>
      <c r="F1621">
        <v>1</v>
      </c>
    </row>
    <row r="1622" spans="1:6">
      <c r="A1622" s="94">
        <v>44049</v>
      </c>
      <c r="B1622" s="95">
        <v>44049</v>
      </c>
      <c r="C1622" s="96" t="s">
        <v>466</v>
      </c>
      <c r="D1622" s="125">
        <f>VLOOKUP(Pag_Inicio_Corr_mas_casos[[#This Row],[Corregimiento]],Hoja3!$A$2:$D$676,4,0)</f>
        <v>81007</v>
      </c>
      <c r="E1622" s="96">
        <v>24</v>
      </c>
      <c r="F1622">
        <v>1</v>
      </c>
    </row>
    <row r="1623" spans="1:6">
      <c r="A1623" s="94">
        <v>44049</v>
      </c>
      <c r="B1623" s="95">
        <v>44049</v>
      </c>
      <c r="C1623" s="96" t="s">
        <v>509</v>
      </c>
      <c r="D1623" s="125">
        <f>VLOOKUP(Pag_Inicio_Corr_mas_casos[[#This Row],[Corregimiento]],Hoja3!$A$2:$D$676,4,0)</f>
        <v>130701</v>
      </c>
      <c r="E1623" s="96">
        <v>23</v>
      </c>
      <c r="F1623">
        <v>1</v>
      </c>
    </row>
    <row r="1624" spans="1:6">
      <c r="A1624" s="94">
        <v>44049</v>
      </c>
      <c r="B1624" s="95">
        <v>44049</v>
      </c>
      <c r="C1624" s="96" t="s">
        <v>486</v>
      </c>
      <c r="D1624" s="125">
        <f>VLOOKUP(Pag_Inicio_Corr_mas_casos[[#This Row],[Corregimiento]],Hoja3!$A$2:$D$676,4,0)</f>
        <v>80813</v>
      </c>
      <c r="E1624" s="96">
        <v>22</v>
      </c>
      <c r="F1624">
        <v>1</v>
      </c>
    </row>
    <row r="1625" spans="1:6">
      <c r="A1625" s="94">
        <v>44049</v>
      </c>
      <c r="B1625" s="95">
        <v>44049</v>
      </c>
      <c r="C1625" s="96" t="s">
        <v>490</v>
      </c>
      <c r="D1625" s="125">
        <f>VLOOKUP(Pag_Inicio_Corr_mas_casos[[#This Row],[Corregimiento]],Hoja3!$A$2:$D$676,4,0)</f>
        <v>80820</v>
      </c>
      <c r="E1625" s="96">
        <v>21</v>
      </c>
      <c r="F1625">
        <v>1</v>
      </c>
    </row>
    <row r="1626" spans="1:6">
      <c r="A1626" s="94">
        <v>44049</v>
      </c>
      <c r="B1626" s="95">
        <v>44049</v>
      </c>
      <c r="C1626" s="96" t="s">
        <v>495</v>
      </c>
      <c r="D1626" s="125">
        <f>VLOOKUP(Pag_Inicio_Corr_mas_casos[[#This Row],[Corregimiento]],Hoja3!$A$2:$D$676,4,0)</f>
        <v>130708</v>
      </c>
      <c r="E1626" s="96">
        <v>19</v>
      </c>
      <c r="F1626">
        <v>1</v>
      </c>
    </row>
    <row r="1627" spans="1:6">
      <c r="A1627" s="94">
        <v>44049</v>
      </c>
      <c r="B1627" s="95">
        <v>44049</v>
      </c>
      <c r="C1627" s="96" t="s">
        <v>468</v>
      </c>
      <c r="D1627" s="125">
        <f>VLOOKUP(Pag_Inicio_Corr_mas_casos[[#This Row],[Corregimiento]],Hoja3!$A$2:$D$676,4,0)</f>
        <v>80816</v>
      </c>
      <c r="E1627" s="96">
        <v>19</v>
      </c>
      <c r="F1627">
        <v>1</v>
      </c>
    </row>
    <row r="1628" spans="1:6">
      <c r="A1628" s="94">
        <v>44049</v>
      </c>
      <c r="B1628" s="95">
        <v>44049</v>
      </c>
      <c r="C1628" s="96" t="s">
        <v>564</v>
      </c>
      <c r="D1628" s="125">
        <f>VLOOKUP(Pag_Inicio_Corr_mas_casos[[#This Row],[Corregimiento]],Hoja3!$A$2:$D$676,4,0)</f>
        <v>40606</v>
      </c>
      <c r="E1628" s="96">
        <v>18</v>
      </c>
      <c r="F1628">
        <v>1</v>
      </c>
    </row>
    <row r="1629" spans="1:6">
      <c r="A1629" s="94">
        <v>44049</v>
      </c>
      <c r="B1629" s="95">
        <v>44049</v>
      </c>
      <c r="C1629" s="96" t="s">
        <v>465</v>
      </c>
      <c r="D1629" s="125">
        <f>VLOOKUP(Pag_Inicio_Corr_mas_casos[[#This Row],[Corregimiento]],Hoja3!$A$2:$D$676,4,0)</f>
        <v>80821</v>
      </c>
      <c r="E1629" s="96">
        <v>17</v>
      </c>
      <c r="F1629">
        <v>1</v>
      </c>
    </row>
    <row r="1630" spans="1:6">
      <c r="A1630" s="94">
        <v>44049</v>
      </c>
      <c r="B1630" s="95">
        <v>44049</v>
      </c>
      <c r="C1630" s="96" t="s">
        <v>467</v>
      </c>
      <c r="D1630" s="125">
        <f>VLOOKUP(Pag_Inicio_Corr_mas_casos[[#This Row],[Corregimiento]],Hoja3!$A$2:$D$676,4,0)</f>
        <v>81008</v>
      </c>
      <c r="E1630" s="96">
        <v>17</v>
      </c>
      <c r="F1630">
        <v>1</v>
      </c>
    </row>
    <row r="1631" spans="1:6">
      <c r="A1631" s="94">
        <v>44049</v>
      </c>
      <c r="B1631" s="95">
        <v>44049</v>
      </c>
      <c r="C1631" s="96" t="s">
        <v>472</v>
      </c>
      <c r="D1631" s="125">
        <f>VLOOKUP(Pag_Inicio_Corr_mas_casos[[#This Row],[Corregimiento]],Hoja3!$A$2:$D$676,4,0)</f>
        <v>81001</v>
      </c>
      <c r="E1631" s="96">
        <v>16</v>
      </c>
      <c r="F1631">
        <v>1</v>
      </c>
    </row>
    <row r="1632" spans="1:6">
      <c r="A1632" s="94">
        <v>44049</v>
      </c>
      <c r="B1632" s="95">
        <v>44049</v>
      </c>
      <c r="C1632" s="96" t="s">
        <v>477</v>
      </c>
      <c r="D1632" s="125">
        <f>VLOOKUP(Pag_Inicio_Corr_mas_casos[[#This Row],[Corregimiento]],Hoja3!$A$2:$D$676,4,0)</f>
        <v>130702</v>
      </c>
      <c r="E1632" s="96">
        <v>15</v>
      </c>
      <c r="F1632">
        <v>1</v>
      </c>
    </row>
    <row r="1633" spans="1:7">
      <c r="A1633" s="94">
        <v>44049</v>
      </c>
      <c r="B1633" s="95">
        <v>44049</v>
      </c>
      <c r="C1633" s="96" t="s">
        <v>486</v>
      </c>
      <c r="D1633" s="125">
        <f>VLOOKUP(Pag_Inicio_Corr_mas_casos[[#This Row],[Corregimiento]],Hoja3!$A$2:$D$676,4,0)</f>
        <v>80813</v>
      </c>
      <c r="E1633" s="96">
        <v>15</v>
      </c>
      <c r="F1633">
        <v>1</v>
      </c>
    </row>
    <row r="1634" spans="1:7">
      <c r="A1634" s="94">
        <v>44049</v>
      </c>
      <c r="B1634" s="95">
        <v>44049</v>
      </c>
      <c r="C1634" s="96" t="s">
        <v>505</v>
      </c>
      <c r="D1634" s="125">
        <f>VLOOKUP(Pag_Inicio_Corr_mas_casos[[#This Row],[Corregimiento]],Hoja3!$A$2:$D$676,4,0)</f>
        <v>130717</v>
      </c>
      <c r="E1634" s="96">
        <v>15</v>
      </c>
      <c r="F1634">
        <v>1</v>
      </c>
    </row>
    <row r="1635" spans="1:7">
      <c r="A1635" s="94">
        <v>44049</v>
      </c>
      <c r="B1635" s="95">
        <v>44049</v>
      </c>
      <c r="C1635" s="96" t="s">
        <v>516</v>
      </c>
      <c r="D1635" s="125">
        <f>VLOOKUP(Pag_Inicio_Corr_mas_casos[[#This Row],[Corregimiento]],Hoja3!$A$2:$D$676,4,0)</f>
        <v>130706</v>
      </c>
      <c r="E1635" s="96">
        <v>13</v>
      </c>
      <c r="F1635">
        <v>1</v>
      </c>
    </row>
    <row r="1636" spans="1:7">
      <c r="A1636" s="94">
        <v>44049</v>
      </c>
      <c r="B1636" s="95">
        <v>44049</v>
      </c>
      <c r="C1636" s="96" t="s">
        <v>481</v>
      </c>
      <c r="D1636" s="125">
        <f>VLOOKUP(Pag_Inicio_Corr_mas_casos[[#This Row],[Corregimiento]],Hoja3!$A$2:$D$676,4,0)</f>
        <v>80810</v>
      </c>
      <c r="E1636" s="96">
        <v>13</v>
      </c>
      <c r="F1636">
        <v>1</v>
      </c>
    </row>
    <row r="1637" spans="1:7">
      <c r="A1637" s="94">
        <v>44049</v>
      </c>
      <c r="B1637" s="95">
        <v>44049</v>
      </c>
      <c r="C1637" s="96" t="s">
        <v>523</v>
      </c>
      <c r="D1637" s="125">
        <f>VLOOKUP(Pag_Inicio_Corr_mas_casos[[#This Row],[Corregimiento]],Hoja3!$A$2:$D$676,4,0)</f>
        <v>81005</v>
      </c>
      <c r="E1637" s="96">
        <v>13</v>
      </c>
      <c r="F1637">
        <v>1</v>
      </c>
    </row>
    <row r="1638" spans="1:7">
      <c r="A1638" s="94">
        <v>44049</v>
      </c>
      <c r="B1638" s="95">
        <v>44049</v>
      </c>
      <c r="C1638" s="96" t="s">
        <v>461</v>
      </c>
      <c r="D1638" s="125">
        <f>VLOOKUP(Pag_Inicio_Corr_mas_casos[[#This Row],[Corregimiento]],Hoja3!$A$2:$D$676,4,0)</f>
        <v>81002</v>
      </c>
      <c r="E1638" s="96">
        <v>12</v>
      </c>
      <c r="F1638">
        <v>1</v>
      </c>
    </row>
    <row r="1639" spans="1:7">
      <c r="A1639" s="94">
        <v>44049</v>
      </c>
      <c r="B1639" s="95">
        <v>44049</v>
      </c>
      <c r="C1639" s="96" t="s">
        <v>558</v>
      </c>
      <c r="D1639" s="125">
        <f>VLOOKUP(Pag_Inicio_Corr_mas_casos[[#This Row],[Corregimiento]],Hoja3!$A$2:$D$676,4,0)</f>
        <v>10207</v>
      </c>
      <c r="E1639" s="96">
        <v>12</v>
      </c>
      <c r="F1639">
        <v>1</v>
      </c>
    </row>
    <row r="1640" spans="1:7">
      <c r="A1640" s="94">
        <v>44049</v>
      </c>
      <c r="B1640" s="95">
        <v>44049</v>
      </c>
      <c r="C1640" s="96" t="s">
        <v>507</v>
      </c>
      <c r="D1640" s="125">
        <f>VLOOKUP(Pag_Inicio_Corr_mas_casos[[#This Row],[Corregimiento]],Hoja3!$A$2:$D$676,4,0)</f>
        <v>81009</v>
      </c>
      <c r="E1640" s="96">
        <v>12</v>
      </c>
      <c r="F1640">
        <v>1</v>
      </c>
    </row>
    <row r="1641" spans="1:7">
      <c r="A1641" s="94">
        <v>44049</v>
      </c>
      <c r="B1641" s="95">
        <v>44049</v>
      </c>
      <c r="C1641" s="96" t="s">
        <v>544</v>
      </c>
      <c r="D1641" s="125">
        <f>VLOOKUP(Pag_Inicio_Corr_mas_casos[[#This Row],[Corregimiento]],Hoja3!$A$2:$D$676,4,0)</f>
        <v>30103</v>
      </c>
      <c r="E1641" s="96">
        <v>11</v>
      </c>
      <c r="F1641">
        <v>1</v>
      </c>
    </row>
    <row r="1642" spans="1:7">
      <c r="A1642" s="94">
        <v>44049</v>
      </c>
      <c r="B1642" s="95">
        <v>44049</v>
      </c>
      <c r="C1642" s="96" t="s">
        <v>482</v>
      </c>
      <c r="D1642" s="125">
        <f>VLOOKUP(Pag_Inicio_Corr_mas_casos[[#This Row],[Corregimiento]],Hoja3!$A$2:$D$676,4,0)</f>
        <v>30107</v>
      </c>
      <c r="E1642" s="96">
        <v>11</v>
      </c>
      <c r="F1642">
        <v>1</v>
      </c>
    </row>
    <row r="1643" spans="1:7">
      <c r="A1643" s="94">
        <v>44049</v>
      </c>
      <c r="B1643" s="95">
        <v>44049</v>
      </c>
      <c r="C1643" s="96" t="s">
        <v>476</v>
      </c>
      <c r="D1643" s="125">
        <f>VLOOKUP(Pag_Inicio_Corr_mas_casos[[#This Row],[Corregimiento]],Hoja3!$A$2:$D$676,4,0)</f>
        <v>80812</v>
      </c>
      <c r="E1643" s="96">
        <v>11</v>
      </c>
      <c r="F1643">
        <v>1</v>
      </c>
    </row>
    <row r="1644" spans="1:7">
      <c r="A1644" s="94">
        <v>44049</v>
      </c>
      <c r="B1644" s="95">
        <v>44049</v>
      </c>
      <c r="C1644" s="96" t="s">
        <v>502</v>
      </c>
      <c r="D1644" s="125">
        <f>VLOOKUP(Pag_Inicio_Corr_mas_casos[[#This Row],[Corregimiento]],Hoja3!$A$2:$D$676,4,0)</f>
        <v>40201</v>
      </c>
      <c r="E1644" s="96">
        <v>28</v>
      </c>
      <c r="F1644">
        <v>1</v>
      </c>
    </row>
    <row r="1645" spans="1:7">
      <c r="A1645" s="94">
        <v>44049</v>
      </c>
      <c r="B1645" s="95">
        <v>44049</v>
      </c>
      <c r="C1645" s="96" t="s">
        <v>493</v>
      </c>
      <c r="D1645" s="125">
        <f>VLOOKUP(Pag_Inicio_Corr_mas_casos[[#This Row],[Corregimiento]],Hoja3!$A$2:$D$676,4,0)</f>
        <v>80811</v>
      </c>
      <c r="E1645" s="96">
        <v>11</v>
      </c>
      <c r="F1645">
        <v>1</v>
      </c>
    </row>
    <row r="1646" spans="1:7">
      <c r="A1646" s="94">
        <v>44049</v>
      </c>
      <c r="B1646" s="95">
        <v>44049</v>
      </c>
      <c r="C1646" s="96" t="s">
        <v>566</v>
      </c>
      <c r="D1646" s="125">
        <f>VLOOKUP(Pag_Inicio_Corr_mas_casos[[#This Row],[Corregimiento]],Hoja3!$A$2:$D$676,4,0)</f>
        <v>41401</v>
      </c>
      <c r="E1646" s="96">
        <v>11</v>
      </c>
      <c r="F1646">
        <v>1</v>
      </c>
    </row>
    <row r="1647" spans="1:7">
      <c r="A1647" s="62">
        <v>44050</v>
      </c>
      <c r="B1647" s="63">
        <v>44050</v>
      </c>
      <c r="C1647" s="64" t="s">
        <v>486</v>
      </c>
      <c r="D1647" s="78">
        <f>VLOOKUP(Pag_Inicio_Corr_mas_casos[[#This Row],[Corregimiento]],Hoja3!$A$2:$D$676,4,0)</f>
        <v>80813</v>
      </c>
      <c r="E1647" s="64">
        <v>38</v>
      </c>
      <c r="F1647">
        <v>1</v>
      </c>
      <c r="G1647">
        <f>SUM(F1647:F1674)</f>
        <v>28</v>
      </c>
    </row>
    <row r="1648" spans="1:7">
      <c r="A1648" s="62">
        <v>44050</v>
      </c>
      <c r="B1648" s="63">
        <v>44050</v>
      </c>
      <c r="C1648" s="64" t="s">
        <v>465</v>
      </c>
      <c r="D1648" s="78">
        <f>VLOOKUP(Pag_Inicio_Corr_mas_casos[[#This Row],[Corregimiento]],Hoja3!$A$2:$D$676,4,0)</f>
        <v>80821</v>
      </c>
      <c r="E1648" s="64">
        <v>35</v>
      </c>
      <c r="F1648">
        <v>1</v>
      </c>
    </row>
    <row r="1649" spans="1:6">
      <c r="A1649" s="62">
        <v>44050</v>
      </c>
      <c r="B1649" s="63">
        <v>44050</v>
      </c>
      <c r="C1649" s="64" t="s">
        <v>460</v>
      </c>
      <c r="D1649" s="78">
        <f>VLOOKUP(Pag_Inicio_Corr_mas_casos[[#This Row],[Corregimiento]],Hoja3!$A$2:$D$676,4,0)</f>
        <v>130101</v>
      </c>
      <c r="E1649" s="64">
        <v>34</v>
      </c>
      <c r="F1649">
        <v>1</v>
      </c>
    </row>
    <row r="1650" spans="1:6">
      <c r="A1650" s="62">
        <v>44050</v>
      </c>
      <c r="B1650" s="63">
        <v>44050</v>
      </c>
      <c r="C1650" s="64" t="s">
        <v>490</v>
      </c>
      <c r="D1650" s="78">
        <f>VLOOKUP(Pag_Inicio_Corr_mas_casos[[#This Row],[Corregimiento]],Hoja3!$A$2:$D$676,4,0)</f>
        <v>80820</v>
      </c>
      <c r="E1650" s="64">
        <v>34</v>
      </c>
      <c r="F1650">
        <v>1</v>
      </c>
    </row>
    <row r="1651" spans="1:6">
      <c r="A1651" s="62">
        <v>44050</v>
      </c>
      <c r="B1651" s="63">
        <v>44050</v>
      </c>
      <c r="C1651" s="64" t="s">
        <v>462</v>
      </c>
      <c r="D1651" s="78">
        <f>VLOOKUP(Pag_Inicio_Corr_mas_casos[[#This Row],[Corregimiento]],Hoja3!$A$2:$D$676,4,0)</f>
        <v>130106</v>
      </c>
      <c r="E1651" s="64">
        <v>33</v>
      </c>
      <c r="F1651">
        <v>1</v>
      </c>
    </row>
    <row r="1652" spans="1:6">
      <c r="A1652" s="62">
        <v>44050</v>
      </c>
      <c r="B1652" s="63">
        <v>44050</v>
      </c>
      <c r="C1652" s="64" t="s">
        <v>466</v>
      </c>
      <c r="D1652" s="78">
        <f>VLOOKUP(Pag_Inicio_Corr_mas_casos[[#This Row],[Corregimiento]],Hoja3!$A$2:$D$676,4,0)</f>
        <v>81007</v>
      </c>
      <c r="E1652" s="64">
        <v>32</v>
      </c>
      <c r="F1652">
        <v>1</v>
      </c>
    </row>
    <row r="1653" spans="1:6">
      <c r="A1653" s="62">
        <v>44050</v>
      </c>
      <c r="B1653" s="63">
        <v>44050</v>
      </c>
      <c r="C1653" s="64" t="s">
        <v>478</v>
      </c>
      <c r="D1653" s="78">
        <f>VLOOKUP(Pag_Inicio_Corr_mas_casos[[#This Row],[Corregimiento]],Hoja3!$A$2:$D$676,4,0)</f>
        <v>40601</v>
      </c>
      <c r="E1653" s="64">
        <v>29</v>
      </c>
      <c r="F1653">
        <v>1</v>
      </c>
    </row>
    <row r="1654" spans="1:6">
      <c r="A1654" s="62">
        <v>44050</v>
      </c>
      <c r="B1654" s="63">
        <v>44050</v>
      </c>
      <c r="C1654" s="64" t="s">
        <v>560</v>
      </c>
      <c r="D1654" s="78">
        <f>VLOOKUP(Pag_Inicio_Corr_mas_casos[[#This Row],[Corregimiento]],Hoja3!$A$2:$D$676,4,0)</f>
        <v>100102</v>
      </c>
      <c r="E1654" s="64">
        <v>25</v>
      </c>
      <c r="F1654">
        <v>1</v>
      </c>
    </row>
    <row r="1655" spans="1:6">
      <c r="A1655" s="62">
        <v>44050</v>
      </c>
      <c r="B1655" s="63">
        <v>44050</v>
      </c>
      <c r="C1655" s="64" t="s">
        <v>552</v>
      </c>
      <c r="D1655" s="78">
        <f>VLOOKUP(Pag_Inicio_Corr_mas_casos[[#This Row],[Corregimiento]],Hoja3!$A$2:$D$676,4,0)</f>
        <v>120805</v>
      </c>
      <c r="E1655" s="64">
        <v>25</v>
      </c>
      <c r="F1655">
        <v>1</v>
      </c>
    </row>
    <row r="1656" spans="1:6">
      <c r="A1656" s="62">
        <v>44050</v>
      </c>
      <c r="B1656" s="63">
        <v>44050</v>
      </c>
      <c r="C1656" s="64" t="s">
        <v>474</v>
      </c>
      <c r="D1656" s="78">
        <f>VLOOKUP(Pag_Inicio_Corr_mas_casos[[#This Row],[Corregimiento]],Hoja3!$A$2:$D$676,4,0)</f>
        <v>130107</v>
      </c>
      <c r="E1656" s="64">
        <v>22</v>
      </c>
      <c r="F1656">
        <v>1</v>
      </c>
    </row>
    <row r="1657" spans="1:6">
      <c r="A1657" s="62">
        <v>44050</v>
      </c>
      <c r="B1657" s="63">
        <v>44050</v>
      </c>
      <c r="C1657" s="64" t="s">
        <v>495</v>
      </c>
      <c r="D1657" s="78">
        <f>VLOOKUP(Pag_Inicio_Corr_mas_casos[[#This Row],[Corregimiento]],Hoja3!$A$2:$D$676,4,0)</f>
        <v>130708</v>
      </c>
      <c r="E1657" s="64">
        <v>22</v>
      </c>
      <c r="F1657">
        <v>1</v>
      </c>
    </row>
    <row r="1658" spans="1:6">
      <c r="A1658" s="62">
        <v>44050</v>
      </c>
      <c r="B1658" s="63">
        <v>44050</v>
      </c>
      <c r="C1658" s="64" t="s">
        <v>469</v>
      </c>
      <c r="D1658" s="78">
        <f>VLOOKUP(Pag_Inicio_Corr_mas_casos[[#This Row],[Corregimiento]],Hoja3!$A$2:$D$676,4,0)</f>
        <v>80817</v>
      </c>
      <c r="E1658" s="64">
        <v>22</v>
      </c>
      <c r="F1658">
        <v>1</v>
      </c>
    </row>
    <row r="1659" spans="1:6">
      <c r="A1659" s="62">
        <v>44050</v>
      </c>
      <c r="B1659" s="63">
        <v>44050</v>
      </c>
      <c r="C1659" s="64" t="s">
        <v>461</v>
      </c>
      <c r="D1659" s="78">
        <f>VLOOKUP(Pag_Inicio_Corr_mas_casos[[#This Row],[Corregimiento]],Hoja3!$A$2:$D$676,4,0)</f>
        <v>81002</v>
      </c>
      <c r="E1659" s="64">
        <v>21</v>
      </c>
      <c r="F1659">
        <v>1</v>
      </c>
    </row>
    <row r="1660" spans="1:6">
      <c r="A1660" s="62">
        <v>44050</v>
      </c>
      <c r="B1660" s="63">
        <v>44050</v>
      </c>
      <c r="C1660" s="64" t="s">
        <v>468</v>
      </c>
      <c r="D1660" s="78">
        <f>VLOOKUP(Pag_Inicio_Corr_mas_casos[[#This Row],[Corregimiento]],Hoja3!$A$2:$D$676,4,0)</f>
        <v>80816</v>
      </c>
      <c r="E1660" s="64">
        <v>21</v>
      </c>
      <c r="F1660">
        <v>1</v>
      </c>
    </row>
    <row r="1661" spans="1:6">
      <c r="A1661" s="62">
        <v>44050</v>
      </c>
      <c r="B1661" s="63">
        <v>44050</v>
      </c>
      <c r="C1661" s="64" t="s">
        <v>473</v>
      </c>
      <c r="D1661" s="78">
        <f>VLOOKUP(Pag_Inicio_Corr_mas_casos[[#This Row],[Corregimiento]],Hoja3!$A$2:$D$676,4,0)</f>
        <v>80819</v>
      </c>
      <c r="E1661" s="64">
        <v>18</v>
      </c>
      <c r="F1661">
        <v>1</v>
      </c>
    </row>
    <row r="1662" spans="1:6">
      <c r="A1662" s="62">
        <v>44050</v>
      </c>
      <c r="B1662" s="63">
        <v>44050</v>
      </c>
      <c r="C1662" s="64" t="s">
        <v>477</v>
      </c>
      <c r="D1662" s="78">
        <f>VLOOKUP(Pag_Inicio_Corr_mas_casos[[#This Row],[Corregimiento]],Hoja3!$A$2:$D$676,4,0)</f>
        <v>130702</v>
      </c>
      <c r="E1662" s="64">
        <v>15</v>
      </c>
      <c r="F1662">
        <v>1</v>
      </c>
    </row>
    <row r="1663" spans="1:6">
      <c r="A1663" s="62">
        <v>44050</v>
      </c>
      <c r="B1663" s="63">
        <v>44050</v>
      </c>
      <c r="C1663" s="64" t="s">
        <v>479</v>
      </c>
      <c r="D1663" s="78">
        <f>VLOOKUP(Pag_Inicio_Corr_mas_casos[[#This Row],[Corregimiento]],Hoja3!$A$2:$D$676,4,0)</f>
        <v>80806</v>
      </c>
      <c r="E1663" s="64">
        <v>14</v>
      </c>
      <c r="F1663">
        <v>1</v>
      </c>
    </row>
    <row r="1664" spans="1:6">
      <c r="A1664" s="62">
        <v>44050</v>
      </c>
      <c r="B1664" s="63">
        <v>44050</v>
      </c>
      <c r="C1664" s="64" t="s">
        <v>464</v>
      </c>
      <c r="D1664" s="78">
        <f>VLOOKUP(Pag_Inicio_Corr_mas_casos[[#This Row],[Corregimiento]],Hoja3!$A$2:$D$676,4,0)</f>
        <v>130102</v>
      </c>
      <c r="E1664" s="64">
        <v>14</v>
      </c>
      <c r="F1664">
        <v>1</v>
      </c>
    </row>
    <row r="1665" spans="1:7">
      <c r="A1665" s="62">
        <v>44050</v>
      </c>
      <c r="B1665" s="63">
        <v>44050</v>
      </c>
      <c r="C1665" s="64" t="s">
        <v>499</v>
      </c>
      <c r="D1665" s="78">
        <f>VLOOKUP(Pag_Inicio_Corr_mas_casos[[#This Row],[Corregimiento]],Hoja3!$A$2:$D$676,4,0)</f>
        <v>130105</v>
      </c>
      <c r="E1665" s="64">
        <v>14</v>
      </c>
      <c r="F1665">
        <v>1</v>
      </c>
    </row>
    <row r="1666" spans="1:7">
      <c r="A1666" s="62">
        <v>44050</v>
      </c>
      <c r="B1666" s="63">
        <v>44050</v>
      </c>
      <c r="C1666" s="64" t="s">
        <v>523</v>
      </c>
      <c r="D1666" s="78">
        <f>VLOOKUP(Pag_Inicio_Corr_mas_casos[[#This Row],[Corregimiento]],Hoja3!$A$2:$D$676,4,0)</f>
        <v>81005</v>
      </c>
      <c r="E1666" s="64">
        <v>14</v>
      </c>
      <c r="F1666">
        <v>1</v>
      </c>
    </row>
    <row r="1667" spans="1:7">
      <c r="A1667" s="62">
        <v>44050</v>
      </c>
      <c r="B1667" s="63">
        <v>44050</v>
      </c>
      <c r="C1667" s="64" t="s">
        <v>502</v>
      </c>
      <c r="D1667" s="78">
        <f>VLOOKUP(Pag_Inicio_Corr_mas_casos[[#This Row],[Corregimiento]],Hoja3!$A$2:$D$676,4,0)</f>
        <v>40201</v>
      </c>
      <c r="E1667" s="64">
        <v>13</v>
      </c>
      <c r="F1667">
        <v>1</v>
      </c>
    </row>
    <row r="1668" spans="1:7">
      <c r="A1668" s="62">
        <v>44050</v>
      </c>
      <c r="B1668" s="63">
        <v>44050</v>
      </c>
      <c r="C1668" s="64" t="s">
        <v>497</v>
      </c>
      <c r="D1668" s="78">
        <f>VLOOKUP(Pag_Inicio_Corr_mas_casos[[#This Row],[Corregimiento]],Hoja3!$A$2:$D$676,4,0)</f>
        <v>50208</v>
      </c>
      <c r="E1668" s="64">
        <v>13</v>
      </c>
      <c r="F1668">
        <v>1</v>
      </c>
    </row>
    <row r="1669" spans="1:7">
      <c r="A1669" s="62">
        <v>44050</v>
      </c>
      <c r="B1669" s="63">
        <v>44050</v>
      </c>
      <c r="C1669" s="64" t="s">
        <v>472</v>
      </c>
      <c r="D1669" s="78">
        <f>VLOOKUP(Pag_Inicio_Corr_mas_casos[[#This Row],[Corregimiento]],Hoja3!$A$2:$D$676,4,0)</f>
        <v>81001</v>
      </c>
      <c r="E1669" s="64">
        <v>12</v>
      </c>
      <c r="F1669">
        <v>1</v>
      </c>
    </row>
    <row r="1670" spans="1:7">
      <c r="A1670" s="62">
        <v>44050</v>
      </c>
      <c r="B1670" s="63">
        <v>44050</v>
      </c>
      <c r="C1670" s="64" t="s">
        <v>475</v>
      </c>
      <c r="D1670" s="78">
        <f>VLOOKUP(Pag_Inicio_Corr_mas_casos[[#This Row],[Corregimiento]],Hoja3!$A$2:$D$676,4,0)</f>
        <v>81006</v>
      </c>
      <c r="E1670" s="64">
        <v>12</v>
      </c>
      <c r="F1670">
        <v>1</v>
      </c>
    </row>
    <row r="1671" spans="1:7">
      <c r="A1671" s="62">
        <v>44050</v>
      </c>
      <c r="B1671" s="63">
        <v>44050</v>
      </c>
      <c r="C1671" s="64" t="s">
        <v>512</v>
      </c>
      <c r="D1671" s="78">
        <f>VLOOKUP(Pag_Inicio_Corr_mas_casos[[#This Row],[Corregimiento]],Hoja3!$A$2:$D$676,4,0)</f>
        <v>80807</v>
      </c>
      <c r="E1671" s="64">
        <v>12</v>
      </c>
      <c r="F1671">
        <v>1</v>
      </c>
    </row>
    <row r="1672" spans="1:7">
      <c r="A1672" s="62">
        <v>44050</v>
      </c>
      <c r="B1672" s="63">
        <v>44050</v>
      </c>
      <c r="C1672" s="64" t="s">
        <v>517</v>
      </c>
      <c r="D1672" s="78">
        <f>VLOOKUP(Pag_Inicio_Corr_mas_casos[[#This Row],[Corregimiento]],Hoja3!$A$2:$D$676,4,0)</f>
        <v>91001</v>
      </c>
      <c r="E1672" s="64">
        <v>12</v>
      </c>
      <c r="F1672">
        <v>1</v>
      </c>
    </row>
    <row r="1673" spans="1:7">
      <c r="A1673" s="62">
        <v>44050</v>
      </c>
      <c r="B1673" s="63">
        <v>44050</v>
      </c>
      <c r="C1673" s="64" t="s">
        <v>533</v>
      </c>
      <c r="D1673" s="78">
        <f>VLOOKUP(Pag_Inicio_Corr_mas_casos[[#This Row],[Corregimiento]],Hoja3!$A$2:$D$676,4,0)</f>
        <v>10401</v>
      </c>
      <c r="E1673" s="64">
        <v>11</v>
      </c>
      <c r="F1673">
        <v>1</v>
      </c>
    </row>
    <row r="1674" spans="1:7">
      <c r="A1674" s="62">
        <v>44050</v>
      </c>
      <c r="B1674" s="63">
        <v>44050</v>
      </c>
      <c r="C1674" s="64" t="s">
        <v>575</v>
      </c>
      <c r="D1674" s="78">
        <f>VLOOKUP(Pag_Inicio_Corr_mas_casos[[#This Row],[Corregimiento]],Hoja3!$A$2:$D$676,4,0)</f>
        <v>40610</v>
      </c>
      <c r="E1674" s="64">
        <v>11</v>
      </c>
      <c r="F1674">
        <v>1</v>
      </c>
    </row>
    <row r="1675" spans="1:7">
      <c r="A1675" s="58">
        <v>44051</v>
      </c>
      <c r="B1675" s="59">
        <v>44051</v>
      </c>
      <c r="C1675" s="60" t="s">
        <v>473</v>
      </c>
      <c r="D1675" s="126">
        <f>VLOOKUP(Pag_Inicio_Corr_mas_casos[[#This Row],[Corregimiento]],Hoja3!$A$2:$D$676,4,0)</f>
        <v>80819</v>
      </c>
      <c r="E1675" s="60">
        <v>33</v>
      </c>
      <c r="F1675">
        <v>1</v>
      </c>
      <c r="G1675">
        <f>SUM(F1675:F1698)</f>
        <v>24</v>
      </c>
    </row>
    <row r="1676" spans="1:7">
      <c r="A1676" s="58">
        <v>44051</v>
      </c>
      <c r="B1676" s="59">
        <v>44051</v>
      </c>
      <c r="C1676" s="60" t="s">
        <v>461</v>
      </c>
      <c r="D1676" s="126">
        <f>VLOOKUP(Pag_Inicio_Corr_mas_casos[[#This Row],[Corregimiento]],Hoja3!$A$2:$D$676,4,0)</f>
        <v>81002</v>
      </c>
      <c r="E1676" s="60">
        <v>29</v>
      </c>
      <c r="F1676">
        <v>1</v>
      </c>
    </row>
    <row r="1677" spans="1:7">
      <c r="A1677" s="58">
        <v>44051</v>
      </c>
      <c r="B1677" s="59">
        <v>44051</v>
      </c>
      <c r="C1677" s="60" t="s">
        <v>472</v>
      </c>
      <c r="D1677" s="126">
        <f>VLOOKUP(Pag_Inicio_Corr_mas_casos[[#This Row],[Corregimiento]],Hoja3!$A$2:$D$676,4,0)</f>
        <v>81001</v>
      </c>
      <c r="E1677" s="60">
        <v>23</v>
      </c>
      <c r="F1677">
        <v>1</v>
      </c>
    </row>
    <row r="1678" spans="1:7">
      <c r="A1678" s="58">
        <v>44051</v>
      </c>
      <c r="B1678" s="59">
        <v>44051</v>
      </c>
      <c r="C1678" s="60" t="s">
        <v>486</v>
      </c>
      <c r="D1678" s="126">
        <f>VLOOKUP(Pag_Inicio_Corr_mas_casos[[#This Row],[Corregimiento]],Hoja3!$A$2:$D$676,4,0)</f>
        <v>80813</v>
      </c>
      <c r="E1678" s="60">
        <v>20</v>
      </c>
      <c r="F1678">
        <v>1</v>
      </c>
    </row>
    <row r="1679" spans="1:7">
      <c r="A1679" s="58">
        <v>44051</v>
      </c>
      <c r="B1679" s="59">
        <v>44051</v>
      </c>
      <c r="C1679" s="60" t="s">
        <v>462</v>
      </c>
      <c r="D1679" s="126">
        <f>VLOOKUP(Pag_Inicio_Corr_mas_casos[[#This Row],[Corregimiento]],Hoja3!$A$2:$D$676,4,0)</f>
        <v>130106</v>
      </c>
      <c r="E1679" s="60">
        <v>20</v>
      </c>
      <c r="F1679">
        <v>1</v>
      </c>
    </row>
    <row r="1680" spans="1:7">
      <c r="A1680" s="58">
        <v>44051</v>
      </c>
      <c r="B1680" s="59">
        <v>44051</v>
      </c>
      <c r="C1680" s="60" t="s">
        <v>467</v>
      </c>
      <c r="D1680" s="126">
        <f>VLOOKUP(Pag_Inicio_Corr_mas_casos[[#This Row],[Corregimiento]],Hoja3!$A$2:$D$676,4,0)</f>
        <v>81008</v>
      </c>
      <c r="E1680" s="60">
        <v>18</v>
      </c>
      <c r="F1680">
        <v>1</v>
      </c>
    </row>
    <row r="1681" spans="1:6">
      <c r="A1681" s="58">
        <v>44051</v>
      </c>
      <c r="B1681" s="59">
        <v>44051</v>
      </c>
      <c r="C1681" s="60" t="s">
        <v>469</v>
      </c>
      <c r="D1681" s="126">
        <f>VLOOKUP(Pag_Inicio_Corr_mas_casos[[#This Row],[Corregimiento]],Hoja3!$A$2:$D$676,4,0)</f>
        <v>80817</v>
      </c>
      <c r="E1681" s="60">
        <v>18</v>
      </c>
      <c r="F1681">
        <v>1</v>
      </c>
    </row>
    <row r="1682" spans="1:6">
      <c r="A1682" s="58">
        <v>44051</v>
      </c>
      <c r="B1682" s="59">
        <v>44051</v>
      </c>
      <c r="C1682" s="60" t="s">
        <v>481</v>
      </c>
      <c r="D1682" s="126">
        <f>VLOOKUP(Pag_Inicio_Corr_mas_casos[[#This Row],[Corregimiento]],Hoja3!$A$2:$D$676,4,0)</f>
        <v>80810</v>
      </c>
      <c r="E1682" s="60">
        <v>18</v>
      </c>
      <c r="F1682">
        <v>1</v>
      </c>
    </row>
    <row r="1683" spans="1:6">
      <c r="A1683" s="58">
        <v>44051</v>
      </c>
      <c r="B1683" s="59">
        <v>44051</v>
      </c>
      <c r="C1683" s="60" t="s">
        <v>465</v>
      </c>
      <c r="D1683" s="126">
        <f>VLOOKUP(Pag_Inicio_Corr_mas_casos[[#This Row],[Corregimiento]],Hoja3!$A$2:$D$676,4,0)</f>
        <v>80821</v>
      </c>
      <c r="E1683" s="60">
        <v>17</v>
      </c>
      <c r="F1683">
        <v>1</v>
      </c>
    </row>
    <row r="1684" spans="1:6">
      <c r="A1684" s="58">
        <v>44051</v>
      </c>
      <c r="B1684" s="59">
        <v>44051</v>
      </c>
      <c r="C1684" s="60" t="s">
        <v>499</v>
      </c>
      <c r="D1684" s="126">
        <f>VLOOKUP(Pag_Inicio_Corr_mas_casos[[#This Row],[Corregimiento]],Hoja3!$A$2:$D$676,4,0)</f>
        <v>130105</v>
      </c>
      <c r="E1684" s="60">
        <v>16</v>
      </c>
      <c r="F1684">
        <v>1</v>
      </c>
    </row>
    <row r="1685" spans="1:6">
      <c r="A1685" s="58">
        <v>44051</v>
      </c>
      <c r="B1685" s="59">
        <v>44051</v>
      </c>
      <c r="C1685" s="60" t="s">
        <v>509</v>
      </c>
      <c r="D1685" s="126">
        <f>VLOOKUP(Pag_Inicio_Corr_mas_casos[[#This Row],[Corregimiento]],Hoja3!$A$2:$D$676,4,0)</f>
        <v>130701</v>
      </c>
      <c r="E1685" s="60">
        <v>15</v>
      </c>
      <c r="F1685">
        <v>1</v>
      </c>
    </row>
    <row r="1686" spans="1:6">
      <c r="A1686" s="58">
        <v>44051</v>
      </c>
      <c r="B1686" s="59">
        <v>44051</v>
      </c>
      <c r="C1686" s="60" t="s">
        <v>476</v>
      </c>
      <c r="D1686" s="126">
        <f>VLOOKUP(Pag_Inicio_Corr_mas_casos[[#This Row],[Corregimiento]],Hoja3!$A$2:$D$676,4,0)</f>
        <v>80812</v>
      </c>
      <c r="E1686" s="60">
        <v>15</v>
      </c>
      <c r="F1686">
        <v>1</v>
      </c>
    </row>
    <row r="1687" spans="1:6">
      <c r="A1687" s="58">
        <v>44051</v>
      </c>
      <c r="B1687" s="59">
        <v>44051</v>
      </c>
      <c r="C1687" s="60" t="s">
        <v>478</v>
      </c>
      <c r="D1687" s="126">
        <f>VLOOKUP(Pag_Inicio_Corr_mas_casos[[#This Row],[Corregimiento]],Hoja3!$A$2:$D$676,4,0)</f>
        <v>40601</v>
      </c>
      <c r="E1687" s="60">
        <v>14</v>
      </c>
      <c r="F1687">
        <v>1</v>
      </c>
    </row>
    <row r="1688" spans="1:6">
      <c r="A1688" s="58">
        <v>44051</v>
      </c>
      <c r="B1688" s="59">
        <v>44051</v>
      </c>
      <c r="C1688" s="60" t="s">
        <v>523</v>
      </c>
      <c r="D1688" s="126">
        <f>VLOOKUP(Pag_Inicio_Corr_mas_casos[[#This Row],[Corregimiento]],Hoja3!$A$2:$D$676,4,0)</f>
        <v>81005</v>
      </c>
      <c r="E1688" s="60">
        <v>14</v>
      </c>
      <c r="F1688">
        <v>1</v>
      </c>
    </row>
    <row r="1689" spans="1:6">
      <c r="A1689" s="58">
        <v>44051</v>
      </c>
      <c r="B1689" s="59">
        <v>44051</v>
      </c>
      <c r="C1689" s="60" t="s">
        <v>560</v>
      </c>
      <c r="D1689" s="126">
        <f>VLOOKUP(Pag_Inicio_Corr_mas_casos[[#This Row],[Corregimiento]],Hoja3!$A$2:$D$676,4,0)</f>
        <v>100102</v>
      </c>
      <c r="E1689" s="60">
        <v>13</v>
      </c>
      <c r="F1689">
        <v>1</v>
      </c>
    </row>
    <row r="1690" spans="1:6">
      <c r="A1690" s="58">
        <v>44051</v>
      </c>
      <c r="B1690" s="59">
        <v>44051</v>
      </c>
      <c r="C1690" s="60" t="s">
        <v>466</v>
      </c>
      <c r="D1690" s="126">
        <f>VLOOKUP(Pag_Inicio_Corr_mas_casos[[#This Row],[Corregimiento]],Hoja3!$A$2:$D$676,4,0)</f>
        <v>81007</v>
      </c>
      <c r="E1690" s="60">
        <v>13</v>
      </c>
      <c r="F1690">
        <v>1</v>
      </c>
    </row>
    <row r="1691" spans="1:6">
      <c r="A1691" s="58">
        <v>44051</v>
      </c>
      <c r="B1691" s="59">
        <v>44051</v>
      </c>
      <c r="C1691" s="60" t="s">
        <v>470</v>
      </c>
      <c r="D1691" s="126">
        <f>VLOOKUP(Pag_Inicio_Corr_mas_casos[[#This Row],[Corregimiento]],Hoja3!$A$2:$D$676,4,0)</f>
        <v>80822</v>
      </c>
      <c r="E1691" s="60">
        <v>12</v>
      </c>
      <c r="F1691">
        <v>1</v>
      </c>
    </row>
    <row r="1692" spans="1:6">
      <c r="A1692" s="58">
        <v>44051</v>
      </c>
      <c r="B1692" s="59">
        <v>44051</v>
      </c>
      <c r="C1692" s="60" t="s">
        <v>506</v>
      </c>
      <c r="D1692" s="126">
        <f>VLOOKUP(Pag_Inicio_Corr_mas_casos[[#This Row],[Corregimiento]],Hoja3!$A$2:$D$676,4,0)</f>
        <v>81003</v>
      </c>
      <c r="E1692" s="60">
        <v>12</v>
      </c>
      <c r="F1692">
        <v>1</v>
      </c>
    </row>
    <row r="1693" spans="1:6">
      <c r="A1693" s="58">
        <v>44051</v>
      </c>
      <c r="B1693" s="59">
        <v>44051</v>
      </c>
      <c r="C1693" s="60" t="s">
        <v>490</v>
      </c>
      <c r="D1693" s="126">
        <f>VLOOKUP(Pag_Inicio_Corr_mas_casos[[#This Row],[Corregimiento]],Hoja3!$A$2:$D$676,4,0)</f>
        <v>80820</v>
      </c>
      <c r="E1693" s="60">
        <v>12</v>
      </c>
      <c r="F1693">
        <v>1</v>
      </c>
    </row>
    <row r="1694" spans="1:6">
      <c r="A1694" s="58">
        <v>44051</v>
      </c>
      <c r="B1694" s="59">
        <v>44051</v>
      </c>
      <c r="C1694" s="60" t="s">
        <v>571</v>
      </c>
      <c r="D1694" s="126">
        <f>VLOOKUP(Pag_Inicio_Corr_mas_casos[[#This Row],[Corregimiento]],Hoja3!$A$2:$D$676,4,0)</f>
        <v>91008</v>
      </c>
      <c r="E1694" s="60">
        <v>12</v>
      </c>
      <c r="F1694">
        <v>1</v>
      </c>
    </row>
    <row r="1695" spans="1:6">
      <c r="A1695" s="58">
        <v>44051</v>
      </c>
      <c r="B1695" s="59">
        <v>44051</v>
      </c>
      <c r="C1695" s="60" t="s">
        <v>501</v>
      </c>
      <c r="D1695" s="126">
        <f>VLOOKUP(Pag_Inicio_Corr_mas_casos[[#This Row],[Corregimiento]],Hoja3!$A$2:$D$676,4,0)</f>
        <v>80809</v>
      </c>
      <c r="E1695" s="60">
        <v>12</v>
      </c>
      <c r="F1695">
        <v>1</v>
      </c>
    </row>
    <row r="1696" spans="1:6">
      <c r="A1696" s="58">
        <v>44051</v>
      </c>
      <c r="B1696" s="59">
        <v>44051</v>
      </c>
      <c r="C1696" s="60" t="s">
        <v>563</v>
      </c>
      <c r="D1696" s="126">
        <f>VLOOKUP(Pag_Inicio_Corr_mas_casos[[#This Row],[Corregimiento]],Hoja3!$A$2:$D$676,4,0)</f>
        <v>90301</v>
      </c>
      <c r="E1696" s="60">
        <v>11</v>
      </c>
      <c r="F1696">
        <v>1</v>
      </c>
    </row>
    <row r="1697" spans="1:7">
      <c r="A1697" s="58">
        <v>44051</v>
      </c>
      <c r="B1697" s="59">
        <v>44051</v>
      </c>
      <c r="C1697" s="60" t="s">
        <v>486</v>
      </c>
      <c r="D1697" s="126">
        <f>VLOOKUP(Pag_Inicio_Corr_mas_casos[[#This Row],[Corregimiento]],Hoja3!$A$2:$D$676,4,0)</f>
        <v>80813</v>
      </c>
      <c r="E1697" s="60">
        <v>11</v>
      </c>
      <c r="F1697">
        <v>1</v>
      </c>
    </row>
    <row r="1698" spans="1:7">
      <c r="A1698" s="58">
        <v>44051</v>
      </c>
      <c r="B1698" s="59">
        <v>44051</v>
      </c>
      <c r="C1698" s="60" t="s">
        <v>507</v>
      </c>
      <c r="D1698" s="126">
        <f>VLOOKUP(Pag_Inicio_Corr_mas_casos[[#This Row],[Corregimiento]],Hoja3!$A$2:$D$676,4,0)</f>
        <v>81009</v>
      </c>
      <c r="E1698" s="60">
        <v>11</v>
      </c>
      <c r="F1698">
        <v>1</v>
      </c>
    </row>
    <row r="1699" spans="1:7">
      <c r="A1699" s="73">
        <v>44052</v>
      </c>
      <c r="B1699" s="70">
        <v>44052</v>
      </c>
      <c r="C1699" s="71" t="s">
        <v>465</v>
      </c>
      <c r="D1699" s="81">
        <f>VLOOKUP(Pag_Inicio_Corr_mas_casos[[#This Row],[Corregimiento]],Hoja3!$A$2:$D$676,4,0)</f>
        <v>80821</v>
      </c>
      <c r="E1699" s="71">
        <v>42</v>
      </c>
      <c r="F1699">
        <v>1</v>
      </c>
      <c r="G1699">
        <f>SUM(F1699:F1711)</f>
        <v>13</v>
      </c>
    </row>
    <row r="1700" spans="1:7">
      <c r="A1700" s="73">
        <v>44052</v>
      </c>
      <c r="B1700" s="70">
        <v>44052</v>
      </c>
      <c r="C1700" s="71" t="s">
        <v>460</v>
      </c>
      <c r="D1700" s="81">
        <f>VLOOKUP(Pag_Inicio_Corr_mas_casos[[#This Row],[Corregimiento]],Hoja3!$A$2:$D$676,4,0)</f>
        <v>130101</v>
      </c>
      <c r="E1700" s="71">
        <v>32</v>
      </c>
      <c r="F1700">
        <v>1</v>
      </c>
    </row>
    <row r="1701" spans="1:7">
      <c r="A1701" s="73">
        <v>44052</v>
      </c>
      <c r="B1701" s="70">
        <v>44052</v>
      </c>
      <c r="C1701" s="71" t="s">
        <v>473</v>
      </c>
      <c r="D1701" s="81">
        <f>VLOOKUP(Pag_Inicio_Corr_mas_casos[[#This Row],[Corregimiento]],Hoja3!$A$2:$D$676,4,0)</f>
        <v>80819</v>
      </c>
      <c r="E1701" s="71">
        <v>29</v>
      </c>
      <c r="F1701">
        <v>1</v>
      </c>
    </row>
    <row r="1702" spans="1:7">
      <c r="A1702" s="73">
        <v>44052</v>
      </c>
      <c r="B1702" s="70">
        <v>44052</v>
      </c>
      <c r="C1702" s="71" t="s">
        <v>486</v>
      </c>
      <c r="D1702" s="81">
        <f>VLOOKUP(Pag_Inicio_Corr_mas_casos[[#This Row],[Corregimiento]],Hoja3!$A$2:$D$676,4,0)</f>
        <v>80813</v>
      </c>
      <c r="E1702" s="71">
        <v>28</v>
      </c>
      <c r="F1702">
        <v>1</v>
      </c>
    </row>
    <row r="1703" spans="1:7">
      <c r="A1703" s="73">
        <v>44052</v>
      </c>
      <c r="B1703" s="70">
        <v>44052</v>
      </c>
      <c r="C1703" s="71" t="s">
        <v>462</v>
      </c>
      <c r="D1703" s="81">
        <f>VLOOKUP(Pag_Inicio_Corr_mas_casos[[#This Row],[Corregimiento]],Hoja3!$A$2:$D$676,4,0)</f>
        <v>130106</v>
      </c>
      <c r="E1703" s="71">
        <v>27</v>
      </c>
      <c r="F1703">
        <v>1</v>
      </c>
    </row>
    <row r="1704" spans="1:7">
      <c r="A1704" s="73">
        <v>44052</v>
      </c>
      <c r="B1704" s="70">
        <v>44052</v>
      </c>
      <c r="C1704" s="71" t="s">
        <v>474</v>
      </c>
      <c r="D1704" s="81">
        <f>VLOOKUP(Pag_Inicio_Corr_mas_casos[[#This Row],[Corregimiento]],Hoja3!$A$2:$D$676,4,0)</f>
        <v>130107</v>
      </c>
      <c r="E1704" s="71">
        <v>20</v>
      </c>
      <c r="F1704">
        <v>1</v>
      </c>
    </row>
    <row r="1705" spans="1:7">
      <c r="A1705" s="73">
        <v>44052</v>
      </c>
      <c r="B1705" s="70">
        <v>44052</v>
      </c>
      <c r="C1705" s="71" t="s">
        <v>490</v>
      </c>
      <c r="D1705" s="81">
        <f>VLOOKUP(Pag_Inicio_Corr_mas_casos[[#This Row],[Corregimiento]],Hoja3!$A$2:$D$676,4,0)</f>
        <v>80820</v>
      </c>
      <c r="E1705" s="71">
        <v>17</v>
      </c>
      <c r="F1705">
        <v>1</v>
      </c>
    </row>
    <row r="1706" spans="1:7">
      <c r="A1706" s="73">
        <v>44052</v>
      </c>
      <c r="B1706" s="70">
        <v>44052</v>
      </c>
      <c r="C1706" s="71" t="s">
        <v>478</v>
      </c>
      <c r="D1706" s="81">
        <f>VLOOKUP(Pag_Inicio_Corr_mas_casos[[#This Row],[Corregimiento]],Hoja3!$A$2:$D$676,4,0)</f>
        <v>40601</v>
      </c>
      <c r="E1706" s="71">
        <v>16</v>
      </c>
      <c r="F1706">
        <v>1</v>
      </c>
    </row>
    <row r="1707" spans="1:7">
      <c r="A1707" s="73">
        <v>44052</v>
      </c>
      <c r="B1707" s="70">
        <v>44052</v>
      </c>
      <c r="C1707" s="71" t="s">
        <v>469</v>
      </c>
      <c r="D1707" s="81">
        <f>VLOOKUP(Pag_Inicio_Corr_mas_casos[[#This Row],[Corregimiento]],Hoja3!$A$2:$D$676,4,0)</f>
        <v>80817</v>
      </c>
      <c r="E1707" s="71">
        <v>16</v>
      </c>
      <c r="F1707">
        <v>1</v>
      </c>
    </row>
    <row r="1708" spans="1:7">
      <c r="A1708" s="73">
        <v>44052</v>
      </c>
      <c r="B1708" s="70">
        <v>44052</v>
      </c>
      <c r="C1708" s="71" t="s">
        <v>491</v>
      </c>
      <c r="D1708" s="81">
        <f>VLOOKUP(Pag_Inicio_Corr_mas_casos[[#This Row],[Corregimiento]],Hoja3!$A$2:$D$676,4,0)</f>
        <v>80815</v>
      </c>
      <c r="E1708" s="71">
        <v>15</v>
      </c>
      <c r="F1708">
        <v>1</v>
      </c>
    </row>
    <row r="1709" spans="1:7">
      <c r="A1709" s="73">
        <v>44052</v>
      </c>
      <c r="B1709" s="70">
        <v>44052</v>
      </c>
      <c r="C1709" s="71" t="s">
        <v>509</v>
      </c>
      <c r="D1709" s="81">
        <f>VLOOKUP(Pag_Inicio_Corr_mas_casos[[#This Row],[Corregimiento]],Hoja3!$A$2:$D$676,4,0)</f>
        <v>130701</v>
      </c>
      <c r="E1709" s="71">
        <v>13</v>
      </c>
      <c r="F1709">
        <v>1</v>
      </c>
    </row>
    <row r="1710" spans="1:7">
      <c r="A1710" s="73">
        <v>44052</v>
      </c>
      <c r="B1710" s="70">
        <v>44052</v>
      </c>
      <c r="C1710" s="71" t="s">
        <v>461</v>
      </c>
      <c r="D1710" s="81">
        <f>VLOOKUP(Pag_Inicio_Corr_mas_casos[[#This Row],[Corregimiento]],Hoja3!$A$2:$D$676,4,0)</f>
        <v>81002</v>
      </c>
      <c r="E1710" s="71">
        <v>13</v>
      </c>
      <c r="F1710">
        <v>1</v>
      </c>
    </row>
    <row r="1711" spans="1:7">
      <c r="A1711" s="73">
        <v>44052</v>
      </c>
      <c r="B1711" s="70">
        <v>44052</v>
      </c>
      <c r="C1711" s="71" t="s">
        <v>467</v>
      </c>
      <c r="D1711" s="81">
        <f>VLOOKUP(Pag_Inicio_Corr_mas_casos[[#This Row],[Corregimiento]],Hoja3!$A$2:$D$676,4,0)</f>
        <v>81008</v>
      </c>
      <c r="E1711" s="71">
        <v>11</v>
      </c>
      <c r="F1711">
        <v>1</v>
      </c>
    </row>
    <row r="1712" spans="1:7">
      <c r="A1712" s="58">
        <v>44053</v>
      </c>
      <c r="B1712" s="59">
        <v>44053</v>
      </c>
      <c r="C1712" s="60" t="s">
        <v>470</v>
      </c>
      <c r="D1712" s="126">
        <f>VLOOKUP(Pag_Inicio_Corr_mas_casos[[#This Row],[Corregimiento]],Hoja3!$A$2:$D$676,4,0)</f>
        <v>80822</v>
      </c>
      <c r="E1712" s="60">
        <v>32</v>
      </c>
      <c r="F1712">
        <v>1</v>
      </c>
      <c r="G1712">
        <f>SUM(F1712:F1735)</f>
        <v>24</v>
      </c>
    </row>
    <row r="1713" spans="1:6">
      <c r="A1713" s="58">
        <v>44053</v>
      </c>
      <c r="B1713" s="59">
        <v>44053</v>
      </c>
      <c r="C1713" s="60" t="s">
        <v>469</v>
      </c>
      <c r="D1713" s="126">
        <f>VLOOKUP(Pag_Inicio_Corr_mas_casos[[#This Row],[Corregimiento]],Hoja3!$A$2:$D$676,4,0)</f>
        <v>80817</v>
      </c>
      <c r="E1713" s="60">
        <v>30</v>
      </c>
      <c r="F1713">
        <v>1</v>
      </c>
    </row>
    <row r="1714" spans="1:6">
      <c r="A1714" s="58">
        <v>44053</v>
      </c>
      <c r="B1714" s="59">
        <v>44053</v>
      </c>
      <c r="C1714" s="60" t="s">
        <v>486</v>
      </c>
      <c r="D1714" s="126">
        <f>VLOOKUP(Pag_Inicio_Corr_mas_casos[[#This Row],[Corregimiento]],Hoja3!$A$2:$D$676,4,0)</f>
        <v>80813</v>
      </c>
      <c r="E1714" s="60">
        <v>29</v>
      </c>
      <c r="F1714">
        <v>1</v>
      </c>
    </row>
    <row r="1715" spans="1:6">
      <c r="A1715" s="58">
        <v>44053</v>
      </c>
      <c r="B1715" s="59">
        <v>44053</v>
      </c>
      <c r="C1715" s="60" t="s">
        <v>473</v>
      </c>
      <c r="D1715" s="126">
        <f>VLOOKUP(Pag_Inicio_Corr_mas_casos[[#This Row],[Corregimiento]],Hoja3!$A$2:$D$676,4,0)</f>
        <v>80819</v>
      </c>
      <c r="E1715" s="60">
        <v>27</v>
      </c>
      <c r="F1715">
        <v>1</v>
      </c>
    </row>
    <row r="1716" spans="1:6">
      <c r="A1716" s="58">
        <v>44053</v>
      </c>
      <c r="B1716" s="59">
        <v>44053</v>
      </c>
      <c r="C1716" s="60" t="s">
        <v>466</v>
      </c>
      <c r="D1716" s="126">
        <f>VLOOKUP(Pag_Inicio_Corr_mas_casos[[#This Row],[Corregimiento]],Hoja3!$A$2:$D$676,4,0)</f>
        <v>81007</v>
      </c>
      <c r="E1716" s="60">
        <v>24</v>
      </c>
      <c r="F1716">
        <v>1</v>
      </c>
    </row>
    <row r="1717" spans="1:6">
      <c r="A1717" s="58">
        <v>44053</v>
      </c>
      <c r="B1717" s="59">
        <v>44053</v>
      </c>
      <c r="C1717" s="60" t="s">
        <v>478</v>
      </c>
      <c r="D1717" s="126">
        <f>VLOOKUP(Pag_Inicio_Corr_mas_casos[[#This Row],[Corregimiento]],Hoja3!$A$2:$D$676,4,0)</f>
        <v>40601</v>
      </c>
      <c r="E1717" s="60">
        <v>24</v>
      </c>
      <c r="F1717">
        <v>1</v>
      </c>
    </row>
    <row r="1718" spans="1:6">
      <c r="A1718" s="58">
        <v>44053</v>
      </c>
      <c r="B1718" s="59">
        <v>44053</v>
      </c>
      <c r="C1718" s="60" t="s">
        <v>491</v>
      </c>
      <c r="D1718" s="126">
        <f>VLOOKUP(Pag_Inicio_Corr_mas_casos[[#This Row],[Corregimiento]],Hoja3!$A$2:$D$676,4,0)</f>
        <v>80815</v>
      </c>
      <c r="E1718" s="60">
        <v>22</v>
      </c>
      <c r="F1718">
        <v>1</v>
      </c>
    </row>
    <row r="1719" spans="1:6">
      <c r="A1719" s="58">
        <v>44053</v>
      </c>
      <c r="B1719" s="59">
        <v>44053</v>
      </c>
      <c r="C1719" s="60" t="s">
        <v>461</v>
      </c>
      <c r="D1719" s="126">
        <f>VLOOKUP(Pag_Inicio_Corr_mas_casos[[#This Row],[Corregimiento]],Hoja3!$A$2:$D$676,4,0)</f>
        <v>81002</v>
      </c>
      <c r="E1719" s="60">
        <v>17</v>
      </c>
      <c r="F1719">
        <v>1</v>
      </c>
    </row>
    <row r="1720" spans="1:6">
      <c r="A1720" s="58">
        <v>44053</v>
      </c>
      <c r="B1720" s="59">
        <v>44053</v>
      </c>
      <c r="C1720" s="60" t="s">
        <v>576</v>
      </c>
      <c r="D1720" s="126">
        <f>VLOOKUP(Pag_Inicio_Corr_mas_casos[[#This Row],[Corregimiento]],Hoja3!$A$2:$D$676,4,0)</f>
        <v>120309</v>
      </c>
      <c r="E1720" s="60">
        <v>17</v>
      </c>
      <c r="F1720">
        <v>1</v>
      </c>
    </row>
    <row r="1721" spans="1:6">
      <c r="A1721" s="58">
        <v>44053</v>
      </c>
      <c r="B1721" s="59">
        <v>44053</v>
      </c>
      <c r="C1721" s="60" t="s">
        <v>515</v>
      </c>
      <c r="D1721" s="126">
        <f>VLOOKUP(Pag_Inicio_Corr_mas_casos[[#This Row],[Corregimiento]],Hoja3!$A$2:$D$676,4,0)</f>
        <v>30111</v>
      </c>
      <c r="E1721" s="60">
        <v>17</v>
      </c>
      <c r="F1721">
        <v>1</v>
      </c>
    </row>
    <row r="1722" spans="1:6">
      <c r="A1722" s="58">
        <v>44053</v>
      </c>
      <c r="B1722" s="59">
        <v>44053</v>
      </c>
      <c r="C1722" s="60" t="s">
        <v>490</v>
      </c>
      <c r="D1722" s="126">
        <f>VLOOKUP(Pag_Inicio_Corr_mas_casos[[#This Row],[Corregimiento]],Hoja3!$A$2:$D$676,4,0)</f>
        <v>80820</v>
      </c>
      <c r="E1722" s="60">
        <v>16</v>
      </c>
      <c r="F1722">
        <v>1</v>
      </c>
    </row>
    <row r="1723" spans="1:6">
      <c r="A1723" s="58">
        <v>44053</v>
      </c>
      <c r="B1723" s="59">
        <v>44053</v>
      </c>
      <c r="C1723" s="60" t="s">
        <v>479</v>
      </c>
      <c r="D1723" s="126">
        <f>VLOOKUP(Pag_Inicio_Corr_mas_casos[[#This Row],[Corregimiento]],Hoja3!$A$2:$D$676,4,0)</f>
        <v>80806</v>
      </c>
      <c r="E1723" s="60">
        <v>15</v>
      </c>
      <c r="F1723">
        <v>1</v>
      </c>
    </row>
    <row r="1724" spans="1:6">
      <c r="A1724" s="58">
        <v>44053</v>
      </c>
      <c r="B1724" s="59">
        <v>44053</v>
      </c>
      <c r="C1724" s="60" t="s">
        <v>471</v>
      </c>
      <c r="D1724" s="126">
        <f>VLOOKUP(Pag_Inicio_Corr_mas_casos[[#This Row],[Corregimiento]],Hoja3!$A$2:$D$676,4,0)</f>
        <v>80823</v>
      </c>
      <c r="E1724" s="60">
        <v>16</v>
      </c>
      <c r="F1724">
        <v>1</v>
      </c>
    </row>
    <row r="1725" spans="1:6">
      <c r="A1725" s="58">
        <v>44053</v>
      </c>
      <c r="B1725" s="59">
        <v>44053</v>
      </c>
      <c r="C1725" s="60" t="s">
        <v>468</v>
      </c>
      <c r="D1725" s="126">
        <f>VLOOKUP(Pag_Inicio_Corr_mas_casos[[#This Row],[Corregimiento]],Hoja3!$A$2:$D$676,4,0)</f>
        <v>80816</v>
      </c>
      <c r="E1725" s="60">
        <v>15</v>
      </c>
      <c r="F1725">
        <v>1</v>
      </c>
    </row>
    <row r="1726" spans="1:6">
      <c r="A1726" s="58">
        <v>44053</v>
      </c>
      <c r="B1726" s="59">
        <v>44053</v>
      </c>
      <c r="C1726" s="60" t="s">
        <v>564</v>
      </c>
      <c r="D1726" s="126">
        <f>VLOOKUP(Pag_Inicio_Corr_mas_casos[[#This Row],[Corregimiento]],Hoja3!$A$2:$D$676,4,0)</f>
        <v>40606</v>
      </c>
      <c r="E1726" s="60">
        <v>15</v>
      </c>
      <c r="F1726">
        <v>1</v>
      </c>
    </row>
    <row r="1727" spans="1:6">
      <c r="A1727" s="58">
        <v>44053</v>
      </c>
      <c r="B1727" s="59">
        <v>44053</v>
      </c>
      <c r="C1727" s="60" t="s">
        <v>464</v>
      </c>
      <c r="D1727" s="126">
        <f>VLOOKUP(Pag_Inicio_Corr_mas_casos[[#This Row],[Corregimiento]],Hoja3!$A$2:$D$676,4,0)</f>
        <v>130102</v>
      </c>
      <c r="E1727" s="60">
        <v>15</v>
      </c>
      <c r="F1727">
        <v>1</v>
      </c>
    </row>
    <row r="1728" spans="1:6">
      <c r="A1728" s="58">
        <v>44053</v>
      </c>
      <c r="B1728" s="59">
        <v>44053</v>
      </c>
      <c r="C1728" s="60" t="s">
        <v>481</v>
      </c>
      <c r="D1728" s="126">
        <f>VLOOKUP(Pag_Inicio_Corr_mas_casos[[#This Row],[Corregimiento]],Hoja3!$A$2:$D$676,4,0)</f>
        <v>80810</v>
      </c>
      <c r="E1728" s="60">
        <v>14</v>
      </c>
      <c r="F1728">
        <v>1</v>
      </c>
    </row>
    <row r="1729" spans="1:7">
      <c r="A1729" s="58">
        <v>44053</v>
      </c>
      <c r="B1729" s="59">
        <v>44053</v>
      </c>
      <c r="C1729" s="60" t="s">
        <v>577</v>
      </c>
      <c r="D1729" s="126">
        <f>VLOOKUP(Pag_Inicio_Corr_mas_casos[[#This Row],[Corregimiento]],Hoja3!$A$2:$D$676,4,0)</f>
        <v>120303</v>
      </c>
      <c r="E1729" s="60">
        <v>13</v>
      </c>
      <c r="F1729">
        <v>1</v>
      </c>
    </row>
    <row r="1730" spans="1:7">
      <c r="A1730" s="58">
        <v>44053</v>
      </c>
      <c r="B1730" s="59">
        <v>44053</v>
      </c>
      <c r="C1730" s="60" t="s">
        <v>495</v>
      </c>
      <c r="D1730" s="126">
        <f>VLOOKUP(Pag_Inicio_Corr_mas_casos[[#This Row],[Corregimiento]],Hoja3!$A$2:$D$676,4,0)</f>
        <v>130708</v>
      </c>
      <c r="E1730" s="60">
        <v>13</v>
      </c>
      <c r="F1730">
        <v>1</v>
      </c>
    </row>
    <row r="1731" spans="1:7">
      <c r="A1731" s="58">
        <v>44053</v>
      </c>
      <c r="B1731" s="59">
        <v>44053</v>
      </c>
      <c r="C1731" s="60" t="s">
        <v>465</v>
      </c>
      <c r="D1731" s="126">
        <f>VLOOKUP(Pag_Inicio_Corr_mas_casos[[#This Row],[Corregimiento]],Hoja3!$A$2:$D$676,4,0)</f>
        <v>80821</v>
      </c>
      <c r="E1731" s="60">
        <v>12</v>
      </c>
      <c r="F1731">
        <v>1</v>
      </c>
    </row>
    <row r="1732" spans="1:7">
      <c r="A1732" s="58">
        <v>44053</v>
      </c>
      <c r="B1732" s="59">
        <v>44053</v>
      </c>
      <c r="C1732" s="60" t="s">
        <v>544</v>
      </c>
      <c r="D1732" s="126">
        <f>VLOOKUP(Pag_Inicio_Corr_mas_casos[[#This Row],[Corregimiento]],Hoja3!$A$2:$D$676,4,0)</f>
        <v>30103</v>
      </c>
      <c r="E1732" s="60">
        <v>12</v>
      </c>
      <c r="F1732">
        <v>1</v>
      </c>
    </row>
    <row r="1733" spans="1:7">
      <c r="A1733" s="58">
        <v>44053</v>
      </c>
      <c r="B1733" s="59">
        <v>44053</v>
      </c>
      <c r="C1733" s="60" t="s">
        <v>480</v>
      </c>
      <c r="D1733" s="126">
        <f>VLOOKUP(Pag_Inicio_Corr_mas_casos[[#This Row],[Corregimiento]],Hoja3!$A$2:$D$676,4,0)</f>
        <v>130108</v>
      </c>
      <c r="E1733" s="60">
        <v>11</v>
      </c>
      <c r="F1733">
        <v>1</v>
      </c>
    </row>
    <row r="1734" spans="1:7">
      <c r="A1734" s="58">
        <v>44053</v>
      </c>
      <c r="B1734" s="59">
        <v>44053</v>
      </c>
      <c r="C1734" s="60" t="s">
        <v>467</v>
      </c>
      <c r="D1734" s="126">
        <f>VLOOKUP(Pag_Inicio_Corr_mas_casos[[#This Row],[Corregimiento]],Hoja3!$A$2:$D$676,4,0)</f>
        <v>81008</v>
      </c>
      <c r="E1734" s="60">
        <v>11</v>
      </c>
      <c r="F1734">
        <v>1</v>
      </c>
    </row>
    <row r="1735" spans="1:7">
      <c r="A1735" s="58">
        <v>44053</v>
      </c>
      <c r="B1735" s="59">
        <v>44053</v>
      </c>
      <c r="C1735" s="60" t="s">
        <v>483</v>
      </c>
      <c r="D1735" s="126">
        <f>VLOOKUP(Pag_Inicio_Corr_mas_casos[[#This Row],[Corregimiento]],Hoja3!$A$2:$D$676,4,0)</f>
        <v>30113</v>
      </c>
      <c r="E1735" s="60">
        <v>11</v>
      </c>
      <c r="F1735">
        <v>1</v>
      </c>
    </row>
    <row r="1736" spans="1:7">
      <c r="A1736" s="62">
        <v>44054</v>
      </c>
      <c r="B1736" s="63">
        <v>44054</v>
      </c>
      <c r="C1736" s="64" t="s">
        <v>466</v>
      </c>
      <c r="D1736" s="78">
        <f>VLOOKUP(Pag_Inicio_Corr_mas_casos[[#This Row],[Corregimiento]],Hoja3!$A$2:$D$676,4,0)</f>
        <v>81007</v>
      </c>
      <c r="E1736" s="64">
        <v>36</v>
      </c>
      <c r="F1736">
        <v>1</v>
      </c>
      <c r="G1736">
        <f>SUM(F1736:F1763)</f>
        <v>28</v>
      </c>
    </row>
    <row r="1737" spans="1:7">
      <c r="A1737" s="62">
        <v>44054</v>
      </c>
      <c r="B1737" s="63">
        <v>44054</v>
      </c>
      <c r="C1737" s="64" t="s">
        <v>465</v>
      </c>
      <c r="D1737" s="78">
        <f>VLOOKUP(Pag_Inicio_Corr_mas_casos[[#This Row],[Corregimiento]],Hoja3!$A$2:$D$676,4,0)</f>
        <v>80821</v>
      </c>
      <c r="E1737" s="64">
        <v>32</v>
      </c>
      <c r="F1737">
        <v>1</v>
      </c>
    </row>
    <row r="1738" spans="1:7">
      <c r="A1738" s="62">
        <v>44054</v>
      </c>
      <c r="B1738" s="63">
        <v>44054</v>
      </c>
      <c r="C1738" s="64" t="s">
        <v>473</v>
      </c>
      <c r="D1738" s="78">
        <f>VLOOKUP(Pag_Inicio_Corr_mas_casos[[#This Row],[Corregimiento]],Hoja3!$A$2:$D$676,4,0)</f>
        <v>80819</v>
      </c>
      <c r="E1738" s="64">
        <v>31</v>
      </c>
      <c r="F1738">
        <v>1</v>
      </c>
    </row>
    <row r="1739" spans="1:7">
      <c r="A1739" s="62">
        <v>44054</v>
      </c>
      <c r="B1739" s="63">
        <v>44054</v>
      </c>
      <c r="C1739" s="64" t="s">
        <v>464</v>
      </c>
      <c r="D1739" s="78">
        <f>VLOOKUP(Pag_Inicio_Corr_mas_casos[[#This Row],[Corregimiento]],Hoja3!$A$2:$D$676,4,0)</f>
        <v>130102</v>
      </c>
      <c r="E1739" s="64">
        <v>29</v>
      </c>
      <c r="F1739">
        <v>1</v>
      </c>
    </row>
    <row r="1740" spans="1:7">
      <c r="A1740" s="62">
        <v>44054</v>
      </c>
      <c r="B1740" s="63">
        <v>44054</v>
      </c>
      <c r="C1740" s="64" t="s">
        <v>506</v>
      </c>
      <c r="D1740" s="78">
        <f>VLOOKUP(Pag_Inicio_Corr_mas_casos[[#This Row],[Corregimiento]],Hoja3!$A$2:$D$676,4,0)</f>
        <v>81003</v>
      </c>
      <c r="E1740" s="64">
        <v>28</v>
      </c>
      <c r="F1740">
        <v>1</v>
      </c>
    </row>
    <row r="1741" spans="1:7">
      <c r="A1741" s="62">
        <v>44054</v>
      </c>
      <c r="B1741" s="63">
        <v>44054</v>
      </c>
      <c r="C1741" s="64" t="s">
        <v>470</v>
      </c>
      <c r="D1741" s="78">
        <f>VLOOKUP(Pag_Inicio_Corr_mas_casos[[#This Row],[Corregimiento]],Hoja3!$A$2:$D$676,4,0)</f>
        <v>80822</v>
      </c>
      <c r="E1741" s="64">
        <v>27</v>
      </c>
      <c r="F1741">
        <v>1</v>
      </c>
    </row>
    <row r="1742" spans="1:7">
      <c r="A1742" s="62">
        <v>44054</v>
      </c>
      <c r="B1742" s="63">
        <v>44054</v>
      </c>
      <c r="C1742" s="64" t="s">
        <v>469</v>
      </c>
      <c r="D1742" s="78">
        <f>VLOOKUP(Pag_Inicio_Corr_mas_casos[[#This Row],[Corregimiento]],Hoja3!$A$2:$D$676,4,0)</f>
        <v>80817</v>
      </c>
      <c r="E1742" s="64">
        <v>23</v>
      </c>
      <c r="F1742">
        <v>1</v>
      </c>
    </row>
    <row r="1743" spans="1:7">
      <c r="A1743" s="62">
        <v>44054</v>
      </c>
      <c r="B1743" s="63">
        <v>44054</v>
      </c>
      <c r="C1743" s="64" t="s">
        <v>476</v>
      </c>
      <c r="D1743" s="78">
        <f>VLOOKUP(Pag_Inicio_Corr_mas_casos[[#This Row],[Corregimiento]],Hoja3!$A$2:$D$676,4,0)</f>
        <v>80812</v>
      </c>
      <c r="E1743" s="64">
        <v>20</v>
      </c>
      <c r="F1743">
        <v>1</v>
      </c>
    </row>
    <row r="1744" spans="1:7">
      <c r="A1744" s="62">
        <v>44054</v>
      </c>
      <c r="B1744" s="63">
        <v>44054</v>
      </c>
      <c r="C1744" s="64" t="s">
        <v>486</v>
      </c>
      <c r="D1744" s="78">
        <f>VLOOKUP(Pag_Inicio_Corr_mas_casos[[#This Row],[Corregimiento]],Hoja3!$A$2:$D$676,4,0)</f>
        <v>80813</v>
      </c>
      <c r="E1744" s="64">
        <v>20</v>
      </c>
      <c r="F1744">
        <v>1</v>
      </c>
    </row>
    <row r="1745" spans="1:6">
      <c r="A1745" s="62">
        <v>44054</v>
      </c>
      <c r="B1745" s="63">
        <v>44054</v>
      </c>
      <c r="C1745" s="64" t="s">
        <v>495</v>
      </c>
      <c r="D1745" s="78">
        <f>VLOOKUP(Pag_Inicio_Corr_mas_casos[[#This Row],[Corregimiento]],Hoja3!$A$2:$D$676,4,0)</f>
        <v>130708</v>
      </c>
      <c r="E1745" s="64">
        <v>19</v>
      </c>
      <c r="F1745">
        <v>1</v>
      </c>
    </row>
    <row r="1746" spans="1:6">
      <c r="A1746" s="62">
        <v>44054</v>
      </c>
      <c r="B1746" s="63">
        <v>44054</v>
      </c>
      <c r="C1746" s="64" t="s">
        <v>507</v>
      </c>
      <c r="D1746" s="78">
        <f>VLOOKUP(Pag_Inicio_Corr_mas_casos[[#This Row],[Corregimiento]],Hoja3!$A$2:$D$676,4,0)</f>
        <v>81009</v>
      </c>
      <c r="E1746" s="64">
        <v>19</v>
      </c>
      <c r="F1746">
        <v>1</v>
      </c>
    </row>
    <row r="1747" spans="1:6">
      <c r="A1747" s="62">
        <v>44054</v>
      </c>
      <c r="B1747" s="63">
        <v>44054</v>
      </c>
      <c r="C1747" s="64" t="s">
        <v>491</v>
      </c>
      <c r="D1747" s="78">
        <f>VLOOKUP(Pag_Inicio_Corr_mas_casos[[#This Row],[Corregimiento]],Hoja3!$A$2:$D$676,4,0)</f>
        <v>80815</v>
      </c>
      <c r="E1747" s="64">
        <v>18</v>
      </c>
      <c r="F1747">
        <v>1</v>
      </c>
    </row>
    <row r="1748" spans="1:6">
      <c r="A1748" s="62">
        <v>44054</v>
      </c>
      <c r="B1748" s="63">
        <v>44054</v>
      </c>
      <c r="C1748" s="64" t="s">
        <v>468</v>
      </c>
      <c r="D1748" s="78">
        <f>VLOOKUP(Pag_Inicio_Corr_mas_casos[[#This Row],[Corregimiento]],Hoja3!$A$2:$D$676,4,0)</f>
        <v>80816</v>
      </c>
      <c r="E1748" s="64">
        <v>18</v>
      </c>
      <c r="F1748">
        <v>1</v>
      </c>
    </row>
    <row r="1749" spans="1:6">
      <c r="A1749" s="62">
        <v>44054</v>
      </c>
      <c r="B1749" s="63">
        <v>44054</v>
      </c>
      <c r="C1749" s="64" t="s">
        <v>474</v>
      </c>
      <c r="D1749" s="78">
        <f>VLOOKUP(Pag_Inicio_Corr_mas_casos[[#This Row],[Corregimiento]],Hoja3!$A$2:$D$676,4,0)</f>
        <v>130107</v>
      </c>
      <c r="E1749" s="64">
        <v>16</v>
      </c>
      <c r="F1749">
        <v>1</v>
      </c>
    </row>
    <row r="1750" spans="1:6">
      <c r="A1750" s="62">
        <v>44054</v>
      </c>
      <c r="B1750" s="63">
        <v>44054</v>
      </c>
      <c r="C1750" s="64" t="s">
        <v>471</v>
      </c>
      <c r="D1750" s="78">
        <f>VLOOKUP(Pag_Inicio_Corr_mas_casos[[#This Row],[Corregimiento]],Hoja3!$A$2:$D$676,4,0)</f>
        <v>80823</v>
      </c>
      <c r="E1750" s="64">
        <v>16</v>
      </c>
      <c r="F1750">
        <v>1</v>
      </c>
    </row>
    <row r="1751" spans="1:6">
      <c r="A1751" s="62">
        <v>44054</v>
      </c>
      <c r="B1751" s="63">
        <v>44054</v>
      </c>
      <c r="C1751" s="64" t="s">
        <v>461</v>
      </c>
      <c r="D1751" s="78">
        <f>VLOOKUP(Pag_Inicio_Corr_mas_casos[[#This Row],[Corregimiento]],Hoja3!$A$2:$D$676,4,0)</f>
        <v>81002</v>
      </c>
      <c r="E1751" s="64">
        <v>14</v>
      </c>
      <c r="F1751">
        <v>1</v>
      </c>
    </row>
    <row r="1752" spans="1:6">
      <c r="A1752" s="62">
        <v>44054</v>
      </c>
      <c r="B1752" s="63">
        <v>44054</v>
      </c>
      <c r="C1752" s="64" t="s">
        <v>516</v>
      </c>
      <c r="D1752" s="78">
        <f>VLOOKUP(Pag_Inicio_Corr_mas_casos[[#This Row],[Corregimiento]],Hoja3!$A$2:$D$676,4,0)</f>
        <v>130706</v>
      </c>
      <c r="E1752" s="64">
        <v>14</v>
      </c>
      <c r="F1752">
        <v>1</v>
      </c>
    </row>
    <row r="1753" spans="1:6">
      <c r="A1753" s="62">
        <v>44054</v>
      </c>
      <c r="B1753" s="63">
        <v>44054</v>
      </c>
      <c r="C1753" s="64" t="s">
        <v>524</v>
      </c>
      <c r="D1753" s="78">
        <f>VLOOKUP(Pag_Inicio_Corr_mas_casos[[#This Row],[Corregimiento]],Hoja3!$A$2:$D$676,4,0)</f>
        <v>130716</v>
      </c>
      <c r="E1753" s="64">
        <v>14</v>
      </c>
      <c r="F1753">
        <v>1</v>
      </c>
    </row>
    <row r="1754" spans="1:6">
      <c r="A1754" s="62">
        <v>44054</v>
      </c>
      <c r="B1754" s="63">
        <v>44054</v>
      </c>
      <c r="C1754" s="64" t="s">
        <v>505</v>
      </c>
      <c r="D1754" s="78">
        <f>VLOOKUP(Pag_Inicio_Corr_mas_casos[[#This Row],[Corregimiento]],Hoja3!$A$2:$D$676,4,0)</f>
        <v>130717</v>
      </c>
      <c r="E1754" s="64">
        <v>13</v>
      </c>
      <c r="F1754">
        <v>1</v>
      </c>
    </row>
    <row r="1755" spans="1:6">
      <c r="A1755" s="62">
        <v>44054</v>
      </c>
      <c r="B1755" s="63">
        <v>44054</v>
      </c>
      <c r="C1755" s="64" t="s">
        <v>501</v>
      </c>
      <c r="D1755" s="78">
        <f>VLOOKUP(Pag_Inicio_Corr_mas_casos[[#This Row],[Corregimiento]],Hoja3!$A$2:$D$676,4,0)</f>
        <v>80809</v>
      </c>
      <c r="E1755" s="64">
        <v>13</v>
      </c>
      <c r="F1755">
        <v>1</v>
      </c>
    </row>
    <row r="1756" spans="1:6">
      <c r="A1756" s="62">
        <v>44054</v>
      </c>
      <c r="B1756" s="63">
        <v>44054</v>
      </c>
      <c r="C1756" s="64" t="s">
        <v>509</v>
      </c>
      <c r="D1756" s="78">
        <f>VLOOKUP(Pag_Inicio_Corr_mas_casos[[#This Row],[Corregimiento]],Hoja3!$A$2:$D$676,4,0)</f>
        <v>130701</v>
      </c>
      <c r="E1756" s="64">
        <v>12</v>
      </c>
      <c r="F1756">
        <v>1</v>
      </c>
    </row>
    <row r="1757" spans="1:6">
      <c r="A1757" s="62">
        <v>44054</v>
      </c>
      <c r="B1757" s="63">
        <v>44054</v>
      </c>
      <c r="C1757" s="64" t="s">
        <v>477</v>
      </c>
      <c r="D1757" s="78">
        <f>VLOOKUP(Pag_Inicio_Corr_mas_casos[[#This Row],[Corregimiento]],Hoja3!$A$2:$D$676,4,0)</f>
        <v>130702</v>
      </c>
      <c r="E1757" s="64">
        <v>12</v>
      </c>
      <c r="F1757">
        <v>1</v>
      </c>
    </row>
    <row r="1758" spans="1:6">
      <c r="A1758" s="62">
        <v>44054</v>
      </c>
      <c r="B1758" s="63">
        <v>44054</v>
      </c>
      <c r="C1758" s="64" t="s">
        <v>478</v>
      </c>
      <c r="D1758" s="78">
        <f>VLOOKUP(Pag_Inicio_Corr_mas_casos[[#This Row],[Corregimiento]],Hoja3!$A$2:$D$676,4,0)</f>
        <v>40601</v>
      </c>
      <c r="E1758" s="64">
        <v>12</v>
      </c>
      <c r="F1758">
        <v>1</v>
      </c>
    </row>
    <row r="1759" spans="1:6">
      <c r="A1759" s="62">
        <v>44054</v>
      </c>
      <c r="B1759" s="63">
        <v>44054</v>
      </c>
      <c r="C1759" s="64" t="s">
        <v>578</v>
      </c>
      <c r="D1759" s="78">
        <f>VLOOKUP(Pag_Inicio_Corr_mas_casos[[#This Row],[Corregimiento]],Hoja3!$A$2:$D$676,4,0)</f>
        <v>130705</v>
      </c>
      <c r="E1759" s="64">
        <v>12</v>
      </c>
      <c r="F1759">
        <v>1</v>
      </c>
    </row>
    <row r="1760" spans="1:6">
      <c r="A1760" s="62">
        <v>44054</v>
      </c>
      <c r="B1760" s="63">
        <v>44054</v>
      </c>
      <c r="C1760" s="64" t="s">
        <v>462</v>
      </c>
      <c r="D1760" s="78">
        <f>VLOOKUP(Pag_Inicio_Corr_mas_casos[[#This Row],[Corregimiento]],Hoja3!$A$2:$D$676,4,0)</f>
        <v>130106</v>
      </c>
      <c r="E1760" s="64">
        <v>12</v>
      </c>
      <c r="F1760">
        <v>1</v>
      </c>
    </row>
    <row r="1761" spans="1:7">
      <c r="A1761" s="62">
        <v>44054</v>
      </c>
      <c r="B1761" s="63">
        <v>44054</v>
      </c>
      <c r="C1761" s="64" t="s">
        <v>560</v>
      </c>
      <c r="D1761" s="78">
        <f>VLOOKUP(Pag_Inicio_Corr_mas_casos[[#This Row],[Corregimiento]],Hoja3!$A$2:$D$676,4,0)</f>
        <v>100102</v>
      </c>
      <c r="E1761" s="64">
        <v>11</v>
      </c>
      <c r="F1761">
        <v>1</v>
      </c>
    </row>
    <row r="1762" spans="1:7">
      <c r="A1762" s="62">
        <v>44054</v>
      </c>
      <c r="B1762" s="63">
        <v>44054</v>
      </c>
      <c r="C1762" s="64" t="s">
        <v>460</v>
      </c>
      <c r="D1762" s="78">
        <f>VLOOKUP(Pag_Inicio_Corr_mas_casos[[#This Row],[Corregimiento]],Hoja3!$A$2:$D$676,4,0)</f>
        <v>130101</v>
      </c>
      <c r="E1762" s="64">
        <v>11</v>
      </c>
      <c r="F1762">
        <v>1</v>
      </c>
    </row>
    <row r="1763" spans="1:7">
      <c r="A1763" s="62">
        <v>44054</v>
      </c>
      <c r="B1763" s="63">
        <v>44054</v>
      </c>
      <c r="C1763" s="64" t="s">
        <v>493</v>
      </c>
      <c r="D1763" s="78">
        <f>VLOOKUP(Pag_Inicio_Corr_mas_casos[[#This Row],[Corregimiento]],Hoja3!$A$2:$D$676,4,0)</f>
        <v>80811</v>
      </c>
      <c r="E1763" s="64">
        <v>11</v>
      </c>
      <c r="F1763">
        <v>1</v>
      </c>
    </row>
    <row r="1764" spans="1:7">
      <c r="A1764" s="58">
        <v>44055</v>
      </c>
      <c r="B1764" s="59">
        <v>44055</v>
      </c>
      <c r="C1764" s="60" t="s">
        <v>462</v>
      </c>
      <c r="D1764" s="61">
        <f>VLOOKUP(Pag_Inicio_Corr_mas_casos[[#This Row],[Corregimiento]],Hoja3!$A$2:$D$676,4,0)</f>
        <v>130106</v>
      </c>
      <c r="E1764" s="60">
        <v>36</v>
      </c>
      <c r="F1764">
        <v>1</v>
      </c>
      <c r="G1764">
        <f>SUM(F1764:F1794)</f>
        <v>31</v>
      </c>
    </row>
    <row r="1765" spans="1:7">
      <c r="A1765" s="58">
        <v>44055</v>
      </c>
      <c r="B1765" s="59">
        <v>44055</v>
      </c>
      <c r="C1765" s="60" t="s">
        <v>473</v>
      </c>
      <c r="D1765" s="61">
        <f>VLOOKUP(Pag_Inicio_Corr_mas_casos[[#This Row],[Corregimiento]],Hoja3!$A$2:$D$676,4,0)</f>
        <v>80819</v>
      </c>
      <c r="E1765" s="60">
        <v>34</v>
      </c>
      <c r="F1765">
        <v>1</v>
      </c>
    </row>
    <row r="1766" spans="1:7">
      <c r="A1766" s="58">
        <v>44055</v>
      </c>
      <c r="B1766" s="59">
        <v>44055</v>
      </c>
      <c r="C1766" s="60" t="s">
        <v>460</v>
      </c>
      <c r="D1766" s="61">
        <f>VLOOKUP(Pag_Inicio_Corr_mas_casos[[#This Row],[Corregimiento]],Hoja3!$A$2:$D$676,4,0)</f>
        <v>130101</v>
      </c>
      <c r="E1766" s="60">
        <v>33</v>
      </c>
      <c r="F1766">
        <v>1</v>
      </c>
    </row>
    <row r="1767" spans="1:7">
      <c r="A1767" s="58">
        <v>44055</v>
      </c>
      <c r="B1767" s="59">
        <v>44055</v>
      </c>
      <c r="C1767" s="60" t="s">
        <v>486</v>
      </c>
      <c r="D1767" s="61">
        <f>VLOOKUP(Pag_Inicio_Corr_mas_casos[[#This Row],[Corregimiento]],Hoja3!$A$2:$D$676,4,0)</f>
        <v>80813</v>
      </c>
      <c r="E1767" s="60">
        <v>32</v>
      </c>
      <c r="F1767">
        <v>1</v>
      </c>
    </row>
    <row r="1768" spans="1:7">
      <c r="A1768" s="58">
        <v>44055</v>
      </c>
      <c r="B1768" s="59">
        <v>44055</v>
      </c>
      <c r="C1768" s="60" t="s">
        <v>466</v>
      </c>
      <c r="D1768" s="61">
        <f>VLOOKUP(Pag_Inicio_Corr_mas_casos[[#This Row],[Corregimiento]],Hoja3!$A$2:$D$676,4,0)</f>
        <v>81007</v>
      </c>
      <c r="E1768" s="60">
        <v>31</v>
      </c>
      <c r="F1768">
        <v>1</v>
      </c>
    </row>
    <row r="1769" spans="1:7">
      <c r="A1769" s="58">
        <v>44055</v>
      </c>
      <c r="B1769" s="59">
        <v>44055</v>
      </c>
      <c r="C1769" s="60" t="s">
        <v>464</v>
      </c>
      <c r="D1769" s="61">
        <f>VLOOKUP(Pag_Inicio_Corr_mas_casos[[#This Row],[Corregimiento]],Hoja3!$A$2:$D$676,4,0)</f>
        <v>130102</v>
      </c>
      <c r="E1769" s="60">
        <v>23</v>
      </c>
      <c r="F1769">
        <v>1</v>
      </c>
    </row>
    <row r="1770" spans="1:7">
      <c r="A1770" s="58">
        <v>44055</v>
      </c>
      <c r="B1770" s="59">
        <v>44055</v>
      </c>
      <c r="C1770" s="60" t="s">
        <v>469</v>
      </c>
      <c r="D1770" s="61">
        <f>VLOOKUP(Pag_Inicio_Corr_mas_casos[[#This Row],[Corregimiento]],Hoja3!$A$2:$D$676,4,0)</f>
        <v>80817</v>
      </c>
      <c r="E1770" s="60">
        <v>23</v>
      </c>
      <c r="F1770">
        <v>1</v>
      </c>
    </row>
    <row r="1771" spans="1:7">
      <c r="A1771" s="58">
        <v>44055</v>
      </c>
      <c r="B1771" s="59">
        <v>44055</v>
      </c>
      <c r="C1771" s="60" t="s">
        <v>470</v>
      </c>
      <c r="D1771" s="61">
        <f>VLOOKUP(Pag_Inicio_Corr_mas_casos[[#This Row],[Corregimiento]],Hoja3!$A$2:$D$676,4,0)</f>
        <v>80822</v>
      </c>
      <c r="E1771" s="60">
        <v>22</v>
      </c>
      <c r="F1771">
        <v>1</v>
      </c>
    </row>
    <row r="1772" spans="1:7">
      <c r="A1772" s="58">
        <v>44055</v>
      </c>
      <c r="B1772" s="59">
        <v>44055</v>
      </c>
      <c r="C1772" s="60" t="s">
        <v>468</v>
      </c>
      <c r="D1772" s="61">
        <f>VLOOKUP(Pag_Inicio_Corr_mas_casos[[#This Row],[Corregimiento]],Hoja3!$A$2:$D$676,4,0)</f>
        <v>80816</v>
      </c>
      <c r="E1772" s="60">
        <v>20</v>
      </c>
      <c r="F1772">
        <v>1</v>
      </c>
    </row>
    <row r="1773" spans="1:7">
      <c r="A1773" s="58">
        <v>44055</v>
      </c>
      <c r="B1773" s="59">
        <v>44055</v>
      </c>
      <c r="C1773" s="60" t="s">
        <v>465</v>
      </c>
      <c r="D1773" s="61">
        <f>VLOOKUP(Pag_Inicio_Corr_mas_casos[[#This Row],[Corregimiento]],Hoja3!$A$2:$D$676,4,0)</f>
        <v>80821</v>
      </c>
      <c r="E1773" s="60">
        <v>19</v>
      </c>
      <c r="F1773">
        <v>1</v>
      </c>
    </row>
    <row r="1774" spans="1:7">
      <c r="A1774" s="58">
        <v>44055</v>
      </c>
      <c r="B1774" s="59">
        <v>44055</v>
      </c>
      <c r="C1774" s="60" t="s">
        <v>461</v>
      </c>
      <c r="D1774" s="61">
        <f>VLOOKUP(Pag_Inicio_Corr_mas_casos[[#This Row],[Corregimiento]],Hoja3!$A$2:$D$676,4,0)</f>
        <v>81002</v>
      </c>
      <c r="E1774" s="60">
        <v>19</v>
      </c>
      <c r="F1774">
        <v>1</v>
      </c>
    </row>
    <row r="1775" spans="1:7">
      <c r="A1775" s="58">
        <v>44055</v>
      </c>
      <c r="B1775" s="59">
        <v>44055</v>
      </c>
      <c r="C1775" s="60" t="s">
        <v>490</v>
      </c>
      <c r="D1775" s="61">
        <f>VLOOKUP(Pag_Inicio_Corr_mas_casos[[#This Row],[Corregimiento]],Hoja3!$A$2:$D$676,4,0)</f>
        <v>80820</v>
      </c>
      <c r="E1775" s="60">
        <v>19</v>
      </c>
      <c r="F1775">
        <v>1</v>
      </c>
    </row>
    <row r="1776" spans="1:7">
      <c r="A1776" s="58">
        <v>44055</v>
      </c>
      <c r="B1776" s="59">
        <v>44055</v>
      </c>
      <c r="C1776" s="60" t="s">
        <v>499</v>
      </c>
      <c r="D1776" s="61">
        <f>VLOOKUP(Pag_Inicio_Corr_mas_casos[[#This Row],[Corregimiento]],Hoja3!$A$2:$D$676,4,0)</f>
        <v>130105</v>
      </c>
      <c r="E1776" s="60">
        <v>19</v>
      </c>
      <c r="F1776">
        <v>1</v>
      </c>
    </row>
    <row r="1777" spans="1:6">
      <c r="A1777" s="58">
        <v>44055</v>
      </c>
      <c r="B1777" s="59">
        <v>44055</v>
      </c>
      <c r="C1777" s="60" t="s">
        <v>488</v>
      </c>
      <c r="D1777" s="61">
        <f>VLOOKUP(Pag_Inicio_Corr_mas_casos[[#This Row],[Corregimiento]],Hoja3!$A$2:$D$676,4,0)</f>
        <v>80501</v>
      </c>
      <c r="E1777" s="60">
        <v>17</v>
      </c>
      <c r="F1777">
        <v>1</v>
      </c>
    </row>
    <row r="1778" spans="1:6">
      <c r="A1778" s="58">
        <v>44055</v>
      </c>
      <c r="B1778" s="59">
        <v>44055</v>
      </c>
      <c r="C1778" s="60" t="s">
        <v>476</v>
      </c>
      <c r="D1778" s="61">
        <f>VLOOKUP(Pag_Inicio_Corr_mas_casos[[#This Row],[Corregimiento]],Hoja3!$A$2:$D$676,4,0)</f>
        <v>80812</v>
      </c>
      <c r="E1778" s="60">
        <v>17</v>
      </c>
      <c r="F1778">
        <v>1</v>
      </c>
    </row>
    <row r="1779" spans="1:6">
      <c r="A1779" s="58">
        <v>44055</v>
      </c>
      <c r="B1779" s="59">
        <v>44055</v>
      </c>
      <c r="C1779" s="60" t="s">
        <v>479</v>
      </c>
      <c r="D1779" s="61">
        <f>VLOOKUP(Pag_Inicio_Corr_mas_casos[[#This Row],[Corregimiento]],Hoja3!$A$2:$D$676,4,0)</f>
        <v>80806</v>
      </c>
      <c r="E1779" s="60">
        <v>16</v>
      </c>
      <c r="F1779">
        <v>1</v>
      </c>
    </row>
    <row r="1780" spans="1:6">
      <c r="A1780" s="58">
        <v>44055</v>
      </c>
      <c r="B1780" s="59">
        <v>44055</v>
      </c>
      <c r="C1780" s="60" t="s">
        <v>493</v>
      </c>
      <c r="D1780" s="61">
        <f>VLOOKUP(Pag_Inicio_Corr_mas_casos[[#This Row],[Corregimiento]],Hoja3!$A$2:$D$676,4,0)</f>
        <v>80811</v>
      </c>
      <c r="E1780" s="60">
        <v>16</v>
      </c>
      <c r="F1780">
        <v>1</v>
      </c>
    </row>
    <row r="1781" spans="1:6">
      <c r="A1781" s="58">
        <v>44055</v>
      </c>
      <c r="B1781" s="59">
        <v>44055</v>
      </c>
      <c r="C1781" s="60" t="s">
        <v>478</v>
      </c>
      <c r="D1781" s="61">
        <f>VLOOKUP(Pag_Inicio_Corr_mas_casos[[#This Row],[Corregimiento]],Hoja3!$A$2:$D$676,4,0)</f>
        <v>40601</v>
      </c>
      <c r="E1781" s="60">
        <v>15</v>
      </c>
      <c r="F1781">
        <v>1</v>
      </c>
    </row>
    <row r="1782" spans="1:6">
      <c r="A1782" s="58">
        <v>44055</v>
      </c>
      <c r="B1782" s="59">
        <v>44055</v>
      </c>
      <c r="C1782" s="60" t="s">
        <v>481</v>
      </c>
      <c r="D1782" s="61">
        <f>VLOOKUP(Pag_Inicio_Corr_mas_casos[[#This Row],[Corregimiento]],Hoja3!$A$2:$D$676,4,0)</f>
        <v>80810</v>
      </c>
      <c r="E1782" s="60">
        <v>15</v>
      </c>
      <c r="F1782">
        <v>1</v>
      </c>
    </row>
    <row r="1783" spans="1:6">
      <c r="A1783" s="58">
        <v>44055</v>
      </c>
      <c r="B1783" s="59">
        <v>44055</v>
      </c>
      <c r="C1783" s="60" t="s">
        <v>472</v>
      </c>
      <c r="D1783" s="61">
        <f>VLOOKUP(Pag_Inicio_Corr_mas_casos[[#This Row],[Corregimiento]],Hoja3!$A$2:$D$676,4,0)</f>
        <v>81001</v>
      </c>
      <c r="E1783" s="60">
        <v>14</v>
      </c>
      <c r="F1783">
        <v>1</v>
      </c>
    </row>
    <row r="1784" spans="1:6">
      <c r="A1784" s="58">
        <v>44055</v>
      </c>
      <c r="B1784" s="59">
        <v>44055</v>
      </c>
      <c r="C1784" s="60" t="s">
        <v>513</v>
      </c>
      <c r="D1784" s="61">
        <f>VLOOKUP(Pag_Inicio_Corr_mas_casos[[#This Row],[Corregimiento]],Hoja3!$A$2:$D$676,4,0)</f>
        <v>80814</v>
      </c>
      <c r="E1784" s="60">
        <v>14</v>
      </c>
      <c r="F1784">
        <v>1</v>
      </c>
    </row>
    <row r="1785" spans="1:6">
      <c r="A1785" s="58">
        <v>44055</v>
      </c>
      <c r="B1785" s="59">
        <v>44055</v>
      </c>
      <c r="C1785" s="60" t="s">
        <v>484</v>
      </c>
      <c r="D1785" s="61">
        <f>VLOOKUP(Pag_Inicio_Corr_mas_casos[[#This Row],[Corregimiento]],Hoja3!$A$2:$D$676,4,0)</f>
        <v>10201</v>
      </c>
      <c r="E1785" s="60">
        <v>14</v>
      </c>
      <c r="F1785">
        <v>1</v>
      </c>
    </row>
    <row r="1786" spans="1:6">
      <c r="A1786" s="58">
        <v>44055</v>
      </c>
      <c r="B1786" s="59">
        <v>44055</v>
      </c>
      <c r="C1786" s="60" t="s">
        <v>497</v>
      </c>
      <c r="D1786" s="61">
        <f>VLOOKUP(Pag_Inicio_Corr_mas_casos[[#This Row],[Corregimiento]],Hoja3!$A$2:$D$676,4,0)</f>
        <v>50208</v>
      </c>
      <c r="E1786" s="60">
        <v>14</v>
      </c>
      <c r="F1786">
        <v>1</v>
      </c>
    </row>
    <row r="1787" spans="1:6">
      <c r="A1787" s="58">
        <v>44055</v>
      </c>
      <c r="B1787" s="59">
        <v>44055</v>
      </c>
      <c r="C1787" s="60" t="s">
        <v>475</v>
      </c>
      <c r="D1787" s="61">
        <f>VLOOKUP(Pag_Inicio_Corr_mas_casos[[#This Row],[Corregimiento]],Hoja3!$A$2:$D$676,4,0)</f>
        <v>81006</v>
      </c>
      <c r="E1787" s="60">
        <v>13</v>
      </c>
      <c r="F1787">
        <v>1</v>
      </c>
    </row>
    <row r="1788" spans="1:6">
      <c r="A1788" s="58">
        <v>44055</v>
      </c>
      <c r="B1788" s="59">
        <v>44055</v>
      </c>
      <c r="C1788" s="60" t="s">
        <v>477</v>
      </c>
      <c r="D1788" s="61">
        <f>VLOOKUP(Pag_Inicio_Corr_mas_casos[[#This Row],[Corregimiento]],Hoja3!$A$2:$D$676,4,0)</f>
        <v>130702</v>
      </c>
      <c r="E1788" s="60">
        <v>13</v>
      </c>
      <c r="F1788">
        <v>1</v>
      </c>
    </row>
    <row r="1789" spans="1:6">
      <c r="A1789" s="58">
        <v>44055</v>
      </c>
      <c r="B1789" s="59">
        <v>44055</v>
      </c>
      <c r="C1789" s="60" t="s">
        <v>474</v>
      </c>
      <c r="D1789" s="61">
        <f>VLOOKUP(Pag_Inicio_Corr_mas_casos[[#This Row],[Corregimiento]],Hoja3!$A$2:$D$676,4,0)</f>
        <v>130107</v>
      </c>
      <c r="E1789" s="60">
        <v>13</v>
      </c>
      <c r="F1789">
        <v>1</v>
      </c>
    </row>
    <row r="1790" spans="1:6">
      <c r="A1790" s="58">
        <v>44055</v>
      </c>
      <c r="B1790" s="59">
        <v>44055</v>
      </c>
      <c r="C1790" s="60" t="s">
        <v>495</v>
      </c>
      <c r="D1790" s="61">
        <f>VLOOKUP(Pag_Inicio_Corr_mas_casos[[#This Row],[Corregimiento]],Hoja3!$A$2:$D$676,4,0)</f>
        <v>130708</v>
      </c>
      <c r="E1790" s="60">
        <v>13</v>
      </c>
      <c r="F1790">
        <v>1</v>
      </c>
    </row>
    <row r="1791" spans="1:6">
      <c r="A1791" s="58">
        <v>44055</v>
      </c>
      <c r="B1791" s="59">
        <v>44055</v>
      </c>
      <c r="C1791" s="60" t="s">
        <v>506</v>
      </c>
      <c r="D1791" s="61">
        <f>VLOOKUP(Pag_Inicio_Corr_mas_casos[[#This Row],[Corregimiento]],Hoja3!$A$2:$D$676,4,0)</f>
        <v>81003</v>
      </c>
      <c r="E1791" s="60">
        <v>13</v>
      </c>
      <c r="F1791">
        <v>1</v>
      </c>
    </row>
    <row r="1792" spans="1:6">
      <c r="A1792" s="58">
        <v>44055</v>
      </c>
      <c r="B1792" s="59">
        <v>44055</v>
      </c>
      <c r="C1792" s="60" t="s">
        <v>467</v>
      </c>
      <c r="D1792" s="61">
        <f>VLOOKUP(Pag_Inicio_Corr_mas_casos[[#This Row],[Corregimiento]],Hoja3!$A$2:$D$676,4,0)</f>
        <v>81008</v>
      </c>
      <c r="E1792" s="60">
        <v>13</v>
      </c>
      <c r="F1792">
        <v>1</v>
      </c>
    </row>
    <row r="1793" spans="1:8">
      <c r="A1793" s="58">
        <v>44055</v>
      </c>
      <c r="B1793" s="59">
        <v>44055</v>
      </c>
      <c r="C1793" s="60" t="s">
        <v>491</v>
      </c>
      <c r="D1793" s="61">
        <f>VLOOKUP(Pag_Inicio_Corr_mas_casos[[#This Row],[Corregimiento]],Hoja3!$A$2:$D$676,4,0)</f>
        <v>80815</v>
      </c>
      <c r="E1793" s="60">
        <v>12</v>
      </c>
      <c r="F1793">
        <v>1</v>
      </c>
    </row>
    <row r="1794" spans="1:8">
      <c r="A1794" s="58">
        <v>44055</v>
      </c>
      <c r="B1794" s="59">
        <v>44055</v>
      </c>
      <c r="C1794" s="60" t="s">
        <v>515</v>
      </c>
      <c r="D1794" s="61">
        <f>VLOOKUP(Pag_Inicio_Corr_mas_casos[[#This Row],[Corregimiento]],Hoja3!$A$2:$D$676,4,0)</f>
        <v>30111</v>
      </c>
      <c r="E1794" s="60">
        <v>12</v>
      </c>
      <c r="F1794">
        <v>1</v>
      </c>
    </row>
    <row r="1795" spans="1:8">
      <c r="A1795" s="74">
        <v>44056</v>
      </c>
      <c r="B1795" s="75">
        <v>44056</v>
      </c>
      <c r="C1795" s="76" t="s">
        <v>462</v>
      </c>
      <c r="D1795" s="77">
        <f>VLOOKUP(Pag_Inicio_Corr_mas_casos[[#This Row],[Corregimiento]],Hoja3!$A$2:$D$676,4,0)</f>
        <v>130106</v>
      </c>
      <c r="E1795" s="76">
        <v>37</v>
      </c>
      <c r="F1795">
        <v>1</v>
      </c>
      <c r="H1795">
        <f>SUM(F1795:F1817)</f>
        <v>23</v>
      </c>
    </row>
    <row r="1796" spans="1:8">
      <c r="A1796" s="74">
        <v>44056</v>
      </c>
      <c r="B1796" s="75">
        <v>44056</v>
      </c>
      <c r="C1796" s="76" t="s">
        <v>473</v>
      </c>
      <c r="D1796" s="77">
        <f>VLOOKUP(Pag_Inicio_Corr_mas_casos[[#This Row],[Corregimiento]],Hoja3!$A$2:$D$676,4,0)</f>
        <v>80819</v>
      </c>
      <c r="E1796" s="76">
        <v>32</v>
      </c>
      <c r="F1796">
        <v>1</v>
      </c>
    </row>
    <row r="1797" spans="1:8">
      <c r="A1797" s="74">
        <v>44056</v>
      </c>
      <c r="B1797" s="75">
        <v>44056</v>
      </c>
      <c r="C1797" s="76" t="s">
        <v>465</v>
      </c>
      <c r="D1797" s="77">
        <f>VLOOKUP(Pag_Inicio_Corr_mas_casos[[#This Row],[Corregimiento]],Hoja3!$A$2:$D$676,4,0)</f>
        <v>80821</v>
      </c>
      <c r="E1797" s="76">
        <v>31</v>
      </c>
      <c r="F1797">
        <v>1</v>
      </c>
    </row>
    <row r="1798" spans="1:8">
      <c r="A1798" s="74">
        <v>44056</v>
      </c>
      <c r="B1798" s="75">
        <v>44056</v>
      </c>
      <c r="C1798" s="76" t="s">
        <v>486</v>
      </c>
      <c r="D1798" s="77">
        <f>VLOOKUP(Pag_Inicio_Corr_mas_casos[[#This Row],[Corregimiento]],Hoja3!$A$2:$D$676,4,0)</f>
        <v>80813</v>
      </c>
      <c r="E1798" s="76">
        <v>31</v>
      </c>
      <c r="F1798">
        <v>1</v>
      </c>
    </row>
    <row r="1799" spans="1:8">
      <c r="A1799" s="74">
        <v>44056</v>
      </c>
      <c r="B1799" s="75">
        <v>44056</v>
      </c>
      <c r="C1799" s="76" t="s">
        <v>460</v>
      </c>
      <c r="D1799" s="77">
        <f>VLOOKUP(Pag_Inicio_Corr_mas_casos[[#This Row],[Corregimiento]],Hoja3!$A$2:$D$676,4,0)</f>
        <v>130101</v>
      </c>
      <c r="E1799" s="76">
        <v>25</v>
      </c>
      <c r="F1799">
        <v>1</v>
      </c>
    </row>
    <row r="1800" spans="1:8">
      <c r="A1800" s="74">
        <v>44056</v>
      </c>
      <c r="B1800" s="75">
        <v>44056</v>
      </c>
      <c r="C1800" s="76" t="s">
        <v>491</v>
      </c>
      <c r="D1800" s="77">
        <f>VLOOKUP(Pag_Inicio_Corr_mas_casos[[#This Row],[Corregimiento]],Hoja3!$A$2:$D$676,4,0)</f>
        <v>80815</v>
      </c>
      <c r="E1800" s="76">
        <v>24</v>
      </c>
      <c r="F1800">
        <v>1</v>
      </c>
    </row>
    <row r="1801" spans="1:8">
      <c r="A1801" s="74">
        <v>44056</v>
      </c>
      <c r="B1801" s="75">
        <v>44056</v>
      </c>
      <c r="C1801" s="76" t="s">
        <v>474</v>
      </c>
      <c r="D1801" s="77">
        <f>VLOOKUP(Pag_Inicio_Corr_mas_casos[[#This Row],[Corregimiento]],Hoja3!$A$2:$D$676,4,0)</f>
        <v>130107</v>
      </c>
      <c r="E1801" s="76">
        <v>21</v>
      </c>
      <c r="F1801">
        <v>1</v>
      </c>
    </row>
    <row r="1802" spans="1:8">
      <c r="A1802" s="74">
        <v>44056</v>
      </c>
      <c r="B1802" s="75">
        <v>44056</v>
      </c>
      <c r="C1802" s="76" t="s">
        <v>490</v>
      </c>
      <c r="D1802" s="77">
        <f>VLOOKUP(Pag_Inicio_Corr_mas_casos[[#This Row],[Corregimiento]],Hoja3!$A$2:$D$676,4,0)</f>
        <v>80820</v>
      </c>
      <c r="E1802" s="76">
        <v>21</v>
      </c>
      <c r="F1802">
        <v>1</v>
      </c>
    </row>
    <row r="1803" spans="1:8">
      <c r="A1803" s="74">
        <v>44056</v>
      </c>
      <c r="B1803" s="75">
        <v>44056</v>
      </c>
      <c r="C1803" s="76" t="s">
        <v>477</v>
      </c>
      <c r="D1803" s="77">
        <f>VLOOKUP(Pag_Inicio_Corr_mas_casos[[#This Row],[Corregimiento]],Hoja3!$A$2:$D$676,4,0)</f>
        <v>130702</v>
      </c>
      <c r="E1803" s="76">
        <v>20</v>
      </c>
      <c r="F1803">
        <v>1</v>
      </c>
    </row>
    <row r="1804" spans="1:8">
      <c r="A1804" s="74">
        <v>44056</v>
      </c>
      <c r="B1804" s="75">
        <v>44056</v>
      </c>
      <c r="C1804" s="76" t="s">
        <v>464</v>
      </c>
      <c r="D1804" s="77">
        <f>VLOOKUP(Pag_Inicio_Corr_mas_casos[[#This Row],[Corregimiento]],Hoja3!$A$2:$D$676,4,0)</f>
        <v>130102</v>
      </c>
      <c r="E1804" s="76">
        <v>20</v>
      </c>
      <c r="F1804">
        <v>1</v>
      </c>
    </row>
    <row r="1805" spans="1:8">
      <c r="A1805" s="74">
        <v>44056</v>
      </c>
      <c r="B1805" s="75">
        <v>44056</v>
      </c>
      <c r="C1805" s="76" t="s">
        <v>497</v>
      </c>
      <c r="D1805" s="77">
        <f>VLOOKUP(Pag_Inicio_Corr_mas_casos[[#This Row],[Corregimiento]],Hoja3!$A$2:$D$676,4,0)</f>
        <v>50208</v>
      </c>
      <c r="E1805" s="76">
        <v>20</v>
      </c>
      <c r="F1805">
        <v>1</v>
      </c>
    </row>
    <row r="1806" spans="1:8">
      <c r="A1806" s="74">
        <v>44056</v>
      </c>
      <c r="B1806" s="75">
        <v>44056</v>
      </c>
      <c r="C1806" s="76" t="s">
        <v>469</v>
      </c>
      <c r="D1806" s="77">
        <f>VLOOKUP(Pag_Inicio_Corr_mas_casos[[#This Row],[Corregimiento]],Hoja3!$A$2:$D$676,4,0)</f>
        <v>80817</v>
      </c>
      <c r="E1806" s="76">
        <v>19</v>
      </c>
      <c r="F1806">
        <v>1</v>
      </c>
    </row>
    <row r="1807" spans="1:8">
      <c r="A1807" s="74">
        <v>44056</v>
      </c>
      <c r="B1807" s="75">
        <v>44056</v>
      </c>
      <c r="C1807" s="76" t="s">
        <v>579</v>
      </c>
      <c r="D1807" s="77">
        <f>VLOOKUP(Pag_Inicio_Corr_mas_casos[[#This Row],[Corregimiento]],Hoja3!$A$2:$D$676,4,0)</f>
        <v>30405</v>
      </c>
      <c r="E1807" s="76">
        <v>18</v>
      </c>
      <c r="F1807">
        <v>1</v>
      </c>
    </row>
    <row r="1808" spans="1:8">
      <c r="A1808" s="74">
        <v>44056</v>
      </c>
      <c r="B1808" s="75">
        <v>44056</v>
      </c>
      <c r="C1808" s="76" t="s">
        <v>467</v>
      </c>
      <c r="D1808" s="77">
        <f>VLOOKUP(Pag_Inicio_Corr_mas_casos[[#This Row],[Corregimiento]],Hoja3!$A$2:$D$676,4,0)</f>
        <v>81008</v>
      </c>
      <c r="E1808" s="76">
        <v>18</v>
      </c>
      <c r="F1808">
        <v>1</v>
      </c>
    </row>
    <row r="1809" spans="1:8">
      <c r="A1809" s="74">
        <v>44056</v>
      </c>
      <c r="B1809" s="75">
        <v>44056</v>
      </c>
      <c r="C1809" s="76" t="s">
        <v>461</v>
      </c>
      <c r="D1809" s="77">
        <f>VLOOKUP(Pag_Inicio_Corr_mas_casos[[#This Row],[Corregimiento]],Hoja3!$A$2:$D$676,4,0)</f>
        <v>81002</v>
      </c>
      <c r="E1809" s="76">
        <v>17</v>
      </c>
      <c r="F1809">
        <v>1</v>
      </c>
    </row>
    <row r="1810" spans="1:8">
      <c r="A1810" s="74">
        <v>44056</v>
      </c>
      <c r="B1810" s="75">
        <v>44056</v>
      </c>
      <c r="C1810" s="76" t="s">
        <v>476</v>
      </c>
      <c r="D1810" s="77">
        <f>VLOOKUP(Pag_Inicio_Corr_mas_casos[[#This Row],[Corregimiento]],Hoja3!$A$2:$D$676,4,0)</f>
        <v>80812</v>
      </c>
      <c r="E1810" s="76">
        <v>17</v>
      </c>
      <c r="F1810">
        <v>1</v>
      </c>
    </row>
    <row r="1811" spans="1:8">
      <c r="A1811" s="74">
        <v>44056</v>
      </c>
      <c r="B1811" s="75">
        <v>44056</v>
      </c>
      <c r="C1811" s="76" t="s">
        <v>470</v>
      </c>
      <c r="D1811" s="77">
        <f>VLOOKUP(Pag_Inicio_Corr_mas_casos[[#This Row],[Corregimiento]],Hoja3!$A$2:$D$676,4,0)</f>
        <v>80822</v>
      </c>
      <c r="E1811" s="76">
        <v>15</v>
      </c>
      <c r="F1811">
        <v>1</v>
      </c>
    </row>
    <row r="1812" spans="1:8">
      <c r="A1812" s="74">
        <v>44056</v>
      </c>
      <c r="B1812" s="75">
        <v>44056</v>
      </c>
      <c r="C1812" s="76" t="s">
        <v>580</v>
      </c>
      <c r="D1812" s="77">
        <f>VLOOKUP(Pag_Inicio_Corr_mas_casos[[#This Row],[Corregimiento]],Hoja3!$A$2:$D$676,4,0)</f>
        <v>40612</v>
      </c>
      <c r="E1812" s="76">
        <v>15</v>
      </c>
      <c r="F1812">
        <v>1</v>
      </c>
    </row>
    <row r="1813" spans="1:8">
      <c r="A1813" s="74">
        <v>44056</v>
      </c>
      <c r="B1813" s="75">
        <v>44056</v>
      </c>
      <c r="C1813" s="76" t="s">
        <v>496</v>
      </c>
      <c r="D1813" s="77">
        <f>VLOOKUP(Pag_Inicio_Corr_mas_casos[[#This Row],[Corregimiento]],Hoja3!$A$2:$D$676,4,0)</f>
        <v>80826</v>
      </c>
      <c r="E1813" s="76">
        <v>15</v>
      </c>
      <c r="F1813">
        <v>1</v>
      </c>
    </row>
    <row r="1814" spans="1:8">
      <c r="A1814" s="74">
        <v>44056</v>
      </c>
      <c r="B1814" s="75">
        <v>44056</v>
      </c>
      <c r="C1814" s="76" t="s">
        <v>475</v>
      </c>
      <c r="D1814" s="77">
        <f>VLOOKUP(Pag_Inicio_Corr_mas_casos[[#This Row],[Corregimiento]],Hoja3!$A$2:$D$676,4,0)</f>
        <v>81006</v>
      </c>
      <c r="E1814" s="76">
        <v>12</v>
      </c>
      <c r="F1814">
        <v>1</v>
      </c>
    </row>
    <row r="1815" spans="1:8">
      <c r="A1815" s="74">
        <v>44056</v>
      </c>
      <c r="B1815" s="75">
        <v>44056</v>
      </c>
      <c r="C1815" s="76" t="s">
        <v>524</v>
      </c>
      <c r="D1815" s="77">
        <f>VLOOKUP(Pag_Inicio_Corr_mas_casos[[#This Row],[Corregimiento]],Hoja3!$A$2:$D$676,4,0)</f>
        <v>130716</v>
      </c>
      <c r="E1815" s="76">
        <v>12</v>
      </c>
      <c r="F1815">
        <v>1</v>
      </c>
    </row>
    <row r="1816" spans="1:8">
      <c r="A1816" s="74">
        <v>44056</v>
      </c>
      <c r="B1816" s="75">
        <v>44056</v>
      </c>
      <c r="C1816" s="76" t="s">
        <v>581</v>
      </c>
      <c r="D1816" s="77">
        <f>VLOOKUP(Pag_Inicio_Corr_mas_casos[[#This Row],[Corregimiento]],Hoja3!$A$2:$D$676,4,0)</f>
        <v>40404</v>
      </c>
      <c r="E1816" s="76">
        <v>11</v>
      </c>
      <c r="F1816">
        <v>1</v>
      </c>
    </row>
    <row r="1817" spans="1:8">
      <c r="A1817" s="74">
        <v>44056</v>
      </c>
      <c r="B1817" s="75">
        <v>44056</v>
      </c>
      <c r="C1817" s="76" t="s">
        <v>517</v>
      </c>
      <c r="D1817" s="77">
        <f>VLOOKUP(Pag_Inicio_Corr_mas_casos[[#This Row],[Corregimiento]],Hoja3!$A$2:$D$676,4,0)</f>
        <v>91001</v>
      </c>
      <c r="E1817" s="76">
        <v>11</v>
      </c>
      <c r="F1817">
        <v>1</v>
      </c>
    </row>
    <row r="1818" spans="1:8">
      <c r="A1818" s="73">
        <v>44057</v>
      </c>
      <c r="B1818" s="70">
        <v>44057</v>
      </c>
      <c r="C1818" s="71" t="s">
        <v>469</v>
      </c>
      <c r="D1818" s="72">
        <f>VLOOKUP(Pag_Inicio_Corr_mas_casos[[#This Row],[Corregimiento]],Hoja3!$A$2:$D$676,4,0)</f>
        <v>80817</v>
      </c>
      <c r="E1818" s="71">
        <v>38</v>
      </c>
      <c r="F1818">
        <v>1</v>
      </c>
      <c r="H1818">
        <f>SUM(F1818:F1840)</f>
        <v>23</v>
      </c>
    </row>
    <row r="1819" spans="1:8">
      <c r="A1819" s="73">
        <v>44057</v>
      </c>
      <c r="B1819" s="70">
        <v>44057</v>
      </c>
      <c r="C1819" s="71" t="s">
        <v>491</v>
      </c>
      <c r="D1819" s="72">
        <f>VLOOKUP(Pag_Inicio_Corr_mas_casos[[#This Row],[Corregimiento]],Hoja3!$A$2:$D$676,4,0)</f>
        <v>80815</v>
      </c>
      <c r="E1819" s="71">
        <v>44</v>
      </c>
      <c r="F1819">
        <v>1</v>
      </c>
    </row>
    <row r="1820" spans="1:8">
      <c r="A1820" s="73">
        <v>44057</v>
      </c>
      <c r="B1820" s="70">
        <v>44057</v>
      </c>
      <c r="C1820" s="71" t="s">
        <v>497</v>
      </c>
      <c r="D1820" s="72">
        <f>VLOOKUP(Pag_Inicio_Corr_mas_casos[[#This Row],[Corregimiento]],Hoja3!$A$2:$D$676,4,0)</f>
        <v>50208</v>
      </c>
      <c r="E1820" s="71">
        <v>27</v>
      </c>
      <c r="F1820">
        <v>1</v>
      </c>
    </row>
    <row r="1821" spans="1:8">
      <c r="A1821" s="73">
        <v>44057</v>
      </c>
      <c r="B1821" s="70">
        <v>44057</v>
      </c>
      <c r="C1821" s="71" t="s">
        <v>486</v>
      </c>
      <c r="D1821" s="72">
        <f>VLOOKUP(Pag_Inicio_Corr_mas_casos[[#This Row],[Corregimiento]],Hoja3!$A$2:$D$676,4,0)</f>
        <v>80813</v>
      </c>
      <c r="E1821" s="71">
        <v>27</v>
      </c>
      <c r="F1821">
        <v>1</v>
      </c>
    </row>
    <row r="1822" spans="1:8">
      <c r="A1822" s="73">
        <v>44057</v>
      </c>
      <c r="B1822" s="70">
        <v>44057</v>
      </c>
      <c r="C1822" s="71" t="s">
        <v>465</v>
      </c>
      <c r="D1822" s="72">
        <f>VLOOKUP(Pag_Inicio_Corr_mas_casos[[#This Row],[Corregimiento]],Hoja3!$A$2:$D$676,4,0)</f>
        <v>80821</v>
      </c>
      <c r="E1822" s="71">
        <v>25</v>
      </c>
      <c r="F1822">
        <v>1</v>
      </c>
    </row>
    <row r="1823" spans="1:8">
      <c r="A1823" s="73">
        <v>44057</v>
      </c>
      <c r="B1823" s="70">
        <v>44057</v>
      </c>
      <c r="C1823" s="71" t="s">
        <v>473</v>
      </c>
      <c r="D1823" s="72">
        <f>VLOOKUP(Pag_Inicio_Corr_mas_casos[[#This Row],[Corregimiento]],Hoja3!$A$2:$D$676,4,0)</f>
        <v>80819</v>
      </c>
      <c r="E1823" s="71">
        <v>21</v>
      </c>
      <c r="F1823">
        <v>1</v>
      </c>
    </row>
    <row r="1824" spans="1:8">
      <c r="A1824" s="73">
        <v>44057</v>
      </c>
      <c r="B1824" s="70">
        <v>44057</v>
      </c>
      <c r="C1824" s="71" t="s">
        <v>461</v>
      </c>
      <c r="D1824" s="72">
        <f>VLOOKUP(Pag_Inicio_Corr_mas_casos[[#This Row],[Corregimiento]],Hoja3!$A$2:$D$676,4,0)</f>
        <v>81002</v>
      </c>
      <c r="E1824" s="71">
        <v>20</v>
      </c>
      <c r="F1824">
        <v>1</v>
      </c>
    </row>
    <row r="1825" spans="1:6">
      <c r="A1825" s="73">
        <v>44057</v>
      </c>
      <c r="B1825" s="70">
        <v>44057</v>
      </c>
      <c r="C1825" s="71" t="s">
        <v>495</v>
      </c>
      <c r="D1825" s="72">
        <f>VLOOKUP(Pag_Inicio_Corr_mas_casos[[#This Row],[Corregimiento]],Hoja3!$A$2:$D$676,4,0)</f>
        <v>130708</v>
      </c>
      <c r="E1825" s="71">
        <v>20</v>
      </c>
      <c r="F1825">
        <v>1</v>
      </c>
    </row>
    <row r="1826" spans="1:6">
      <c r="A1826" s="73">
        <v>44057</v>
      </c>
      <c r="B1826" s="70">
        <v>44057</v>
      </c>
      <c r="C1826" s="71" t="s">
        <v>490</v>
      </c>
      <c r="D1826" s="72">
        <f>VLOOKUP(Pag_Inicio_Corr_mas_casos[[#This Row],[Corregimiento]],Hoja3!$A$2:$D$676,4,0)</f>
        <v>80820</v>
      </c>
      <c r="E1826" s="71">
        <v>20</v>
      </c>
      <c r="F1826">
        <v>1</v>
      </c>
    </row>
    <row r="1827" spans="1:6">
      <c r="A1827" s="73">
        <v>44057</v>
      </c>
      <c r="B1827" s="70">
        <v>44057</v>
      </c>
      <c r="C1827" s="71" t="s">
        <v>582</v>
      </c>
      <c r="D1827" s="72">
        <f>VLOOKUP(Pag_Inicio_Corr_mas_casos[[#This Row],[Corregimiento]],Hoja3!$A$2:$D$676,4,0)</f>
        <v>40301</v>
      </c>
      <c r="E1827" s="71">
        <v>18</v>
      </c>
      <c r="F1827">
        <v>1</v>
      </c>
    </row>
    <row r="1828" spans="1:6">
      <c r="A1828" s="73">
        <v>44057</v>
      </c>
      <c r="B1828" s="70">
        <v>44057</v>
      </c>
      <c r="C1828" s="71" t="s">
        <v>476</v>
      </c>
      <c r="D1828" s="72">
        <f>VLOOKUP(Pag_Inicio_Corr_mas_casos[[#This Row],[Corregimiento]],Hoja3!$A$2:$D$676,4,0)</f>
        <v>80812</v>
      </c>
      <c r="E1828" s="71">
        <v>17</v>
      </c>
      <c r="F1828">
        <v>1</v>
      </c>
    </row>
    <row r="1829" spans="1:6">
      <c r="A1829" s="73">
        <v>44057</v>
      </c>
      <c r="B1829" s="70">
        <v>44057</v>
      </c>
      <c r="C1829" s="71" t="s">
        <v>488</v>
      </c>
      <c r="D1829" s="72">
        <f>VLOOKUP(Pag_Inicio_Corr_mas_casos[[#This Row],[Corregimiento]],Hoja3!$A$2:$D$676,4,0)</f>
        <v>80501</v>
      </c>
      <c r="E1829" s="71">
        <v>14</v>
      </c>
      <c r="F1829">
        <v>1</v>
      </c>
    </row>
    <row r="1830" spans="1:6">
      <c r="A1830" s="73">
        <v>44057</v>
      </c>
      <c r="B1830" s="70">
        <v>44057</v>
      </c>
      <c r="C1830" s="71" t="s">
        <v>468</v>
      </c>
      <c r="D1830" s="72">
        <f>VLOOKUP(Pag_Inicio_Corr_mas_casos[[#This Row],[Corregimiento]],Hoja3!$A$2:$D$676,4,0)</f>
        <v>80816</v>
      </c>
      <c r="E1830" s="71">
        <v>14</v>
      </c>
      <c r="F1830">
        <v>1</v>
      </c>
    </row>
    <row r="1831" spans="1:6">
      <c r="A1831" s="73">
        <v>44057</v>
      </c>
      <c r="B1831" s="70">
        <v>44057</v>
      </c>
      <c r="C1831" s="71" t="s">
        <v>493</v>
      </c>
      <c r="D1831" s="72">
        <f>VLOOKUP(Pag_Inicio_Corr_mas_casos[[#This Row],[Corregimiento]],Hoja3!$A$2:$D$676,4,0)</f>
        <v>80811</v>
      </c>
      <c r="E1831" s="71">
        <v>13</v>
      </c>
      <c r="F1831">
        <v>1</v>
      </c>
    </row>
    <row r="1832" spans="1:6">
      <c r="A1832" s="73">
        <v>44057</v>
      </c>
      <c r="B1832" s="70">
        <v>44057</v>
      </c>
      <c r="C1832" s="71" t="s">
        <v>462</v>
      </c>
      <c r="D1832" s="72">
        <f>VLOOKUP(Pag_Inicio_Corr_mas_casos[[#This Row],[Corregimiento]],Hoja3!$A$2:$D$676,4,0)</f>
        <v>130106</v>
      </c>
      <c r="E1832" s="71">
        <v>13</v>
      </c>
      <c r="F1832">
        <v>1</v>
      </c>
    </row>
    <row r="1833" spans="1:6">
      <c r="A1833" s="73">
        <v>44057</v>
      </c>
      <c r="B1833" s="70">
        <v>44057</v>
      </c>
      <c r="C1833" s="71" t="s">
        <v>472</v>
      </c>
      <c r="D1833" s="72">
        <f>VLOOKUP(Pag_Inicio_Corr_mas_casos[[#This Row],[Corregimiento]],Hoja3!$A$2:$D$676,4,0)</f>
        <v>81001</v>
      </c>
      <c r="E1833" s="71">
        <v>12</v>
      </c>
      <c r="F1833">
        <v>1</v>
      </c>
    </row>
    <row r="1834" spans="1:6">
      <c r="A1834" s="73">
        <v>44057</v>
      </c>
      <c r="B1834" s="70">
        <v>44057</v>
      </c>
      <c r="C1834" s="71" t="s">
        <v>460</v>
      </c>
      <c r="D1834" s="72">
        <f>VLOOKUP(Pag_Inicio_Corr_mas_casos[[#This Row],[Corregimiento]],Hoja3!$A$2:$D$676,4,0)</f>
        <v>130101</v>
      </c>
      <c r="E1834" s="71">
        <v>12</v>
      </c>
      <c r="F1834">
        <v>1</v>
      </c>
    </row>
    <row r="1835" spans="1:6">
      <c r="A1835" s="73">
        <v>44057</v>
      </c>
      <c r="B1835" s="70">
        <v>44057</v>
      </c>
      <c r="C1835" s="71" t="s">
        <v>477</v>
      </c>
      <c r="D1835" s="72">
        <f>VLOOKUP(Pag_Inicio_Corr_mas_casos[[#This Row],[Corregimiento]],Hoja3!$A$2:$D$676,4,0)</f>
        <v>130702</v>
      </c>
      <c r="E1835" s="71">
        <v>12</v>
      </c>
      <c r="F1835">
        <v>1</v>
      </c>
    </row>
    <row r="1836" spans="1:6">
      <c r="A1836" s="73">
        <v>44057</v>
      </c>
      <c r="B1836" s="70">
        <v>44057</v>
      </c>
      <c r="C1836" s="71" t="s">
        <v>583</v>
      </c>
      <c r="D1836" s="72">
        <f>VLOOKUP(Pag_Inicio_Corr_mas_casos[[#This Row],[Corregimiento]],Hoja3!$A$2:$D$676,4,0)</f>
        <v>40706</v>
      </c>
      <c r="E1836" s="71">
        <v>12</v>
      </c>
      <c r="F1836">
        <v>1</v>
      </c>
    </row>
    <row r="1837" spans="1:6">
      <c r="A1837" s="73">
        <v>44057</v>
      </c>
      <c r="B1837" s="70">
        <v>44057</v>
      </c>
      <c r="C1837" s="71" t="s">
        <v>515</v>
      </c>
      <c r="D1837" s="72">
        <f>VLOOKUP(Pag_Inicio_Corr_mas_casos[[#This Row],[Corregimiento]],Hoja3!$A$2:$D$676,4,0)</f>
        <v>30111</v>
      </c>
      <c r="E1837" s="71">
        <v>12</v>
      </c>
      <c r="F1837">
        <v>1</v>
      </c>
    </row>
    <row r="1838" spans="1:6">
      <c r="A1838" s="73">
        <v>44057</v>
      </c>
      <c r="B1838" s="70">
        <v>44057</v>
      </c>
      <c r="C1838" s="71" t="s">
        <v>470</v>
      </c>
      <c r="D1838" s="72">
        <f>VLOOKUP(Pag_Inicio_Corr_mas_casos[[#This Row],[Corregimiento]],Hoja3!$A$2:$D$676,4,0)</f>
        <v>80822</v>
      </c>
      <c r="E1838" s="71">
        <v>11</v>
      </c>
      <c r="F1838">
        <v>1</v>
      </c>
    </row>
    <row r="1839" spans="1:6">
      <c r="A1839" s="73">
        <v>44057</v>
      </c>
      <c r="B1839" s="70">
        <v>44057</v>
      </c>
      <c r="C1839" s="71" t="s">
        <v>474</v>
      </c>
      <c r="D1839" s="72">
        <f>VLOOKUP(Pag_Inicio_Corr_mas_casos[[#This Row],[Corregimiento]],Hoja3!$A$2:$D$676,4,0)</f>
        <v>130107</v>
      </c>
      <c r="E1839" s="71">
        <v>11</v>
      </c>
      <c r="F1839">
        <v>1</v>
      </c>
    </row>
    <row r="1840" spans="1:6">
      <c r="A1840" s="73">
        <v>44057</v>
      </c>
      <c r="B1840" s="70">
        <v>44057</v>
      </c>
      <c r="C1840" s="71" t="s">
        <v>517</v>
      </c>
      <c r="D1840" s="72">
        <f>VLOOKUP(Pag_Inicio_Corr_mas_casos[[#This Row],[Corregimiento]],Hoja3!$A$2:$D$676,4,0)</f>
        <v>91001</v>
      </c>
      <c r="E1840" s="71">
        <v>11</v>
      </c>
      <c r="F1840">
        <v>1</v>
      </c>
    </row>
    <row r="1841" spans="1:8">
      <c r="A1841" s="62">
        <v>44058</v>
      </c>
      <c r="B1841" s="63">
        <v>44058</v>
      </c>
      <c r="C1841" s="64" t="s">
        <v>488</v>
      </c>
      <c r="D1841" s="65">
        <f>VLOOKUP(Pag_Inicio_Corr_mas_casos[[#This Row],[Corregimiento]],Hoja3!$A$2:$D$676,4,0)</f>
        <v>80501</v>
      </c>
      <c r="E1841" s="64">
        <v>39</v>
      </c>
      <c r="F1841">
        <v>1</v>
      </c>
      <c r="H1841">
        <f>SUM(F1841:F1856)</f>
        <v>16</v>
      </c>
    </row>
    <row r="1842" spans="1:8">
      <c r="A1842" s="62">
        <v>44058</v>
      </c>
      <c r="B1842" s="63">
        <v>44058</v>
      </c>
      <c r="C1842" s="64" t="s">
        <v>471</v>
      </c>
      <c r="D1842" s="65">
        <f>VLOOKUP(Pag_Inicio_Corr_mas_casos[[#This Row],[Corregimiento]],Hoja3!$A$2:$D$676,4,0)</f>
        <v>80823</v>
      </c>
      <c r="E1842" s="64">
        <v>38</v>
      </c>
      <c r="F1842">
        <v>1</v>
      </c>
    </row>
    <row r="1843" spans="1:8">
      <c r="A1843" s="62">
        <v>44058</v>
      </c>
      <c r="B1843" s="63">
        <v>44058</v>
      </c>
      <c r="C1843" s="64" t="s">
        <v>465</v>
      </c>
      <c r="D1843" s="65">
        <f>VLOOKUP(Pag_Inicio_Corr_mas_casos[[#This Row],[Corregimiento]],Hoja3!$A$2:$D$676,4,0)</f>
        <v>80821</v>
      </c>
      <c r="E1843" s="64">
        <v>37</v>
      </c>
      <c r="F1843">
        <v>1</v>
      </c>
    </row>
    <row r="1844" spans="1:8">
      <c r="A1844" s="62">
        <v>44058</v>
      </c>
      <c r="B1844" s="63">
        <v>44058</v>
      </c>
      <c r="C1844" s="64" t="s">
        <v>466</v>
      </c>
      <c r="D1844" s="65">
        <f>VLOOKUP(Pag_Inicio_Corr_mas_casos[[#This Row],[Corregimiento]],Hoja3!$A$2:$D$676,4,0)</f>
        <v>81007</v>
      </c>
      <c r="E1844" s="64">
        <v>36</v>
      </c>
      <c r="F1844">
        <v>1</v>
      </c>
    </row>
    <row r="1845" spans="1:8">
      <c r="A1845" s="62">
        <v>44058</v>
      </c>
      <c r="B1845" s="63">
        <v>44058</v>
      </c>
      <c r="C1845" s="64" t="s">
        <v>486</v>
      </c>
      <c r="D1845" s="64">
        <v>40607</v>
      </c>
      <c r="E1845" s="64">
        <v>35</v>
      </c>
      <c r="F1845">
        <v>1</v>
      </c>
    </row>
    <row r="1846" spans="1:8">
      <c r="A1846" s="62">
        <v>44058</v>
      </c>
      <c r="B1846" s="63">
        <v>44058</v>
      </c>
      <c r="C1846" s="64" t="s">
        <v>470</v>
      </c>
      <c r="D1846" s="65">
        <f>VLOOKUP(Pag_Inicio_Corr_mas_casos[[#This Row],[Corregimiento]],Hoja3!$A$2:$D$676,4,0)</f>
        <v>80822</v>
      </c>
      <c r="E1846" s="64">
        <v>34</v>
      </c>
      <c r="F1846">
        <v>1</v>
      </c>
    </row>
    <row r="1847" spans="1:8">
      <c r="A1847" s="62">
        <v>44058</v>
      </c>
      <c r="B1847" s="63">
        <v>44058</v>
      </c>
      <c r="C1847" s="64" t="s">
        <v>472</v>
      </c>
      <c r="D1847" s="65">
        <f>VLOOKUP(Pag_Inicio_Corr_mas_casos[[#This Row],[Corregimiento]],Hoja3!$A$2:$D$676,4,0)</f>
        <v>81001</v>
      </c>
      <c r="E1847" s="64">
        <v>33</v>
      </c>
      <c r="F1847">
        <v>1</v>
      </c>
    </row>
    <row r="1848" spans="1:8">
      <c r="A1848" s="62">
        <v>44058</v>
      </c>
      <c r="B1848" s="63">
        <v>44058</v>
      </c>
      <c r="C1848" s="64" t="s">
        <v>491</v>
      </c>
      <c r="D1848" s="65">
        <f>VLOOKUP(Pag_Inicio_Corr_mas_casos[[#This Row],[Corregimiento]],Hoja3!$A$2:$D$676,4,0)</f>
        <v>80815</v>
      </c>
      <c r="E1848" s="64">
        <v>59</v>
      </c>
      <c r="F1848">
        <v>1</v>
      </c>
    </row>
    <row r="1849" spans="1:8">
      <c r="A1849" s="62">
        <v>44058</v>
      </c>
      <c r="B1849" s="63">
        <v>44058</v>
      </c>
      <c r="C1849" s="64" t="s">
        <v>453</v>
      </c>
      <c r="D1849" s="65">
        <f>VLOOKUP(Pag_Inicio_Corr_mas_casos[[#This Row],[Corregimiento]],Hoja3!$A$2:$D$676,4,0)</f>
        <v>130709</v>
      </c>
      <c r="E1849" s="64">
        <v>30</v>
      </c>
      <c r="F1849">
        <v>1</v>
      </c>
    </row>
    <row r="1850" spans="1:8">
      <c r="A1850" s="62">
        <v>44058</v>
      </c>
      <c r="B1850" s="63">
        <v>44058</v>
      </c>
      <c r="C1850" s="64" t="s">
        <v>460</v>
      </c>
      <c r="D1850" s="65">
        <f>VLOOKUP(Pag_Inicio_Corr_mas_casos[[#This Row],[Corregimiento]],Hoja3!$A$2:$D$676,4,0)</f>
        <v>130101</v>
      </c>
      <c r="E1850" s="64">
        <v>27</v>
      </c>
      <c r="F1850">
        <v>1</v>
      </c>
    </row>
    <row r="1851" spans="1:8">
      <c r="A1851" s="62">
        <v>44058</v>
      </c>
      <c r="B1851" s="63">
        <v>44058</v>
      </c>
      <c r="C1851" s="64" t="s">
        <v>490</v>
      </c>
      <c r="D1851" s="65">
        <f>VLOOKUP(Pag_Inicio_Corr_mas_casos[[#This Row],[Corregimiento]],Hoja3!$A$2:$D$676,4,0)</f>
        <v>80820</v>
      </c>
      <c r="E1851" s="64">
        <v>27</v>
      </c>
      <c r="F1851">
        <v>1</v>
      </c>
    </row>
    <row r="1852" spans="1:8">
      <c r="A1852" s="62">
        <v>44058</v>
      </c>
      <c r="B1852" s="63">
        <v>44058</v>
      </c>
      <c r="C1852" s="64" t="s">
        <v>461</v>
      </c>
      <c r="D1852" s="65">
        <f>VLOOKUP(Pag_Inicio_Corr_mas_casos[[#This Row],[Corregimiento]],Hoja3!$A$2:$D$676,4,0)</f>
        <v>81002</v>
      </c>
      <c r="E1852" s="64">
        <v>24</v>
      </c>
      <c r="F1852">
        <v>1</v>
      </c>
    </row>
    <row r="1853" spans="1:8">
      <c r="A1853" s="62">
        <v>44058</v>
      </c>
      <c r="B1853" s="63">
        <v>44058</v>
      </c>
      <c r="C1853" s="64" t="s">
        <v>516</v>
      </c>
      <c r="D1853" s="65">
        <f>VLOOKUP(Pag_Inicio_Corr_mas_casos[[#This Row],[Corregimiento]],Hoja3!$A$2:$D$676,4,0)</f>
        <v>130706</v>
      </c>
      <c r="E1853" s="64">
        <v>23</v>
      </c>
      <c r="F1853">
        <v>1</v>
      </c>
    </row>
    <row r="1854" spans="1:8">
      <c r="A1854" s="62">
        <v>44058</v>
      </c>
      <c r="B1854" s="63">
        <v>44058</v>
      </c>
      <c r="C1854" s="64" t="s">
        <v>495</v>
      </c>
      <c r="D1854" s="65">
        <f>VLOOKUP(Pag_Inicio_Corr_mas_casos[[#This Row],[Corregimiento]],Hoja3!$A$2:$D$676,4,0)</f>
        <v>130708</v>
      </c>
      <c r="E1854" s="64">
        <v>22</v>
      </c>
      <c r="F1854">
        <v>1</v>
      </c>
    </row>
    <row r="1855" spans="1:8">
      <c r="A1855" s="62">
        <v>44058</v>
      </c>
      <c r="B1855" s="63">
        <v>44058</v>
      </c>
      <c r="C1855" s="64" t="s">
        <v>486</v>
      </c>
      <c r="D1855" s="65">
        <f>VLOOKUP(Pag_Inicio_Corr_mas_casos[[#This Row],[Corregimiento]],Hoja3!$A$2:$D$676,4,0)</f>
        <v>80813</v>
      </c>
      <c r="E1855" s="64">
        <v>22</v>
      </c>
      <c r="F1855">
        <v>1</v>
      </c>
    </row>
    <row r="1856" spans="1:8">
      <c r="A1856" s="62">
        <v>44058</v>
      </c>
      <c r="B1856" s="63">
        <v>44058</v>
      </c>
      <c r="C1856" s="64" t="s">
        <v>507</v>
      </c>
      <c r="D1856" s="65">
        <f>VLOOKUP(Pag_Inicio_Corr_mas_casos[[#This Row],[Corregimiento]],Hoja3!$A$2:$D$676,4,0)</f>
        <v>81009</v>
      </c>
      <c r="E1856" s="64">
        <v>21</v>
      </c>
      <c r="F1856">
        <v>1</v>
      </c>
    </row>
    <row r="1857" spans="1:8">
      <c r="A1857" s="58">
        <v>44059</v>
      </c>
      <c r="B1857" s="59">
        <v>44059</v>
      </c>
      <c r="C1857" s="60" t="s">
        <v>473</v>
      </c>
      <c r="D1857" s="61">
        <f>VLOOKUP(Pag_Inicio_Corr_mas_casos[[#This Row],[Corregimiento]],Hoja3!$A$2:$D$676,4,0)</f>
        <v>80819</v>
      </c>
      <c r="E1857" s="60">
        <v>29</v>
      </c>
      <c r="F1857">
        <v>1</v>
      </c>
      <c r="H1857">
        <f>SUM(F1857:F1872)</f>
        <v>16</v>
      </c>
    </row>
    <row r="1858" spans="1:8">
      <c r="A1858" s="58">
        <v>44059</v>
      </c>
      <c r="B1858" s="59">
        <v>44059</v>
      </c>
      <c r="C1858" s="60" t="s">
        <v>465</v>
      </c>
      <c r="D1858" s="61">
        <f>VLOOKUP(Pag_Inicio_Corr_mas_casos[[#This Row],[Corregimiento]],Hoja3!$A$2:$D$676,4,0)</f>
        <v>80821</v>
      </c>
      <c r="E1858" s="60">
        <v>25</v>
      </c>
      <c r="F1858">
        <v>1</v>
      </c>
    </row>
    <row r="1859" spans="1:8">
      <c r="A1859" s="58">
        <v>44059</v>
      </c>
      <c r="B1859" s="59">
        <v>44059</v>
      </c>
      <c r="C1859" s="60" t="s">
        <v>495</v>
      </c>
      <c r="D1859" s="61">
        <f>VLOOKUP(Pag_Inicio_Corr_mas_casos[[#This Row],[Corregimiento]],Hoja3!$A$2:$D$676,4,0)</f>
        <v>130708</v>
      </c>
      <c r="E1859" s="60">
        <v>22</v>
      </c>
      <c r="F1859">
        <v>1</v>
      </c>
    </row>
    <row r="1860" spans="1:8">
      <c r="A1860" s="58">
        <v>44059</v>
      </c>
      <c r="B1860" s="59">
        <v>44059</v>
      </c>
      <c r="C1860" s="60" t="s">
        <v>469</v>
      </c>
      <c r="D1860" s="61">
        <f>VLOOKUP(Pag_Inicio_Corr_mas_casos[[#This Row],[Corregimiento]],Hoja3!$A$2:$D$676,4,0)</f>
        <v>80817</v>
      </c>
      <c r="E1860" s="60">
        <v>22</v>
      </c>
      <c r="F1860">
        <v>1</v>
      </c>
    </row>
    <row r="1861" spans="1:8">
      <c r="A1861" s="58">
        <v>44059</v>
      </c>
      <c r="B1861" s="59">
        <v>44059</v>
      </c>
      <c r="C1861" s="60" t="s">
        <v>462</v>
      </c>
      <c r="D1861" s="61">
        <f>VLOOKUP(Pag_Inicio_Corr_mas_casos[[#This Row],[Corregimiento]],Hoja3!$A$2:$D$676,4,0)</f>
        <v>130106</v>
      </c>
      <c r="E1861" s="60">
        <v>18</v>
      </c>
      <c r="F1861">
        <v>1</v>
      </c>
    </row>
    <row r="1862" spans="1:8">
      <c r="A1862" s="58">
        <v>44059</v>
      </c>
      <c r="B1862" s="59">
        <v>44059</v>
      </c>
      <c r="C1862" s="60" t="s">
        <v>461</v>
      </c>
      <c r="D1862" s="61">
        <f>VLOOKUP(Pag_Inicio_Corr_mas_casos[[#This Row],[Corregimiento]],Hoja3!$A$2:$D$676,4,0)</f>
        <v>81002</v>
      </c>
      <c r="E1862" s="60">
        <v>16</v>
      </c>
      <c r="F1862">
        <v>1</v>
      </c>
    </row>
    <row r="1863" spans="1:8">
      <c r="A1863" s="58">
        <v>44059</v>
      </c>
      <c r="B1863" s="59">
        <v>44059</v>
      </c>
      <c r="C1863" s="60" t="s">
        <v>470</v>
      </c>
      <c r="D1863" s="61">
        <f>VLOOKUP(Pag_Inicio_Corr_mas_casos[[#This Row],[Corregimiento]],Hoja3!$A$2:$D$676,4,0)</f>
        <v>80822</v>
      </c>
      <c r="E1863" s="60">
        <v>15</v>
      </c>
      <c r="F1863">
        <v>1</v>
      </c>
    </row>
    <row r="1864" spans="1:8">
      <c r="A1864" s="58">
        <v>44059</v>
      </c>
      <c r="B1864" s="59">
        <v>44059</v>
      </c>
      <c r="C1864" s="60" t="s">
        <v>460</v>
      </c>
      <c r="D1864" s="61">
        <f>VLOOKUP(Pag_Inicio_Corr_mas_casos[[#This Row],[Corregimiento]],Hoja3!$A$2:$D$676,4,0)</f>
        <v>130101</v>
      </c>
      <c r="E1864" s="60">
        <v>14</v>
      </c>
      <c r="F1864">
        <v>1</v>
      </c>
    </row>
    <row r="1865" spans="1:8">
      <c r="A1865" s="58">
        <v>44059</v>
      </c>
      <c r="B1865" s="59">
        <v>44059</v>
      </c>
      <c r="C1865" s="60" t="s">
        <v>496</v>
      </c>
      <c r="D1865" s="61">
        <f>VLOOKUP(Pag_Inicio_Corr_mas_casos[[#This Row],[Corregimiento]],Hoja3!$A$2:$D$676,4,0)</f>
        <v>80826</v>
      </c>
      <c r="E1865" s="60">
        <v>14</v>
      </c>
      <c r="F1865">
        <v>1</v>
      </c>
    </row>
    <row r="1866" spans="1:8">
      <c r="A1866" s="58">
        <v>44059</v>
      </c>
      <c r="B1866" s="59">
        <v>44059</v>
      </c>
      <c r="C1866" s="60" t="s">
        <v>490</v>
      </c>
      <c r="D1866" s="61">
        <f>VLOOKUP(Pag_Inicio_Corr_mas_casos[[#This Row],[Corregimiento]],Hoja3!$A$2:$D$676,4,0)</f>
        <v>80820</v>
      </c>
      <c r="E1866" s="60">
        <v>13</v>
      </c>
      <c r="F1866">
        <v>1</v>
      </c>
    </row>
    <row r="1867" spans="1:8">
      <c r="A1867" s="58">
        <v>44059</v>
      </c>
      <c r="B1867" s="59">
        <v>44059</v>
      </c>
      <c r="C1867" s="60" t="s">
        <v>466</v>
      </c>
      <c r="D1867" s="61">
        <f>VLOOKUP(Pag_Inicio_Corr_mas_casos[[#This Row],[Corregimiento]],Hoja3!$A$2:$D$676,4,0)</f>
        <v>81007</v>
      </c>
      <c r="E1867" s="60">
        <v>12</v>
      </c>
      <c r="F1867">
        <v>1</v>
      </c>
    </row>
    <row r="1868" spans="1:8">
      <c r="A1868" s="58">
        <v>44059</v>
      </c>
      <c r="B1868" s="59">
        <v>44059</v>
      </c>
      <c r="C1868" s="60" t="s">
        <v>476</v>
      </c>
      <c r="D1868" s="61">
        <f>VLOOKUP(Pag_Inicio_Corr_mas_casos[[#This Row],[Corregimiento]],Hoja3!$A$2:$D$676,4,0)</f>
        <v>80812</v>
      </c>
      <c r="E1868" s="60">
        <v>12</v>
      </c>
      <c r="F1868">
        <v>1</v>
      </c>
    </row>
    <row r="1869" spans="1:8">
      <c r="A1869" s="58">
        <v>44059</v>
      </c>
      <c r="B1869" s="59">
        <v>44059</v>
      </c>
      <c r="C1869" s="60" t="s">
        <v>486</v>
      </c>
      <c r="D1869" s="61">
        <f>VLOOKUP(Pag_Inicio_Corr_mas_casos[[#This Row],[Corregimiento]],Hoja3!$A$2:$D$676,4,0)</f>
        <v>80813</v>
      </c>
      <c r="E1869" s="60">
        <v>12</v>
      </c>
      <c r="F1869">
        <v>1</v>
      </c>
    </row>
    <row r="1870" spans="1:8">
      <c r="A1870" s="58">
        <v>44059</v>
      </c>
      <c r="B1870" s="59">
        <v>44059</v>
      </c>
      <c r="C1870" s="60" t="s">
        <v>491</v>
      </c>
      <c r="D1870" s="61">
        <f>VLOOKUP(Pag_Inicio_Corr_mas_casos[[#This Row],[Corregimiento]],Hoja3!$A$2:$D$676,4,0)</f>
        <v>80815</v>
      </c>
      <c r="E1870" s="60">
        <v>11</v>
      </c>
      <c r="F1870">
        <v>1</v>
      </c>
    </row>
    <row r="1871" spans="1:8">
      <c r="A1871" s="58">
        <v>44059</v>
      </c>
      <c r="B1871" s="59">
        <v>44059</v>
      </c>
      <c r="C1871" s="60" t="s">
        <v>467</v>
      </c>
      <c r="D1871" s="61">
        <f>VLOOKUP(Pag_Inicio_Corr_mas_casos[[#This Row],[Corregimiento]],Hoja3!$A$2:$D$676,4,0)</f>
        <v>81008</v>
      </c>
      <c r="E1871" s="60">
        <v>11</v>
      </c>
      <c r="F1871">
        <v>1</v>
      </c>
    </row>
    <row r="1872" spans="1:8">
      <c r="A1872" s="58">
        <v>44059</v>
      </c>
      <c r="B1872" s="59">
        <v>44059</v>
      </c>
      <c r="C1872" s="60" t="s">
        <v>498</v>
      </c>
      <c r="D1872" s="61">
        <f>VLOOKUP(Pag_Inicio_Corr_mas_casos[[#This Row],[Corregimiento]],Hoja3!$A$2:$D$676,4,0)</f>
        <v>80803</v>
      </c>
      <c r="E1872" s="60">
        <v>11</v>
      </c>
      <c r="F1872">
        <v>1</v>
      </c>
    </row>
    <row r="1873" spans="1:8">
      <c r="A1873" s="66">
        <v>44060</v>
      </c>
      <c r="B1873" s="67">
        <v>44060</v>
      </c>
      <c r="C1873" s="68" t="s">
        <v>584</v>
      </c>
      <c r="D1873" s="69">
        <f>VLOOKUP(Pag_Inicio_Corr_mas_casos[[#This Row],[Corregimiento]],Hoja3!$A$2:$D$676,4,0)</f>
        <v>50106</v>
      </c>
      <c r="E1873" s="68">
        <v>29</v>
      </c>
      <c r="F1873">
        <v>1</v>
      </c>
      <c r="H1873">
        <f>SUM(F1873:F1884)</f>
        <v>12</v>
      </c>
    </row>
    <row r="1874" spans="1:8">
      <c r="A1874" s="66">
        <v>44060</v>
      </c>
      <c r="B1874" s="68">
        <v>44060</v>
      </c>
      <c r="C1874" s="68" t="s">
        <v>473</v>
      </c>
      <c r="D1874" s="69">
        <f>VLOOKUP(Pag_Inicio_Corr_mas_casos[[#This Row],[Corregimiento]],Hoja3!$A$2:$D$676,4,0)</f>
        <v>80819</v>
      </c>
      <c r="E1874" s="68">
        <v>21</v>
      </c>
      <c r="F1874">
        <v>1</v>
      </c>
      <c r="H1874" t="s">
        <v>0</v>
      </c>
    </row>
    <row r="1875" spans="1:8">
      <c r="A1875" s="66">
        <v>44060</v>
      </c>
      <c r="B1875" s="68">
        <v>44060</v>
      </c>
      <c r="C1875" s="68" t="s">
        <v>467</v>
      </c>
      <c r="D1875" s="69">
        <f>VLOOKUP(Pag_Inicio_Corr_mas_casos[[#This Row],[Corregimiento]],Hoja3!$A$2:$D$676,4,0)</f>
        <v>81008</v>
      </c>
      <c r="E1875" s="68">
        <v>20</v>
      </c>
      <c r="F1875">
        <v>1</v>
      </c>
    </row>
    <row r="1876" spans="1:8">
      <c r="A1876" s="66">
        <v>44060</v>
      </c>
      <c r="B1876" s="68">
        <v>44060</v>
      </c>
      <c r="C1876" s="68" t="s">
        <v>506</v>
      </c>
      <c r="D1876" s="69">
        <f>VLOOKUP(Pag_Inicio_Corr_mas_casos[[#This Row],[Corregimiento]],Hoja3!$A$2:$D$676,4,0)</f>
        <v>81003</v>
      </c>
      <c r="E1876" s="68">
        <v>17</v>
      </c>
      <c r="F1876">
        <v>1</v>
      </c>
    </row>
    <row r="1877" spans="1:8">
      <c r="A1877" s="66">
        <v>44060</v>
      </c>
      <c r="B1877" s="68">
        <v>44060</v>
      </c>
      <c r="C1877" s="68" t="s">
        <v>469</v>
      </c>
      <c r="D1877" s="69">
        <f>VLOOKUP(Pag_Inicio_Corr_mas_casos[[#This Row],[Corregimiento]],Hoja3!$A$2:$D$676,4,0)</f>
        <v>80817</v>
      </c>
      <c r="E1877" s="68">
        <v>17</v>
      </c>
      <c r="F1877">
        <v>1</v>
      </c>
    </row>
    <row r="1878" spans="1:8">
      <c r="A1878" s="66">
        <v>44060</v>
      </c>
      <c r="B1878" s="68">
        <v>44060</v>
      </c>
      <c r="C1878" s="68" t="s">
        <v>470</v>
      </c>
      <c r="D1878" s="69">
        <f>VLOOKUP(Pag_Inicio_Corr_mas_casos[[#This Row],[Corregimiento]],Hoja3!$A$2:$D$676,4,0)</f>
        <v>80822</v>
      </c>
      <c r="E1878" s="68">
        <v>16</v>
      </c>
      <c r="F1878">
        <v>1</v>
      </c>
    </row>
    <row r="1879" spans="1:8">
      <c r="A1879" s="66">
        <v>44060</v>
      </c>
      <c r="B1879" s="68">
        <v>44060</v>
      </c>
      <c r="C1879" s="68" t="s">
        <v>585</v>
      </c>
      <c r="D1879" s="69">
        <f>VLOOKUP(Pag_Inicio_Corr_mas_casos[[#This Row],[Corregimiento]],Hoja3!$A$2:$D$676,4,0)</f>
        <v>80601</v>
      </c>
      <c r="E1879" s="68">
        <v>16</v>
      </c>
      <c r="F1879">
        <v>1</v>
      </c>
    </row>
    <row r="1880" spans="1:8">
      <c r="A1880" s="66">
        <v>44060</v>
      </c>
      <c r="B1880" s="68">
        <v>44060</v>
      </c>
      <c r="C1880" s="68" t="s">
        <v>560</v>
      </c>
      <c r="D1880" s="69">
        <f>VLOOKUP(Pag_Inicio_Corr_mas_casos[[#This Row],[Corregimiento]],Hoja3!$A$2:$D$676,4,0)</f>
        <v>100102</v>
      </c>
      <c r="E1880" s="68">
        <v>15</v>
      </c>
      <c r="F1880">
        <v>1</v>
      </c>
    </row>
    <row r="1881" spans="1:8">
      <c r="A1881" s="66">
        <v>44060</v>
      </c>
      <c r="B1881" s="68">
        <v>44060</v>
      </c>
      <c r="C1881" s="68" t="s">
        <v>466</v>
      </c>
      <c r="D1881" s="69">
        <f>VLOOKUP(Pag_Inicio_Corr_mas_casos[[#This Row],[Corregimiento]],Hoja3!$A$2:$D$676,4,0)</f>
        <v>81007</v>
      </c>
      <c r="E1881" s="68">
        <v>14</v>
      </c>
      <c r="F1881">
        <v>1</v>
      </c>
    </row>
    <row r="1882" spans="1:8">
      <c r="A1882" s="66">
        <v>44060</v>
      </c>
      <c r="B1882" s="68">
        <v>44060</v>
      </c>
      <c r="C1882" s="68" t="s">
        <v>488</v>
      </c>
      <c r="D1882" s="69">
        <f>VLOOKUP(Pag_Inicio_Corr_mas_casos[[#This Row],[Corregimiento]],Hoja3!$A$2:$D$676,4,0)</f>
        <v>80501</v>
      </c>
      <c r="E1882" s="68">
        <v>14</v>
      </c>
      <c r="F1882">
        <v>1</v>
      </c>
    </row>
    <row r="1883" spans="1:8">
      <c r="A1883" s="66">
        <v>44060</v>
      </c>
      <c r="B1883" s="68">
        <v>44060</v>
      </c>
      <c r="C1883" s="68" t="s">
        <v>468</v>
      </c>
      <c r="D1883" s="69">
        <f>VLOOKUP(Pag_Inicio_Corr_mas_casos[[#This Row],[Corregimiento]],Hoja3!$A$2:$D$676,4,0)</f>
        <v>80816</v>
      </c>
      <c r="E1883" s="68">
        <v>13</v>
      </c>
      <c r="F1883">
        <v>1</v>
      </c>
    </row>
    <row r="1884" spans="1:8">
      <c r="A1884" s="66">
        <v>44060</v>
      </c>
      <c r="B1884" s="68">
        <v>44060</v>
      </c>
      <c r="C1884" s="68" t="s">
        <v>465</v>
      </c>
      <c r="D1884" s="69">
        <f>VLOOKUP(Pag_Inicio_Corr_mas_casos[[#This Row],[Corregimiento]],Hoja3!$A$2:$D$676,4,0)</f>
        <v>80821</v>
      </c>
      <c r="E1884" s="68">
        <v>11</v>
      </c>
      <c r="F1884">
        <v>1</v>
      </c>
    </row>
    <row r="1885" spans="1:8">
      <c r="A1885" s="58">
        <v>44061</v>
      </c>
      <c r="B1885" s="60">
        <v>44061</v>
      </c>
      <c r="C1885" s="60" t="s">
        <v>478</v>
      </c>
      <c r="D1885" s="61">
        <f>VLOOKUP(Pag_Inicio_Corr_mas_casos[[#This Row],[Corregimiento]],Hoja3!$A$2:$D$676,4,0)</f>
        <v>40601</v>
      </c>
      <c r="E1885" s="60">
        <v>25</v>
      </c>
      <c r="F1885">
        <v>1</v>
      </c>
      <c r="G1885">
        <f>SUM(F1885:F1898)</f>
        <v>14</v>
      </c>
    </row>
    <row r="1886" spans="1:8">
      <c r="A1886" s="58">
        <v>44061</v>
      </c>
      <c r="B1886" s="60">
        <v>44061</v>
      </c>
      <c r="C1886" s="60" t="s">
        <v>468</v>
      </c>
      <c r="D1886" s="61">
        <f>VLOOKUP(Pag_Inicio_Corr_mas_casos[[#This Row],[Corregimiento]],Hoja3!$A$2:$D$676,4,0)</f>
        <v>80816</v>
      </c>
      <c r="E1886" s="60">
        <v>19</v>
      </c>
      <c r="F1886">
        <v>1</v>
      </c>
    </row>
    <row r="1887" spans="1:8">
      <c r="A1887" s="58">
        <v>44061</v>
      </c>
      <c r="B1887" s="60">
        <v>44061</v>
      </c>
      <c r="C1887" s="60" t="s">
        <v>560</v>
      </c>
      <c r="D1887" s="61">
        <f>VLOOKUP(Pag_Inicio_Corr_mas_casos[[#This Row],[Corregimiento]],Hoja3!$A$2:$D$676,4,0)</f>
        <v>100102</v>
      </c>
      <c r="E1887" s="60">
        <v>13</v>
      </c>
      <c r="F1887">
        <v>1</v>
      </c>
    </row>
    <row r="1888" spans="1:8">
      <c r="A1888" s="58">
        <v>44061</v>
      </c>
      <c r="B1888" s="60">
        <v>44061</v>
      </c>
      <c r="C1888" s="60" t="s">
        <v>486</v>
      </c>
      <c r="D1888" s="61">
        <f>VLOOKUP(Pag_Inicio_Corr_mas_casos[[#This Row],[Corregimiento]],Hoja3!$A$2:$D$676,4,0)</f>
        <v>80813</v>
      </c>
      <c r="E1888" s="60">
        <v>13</v>
      </c>
      <c r="F1888">
        <v>1</v>
      </c>
    </row>
    <row r="1889" spans="1:8">
      <c r="A1889" s="58">
        <v>44061</v>
      </c>
      <c r="B1889" s="60">
        <v>44061</v>
      </c>
      <c r="C1889" s="60" t="s">
        <v>473</v>
      </c>
      <c r="D1889" s="61">
        <f>VLOOKUP(Pag_Inicio_Corr_mas_casos[[#This Row],[Corregimiento]],Hoja3!$A$2:$D$676,4,0)</f>
        <v>80819</v>
      </c>
      <c r="E1889" s="60">
        <v>13</v>
      </c>
      <c r="F1889">
        <v>1</v>
      </c>
    </row>
    <row r="1890" spans="1:8">
      <c r="A1890" s="58">
        <v>44061</v>
      </c>
      <c r="B1890" s="60">
        <v>44061</v>
      </c>
      <c r="C1890" s="60" t="s">
        <v>470</v>
      </c>
      <c r="D1890" s="61">
        <f>VLOOKUP(Pag_Inicio_Corr_mas_casos[[#This Row],[Corregimiento]],Hoja3!$A$2:$D$676,4,0)</f>
        <v>80822</v>
      </c>
      <c r="E1890" s="60">
        <v>12</v>
      </c>
      <c r="F1890">
        <v>1</v>
      </c>
    </row>
    <row r="1891" spans="1:8">
      <c r="A1891" s="58">
        <v>44061</v>
      </c>
      <c r="B1891" s="60">
        <v>44061</v>
      </c>
      <c r="C1891" s="60" t="s">
        <v>471</v>
      </c>
      <c r="D1891" s="61">
        <f>VLOOKUP(Pag_Inicio_Corr_mas_casos[[#This Row],[Corregimiento]],Hoja3!$A$2:$D$676,4,0)</f>
        <v>80823</v>
      </c>
      <c r="E1891" s="60">
        <v>12</v>
      </c>
      <c r="F1891">
        <v>1</v>
      </c>
    </row>
    <row r="1892" spans="1:8">
      <c r="A1892" s="58">
        <v>44061</v>
      </c>
      <c r="B1892" s="60">
        <v>44061</v>
      </c>
      <c r="C1892" s="60" t="s">
        <v>469</v>
      </c>
      <c r="D1892" s="61">
        <f>VLOOKUP(Pag_Inicio_Corr_mas_casos[[#This Row],[Corregimiento]],Hoja3!$A$2:$D$676,4,0)</f>
        <v>80817</v>
      </c>
      <c r="E1892" s="60">
        <v>12</v>
      </c>
      <c r="F1892">
        <v>1</v>
      </c>
    </row>
    <row r="1893" spans="1:8">
      <c r="A1893" s="58">
        <v>44061</v>
      </c>
      <c r="B1893" s="60">
        <v>44061</v>
      </c>
      <c r="C1893" s="60" t="s">
        <v>491</v>
      </c>
      <c r="D1893" s="61">
        <f>VLOOKUP(Pag_Inicio_Corr_mas_casos[[#This Row],[Corregimiento]],Hoja3!$A$2:$D$676,4,0)</f>
        <v>80815</v>
      </c>
      <c r="E1893" s="60">
        <v>11</v>
      </c>
      <c r="F1893">
        <v>1</v>
      </c>
    </row>
    <row r="1894" spans="1:8">
      <c r="A1894" s="58">
        <v>44061</v>
      </c>
      <c r="B1894" s="60">
        <v>44061</v>
      </c>
      <c r="C1894" s="60" t="s">
        <v>545</v>
      </c>
      <c r="D1894" s="61">
        <f>VLOOKUP(Pag_Inicio_Corr_mas_casos[[#This Row],[Corregimiento]],Hoja3!$A$2:$D$676,4,0)</f>
        <v>40701</v>
      </c>
      <c r="E1894" s="60">
        <v>11</v>
      </c>
      <c r="F1894">
        <v>1</v>
      </c>
    </row>
    <row r="1895" spans="1:8">
      <c r="A1895" s="58">
        <v>44061</v>
      </c>
      <c r="B1895" s="60">
        <v>44061</v>
      </c>
      <c r="C1895" s="60" t="s">
        <v>465</v>
      </c>
      <c r="D1895" s="61">
        <f>VLOOKUP(Pag_Inicio_Corr_mas_casos[[#This Row],[Corregimiento]],Hoja3!$A$2:$D$676,4,0)</f>
        <v>80821</v>
      </c>
      <c r="E1895" s="60">
        <v>10</v>
      </c>
      <c r="F1895">
        <v>1</v>
      </c>
    </row>
    <row r="1896" spans="1:8">
      <c r="A1896" s="58">
        <v>44061</v>
      </c>
      <c r="B1896" s="60">
        <v>44061</v>
      </c>
      <c r="C1896" s="60" t="s">
        <v>460</v>
      </c>
      <c r="D1896" s="61">
        <f>VLOOKUP(Pag_Inicio_Corr_mas_casos[[#This Row],[Corregimiento]],Hoja3!$A$2:$D$676,4,0)</f>
        <v>130101</v>
      </c>
      <c r="E1896" s="60">
        <v>10</v>
      </c>
      <c r="F1896">
        <v>1</v>
      </c>
    </row>
    <row r="1897" spans="1:8">
      <c r="A1897" s="58">
        <v>44061</v>
      </c>
      <c r="B1897" s="60">
        <v>44061</v>
      </c>
      <c r="C1897" s="60" t="s">
        <v>488</v>
      </c>
      <c r="D1897" s="61">
        <f>VLOOKUP(Pag_Inicio_Corr_mas_casos[[#This Row],[Corregimiento]],Hoja3!$A$2:$D$676,4,0)</f>
        <v>80501</v>
      </c>
      <c r="E1897" s="60">
        <v>10</v>
      </c>
      <c r="F1897">
        <v>1</v>
      </c>
    </row>
    <row r="1898" spans="1:8">
      <c r="A1898" s="58">
        <v>44061</v>
      </c>
      <c r="B1898" s="60">
        <v>44061</v>
      </c>
      <c r="C1898" s="60" t="s">
        <v>476</v>
      </c>
      <c r="D1898" s="61">
        <f>VLOOKUP(Pag_Inicio_Corr_mas_casos[[#This Row],[Corregimiento]],Hoja3!$A$2:$D$676,4,0)</f>
        <v>80812</v>
      </c>
      <c r="E1898" s="60">
        <v>10</v>
      </c>
      <c r="F1898">
        <v>1</v>
      </c>
    </row>
    <row r="1899" spans="1:8">
      <c r="A1899" s="73">
        <v>44062</v>
      </c>
      <c r="B1899" s="70">
        <v>44062</v>
      </c>
      <c r="C1899" s="71" t="s">
        <v>465</v>
      </c>
      <c r="D1899" s="72">
        <f>VLOOKUP(Pag_Inicio_Corr_mas_casos[[#This Row],[Corregimiento]],Hoja3!$A$2:$D$676,4,0)</f>
        <v>80821</v>
      </c>
      <c r="E1899" s="71">
        <v>29</v>
      </c>
      <c r="F1899">
        <v>1</v>
      </c>
      <c r="H1899">
        <f>SUM(F1899:F1916)</f>
        <v>18</v>
      </c>
    </row>
    <row r="1900" spans="1:8">
      <c r="A1900" s="73">
        <v>44062</v>
      </c>
      <c r="B1900" s="71">
        <v>44062</v>
      </c>
      <c r="C1900" s="71" t="s">
        <v>462</v>
      </c>
      <c r="D1900" s="72">
        <f>VLOOKUP(Pag_Inicio_Corr_mas_casos[[#This Row],[Corregimiento]],Hoja3!$A$2:$D$676,4,0)</f>
        <v>130106</v>
      </c>
      <c r="E1900" s="71">
        <v>28</v>
      </c>
      <c r="F1900">
        <v>1</v>
      </c>
    </row>
    <row r="1901" spans="1:8">
      <c r="A1901" s="73">
        <v>44062</v>
      </c>
      <c r="B1901" s="71">
        <v>44062</v>
      </c>
      <c r="C1901" s="71" t="s">
        <v>486</v>
      </c>
      <c r="D1901" s="72">
        <f>VLOOKUP(Pag_Inicio_Corr_mas_casos[[#This Row],[Corregimiento]],Hoja3!$A$2:$D$676,4,0)</f>
        <v>80813</v>
      </c>
      <c r="E1901" s="71">
        <v>25</v>
      </c>
      <c r="F1901">
        <v>1</v>
      </c>
    </row>
    <row r="1902" spans="1:8">
      <c r="A1902" s="73">
        <v>44062</v>
      </c>
      <c r="B1902" s="71">
        <v>44062</v>
      </c>
      <c r="C1902" s="71" t="s">
        <v>586</v>
      </c>
      <c r="D1902" s="72">
        <f>VLOOKUP(Pag_Inicio_Corr_mas_casos[[#This Row],[Corregimiento]],Hoja3!$A$2:$D$676,4,0)</f>
        <v>20305</v>
      </c>
      <c r="E1902" s="71">
        <v>25</v>
      </c>
      <c r="F1902">
        <v>1</v>
      </c>
    </row>
    <row r="1903" spans="1:8">
      <c r="A1903" s="73">
        <v>44062</v>
      </c>
      <c r="B1903" s="71">
        <v>44062</v>
      </c>
      <c r="C1903" s="71" t="s">
        <v>470</v>
      </c>
      <c r="D1903" s="72">
        <f>VLOOKUP(Pag_Inicio_Corr_mas_casos[[#This Row],[Corregimiento]],Hoja3!$A$2:$D$676,4,0)</f>
        <v>80822</v>
      </c>
      <c r="E1903" s="71">
        <v>22</v>
      </c>
      <c r="F1903">
        <v>1</v>
      </c>
    </row>
    <row r="1904" spans="1:8">
      <c r="A1904" s="73">
        <v>44062</v>
      </c>
      <c r="B1904" s="71">
        <v>44062</v>
      </c>
      <c r="C1904" s="71" t="s">
        <v>469</v>
      </c>
      <c r="D1904" s="72">
        <f>VLOOKUP(Pag_Inicio_Corr_mas_casos[[#This Row],[Corregimiento]],Hoja3!$A$2:$D$676,4,0)</f>
        <v>80817</v>
      </c>
      <c r="E1904" s="7">
        <v>37</v>
      </c>
      <c r="F1904">
        <v>1</v>
      </c>
    </row>
    <row r="1905" spans="1:8">
      <c r="A1905" s="73">
        <v>44062</v>
      </c>
      <c r="B1905" s="71">
        <v>44062</v>
      </c>
      <c r="C1905" s="71" t="s">
        <v>569</v>
      </c>
      <c r="D1905" s="72">
        <f>VLOOKUP(Pag_Inicio_Corr_mas_casos[[#This Row],[Corregimiento]],Hoja3!$A$2:$D$676,4,0)</f>
        <v>100104</v>
      </c>
      <c r="E1905" s="71">
        <v>18</v>
      </c>
      <c r="F1905">
        <v>1</v>
      </c>
    </row>
    <row r="1906" spans="1:8">
      <c r="A1906" s="73">
        <v>44062</v>
      </c>
      <c r="B1906" s="71">
        <v>44062</v>
      </c>
      <c r="C1906" s="71" t="s">
        <v>476</v>
      </c>
      <c r="D1906" s="72">
        <f>VLOOKUP(Pag_Inicio_Corr_mas_casos[[#This Row],[Corregimiento]],Hoja3!$A$2:$D$676,4,0)</f>
        <v>80812</v>
      </c>
      <c r="E1906" s="71">
        <v>17</v>
      </c>
      <c r="F1906">
        <v>1</v>
      </c>
    </row>
    <row r="1907" spans="1:8">
      <c r="A1907" s="73">
        <v>44062</v>
      </c>
      <c r="B1907" s="71">
        <v>44062</v>
      </c>
      <c r="C1907" s="71" t="s">
        <v>468</v>
      </c>
      <c r="D1907" s="72">
        <f>VLOOKUP(Pag_Inicio_Corr_mas_casos[[#This Row],[Corregimiento]],Hoja3!$A$2:$D$676,4,0)</f>
        <v>80816</v>
      </c>
      <c r="E1907" s="71">
        <v>16</v>
      </c>
      <c r="F1907">
        <v>1</v>
      </c>
    </row>
    <row r="1908" spans="1:8">
      <c r="A1908" s="73">
        <v>44062</v>
      </c>
      <c r="B1908" s="71">
        <v>44062</v>
      </c>
      <c r="C1908" s="71" t="s">
        <v>473</v>
      </c>
      <c r="D1908" s="72">
        <f>VLOOKUP(Pag_Inicio_Corr_mas_casos[[#This Row],[Corregimiento]],Hoja3!$A$2:$D$676,4,0)</f>
        <v>80819</v>
      </c>
      <c r="E1908" s="71">
        <v>16</v>
      </c>
      <c r="F1908">
        <v>1</v>
      </c>
    </row>
    <row r="1909" spans="1:8">
      <c r="A1909" s="73">
        <v>44062</v>
      </c>
      <c r="B1909" s="71">
        <v>44062</v>
      </c>
      <c r="C1909" s="71" t="s">
        <v>499</v>
      </c>
      <c r="D1909" s="72">
        <f>VLOOKUP(Pag_Inicio_Corr_mas_casos[[#This Row],[Corregimiento]],Hoja3!$A$2:$D$676,4,0)</f>
        <v>130105</v>
      </c>
      <c r="E1909" s="71">
        <v>14</v>
      </c>
      <c r="F1909">
        <v>1</v>
      </c>
    </row>
    <row r="1910" spans="1:8">
      <c r="A1910" s="73">
        <v>44062</v>
      </c>
      <c r="B1910" s="71">
        <v>44062</v>
      </c>
      <c r="C1910" s="71" t="s">
        <v>461</v>
      </c>
      <c r="D1910" s="72">
        <f>VLOOKUP(Pag_Inicio_Corr_mas_casos[[#This Row],[Corregimiento]],Hoja3!$A$2:$D$676,4,0)</f>
        <v>81002</v>
      </c>
      <c r="E1910" s="71">
        <v>12</v>
      </c>
      <c r="F1910">
        <v>1</v>
      </c>
    </row>
    <row r="1911" spans="1:8">
      <c r="A1911" s="73">
        <v>44062</v>
      </c>
      <c r="B1911" s="71">
        <v>44062</v>
      </c>
      <c r="C1911" s="71" t="s">
        <v>493</v>
      </c>
      <c r="D1911" s="72">
        <f>VLOOKUP(Pag_Inicio_Corr_mas_casos[[#This Row],[Corregimiento]],Hoja3!$A$2:$D$676,4,0)</f>
        <v>80811</v>
      </c>
      <c r="E1911" s="71">
        <v>12</v>
      </c>
      <c r="F1911">
        <v>1</v>
      </c>
    </row>
    <row r="1912" spans="1:8">
      <c r="A1912" s="73">
        <v>44062</v>
      </c>
      <c r="B1912" s="71">
        <v>44062</v>
      </c>
      <c r="C1912" s="71" t="s">
        <v>472</v>
      </c>
      <c r="D1912" s="72">
        <f>VLOOKUP(Pag_Inicio_Corr_mas_casos[[#This Row],[Corregimiento]],Hoja3!$A$2:$D$676,4,0)</f>
        <v>81001</v>
      </c>
      <c r="E1912" s="71">
        <v>11</v>
      </c>
      <c r="F1912">
        <v>1</v>
      </c>
    </row>
    <row r="1913" spans="1:8">
      <c r="A1913" s="73">
        <v>44062</v>
      </c>
      <c r="B1913" s="71">
        <v>44062</v>
      </c>
      <c r="C1913" s="71" t="s">
        <v>460</v>
      </c>
      <c r="D1913" s="72">
        <f>VLOOKUP(Pag_Inicio_Corr_mas_casos[[#This Row],[Corregimiento]],Hoja3!$A$2:$D$676,4,0)</f>
        <v>130101</v>
      </c>
      <c r="E1913" s="71">
        <v>11</v>
      </c>
      <c r="F1913">
        <v>1</v>
      </c>
    </row>
    <row r="1914" spans="1:8">
      <c r="A1914" s="73">
        <v>44062</v>
      </c>
      <c r="B1914" s="71">
        <v>44062</v>
      </c>
      <c r="C1914" s="71" t="s">
        <v>506</v>
      </c>
      <c r="D1914" s="72">
        <f>VLOOKUP(Pag_Inicio_Corr_mas_casos[[#This Row],[Corregimiento]],Hoja3!$A$2:$D$676,4,0)</f>
        <v>81003</v>
      </c>
      <c r="E1914" s="71">
        <v>11</v>
      </c>
      <c r="F1914">
        <v>1</v>
      </c>
    </row>
    <row r="1915" spans="1:8">
      <c r="A1915" s="73">
        <v>44062</v>
      </c>
      <c r="B1915" s="71">
        <v>44062</v>
      </c>
      <c r="C1915" s="71" t="s">
        <v>490</v>
      </c>
      <c r="D1915" s="72">
        <f>VLOOKUP(Pag_Inicio_Corr_mas_casos[[#This Row],[Corregimiento]],Hoja3!$A$2:$D$676,4,0)</f>
        <v>80820</v>
      </c>
      <c r="E1915" s="71">
        <v>11</v>
      </c>
      <c r="F1915">
        <v>1</v>
      </c>
    </row>
    <row r="1916" spans="1:8">
      <c r="A1916" s="73">
        <v>44062</v>
      </c>
      <c r="B1916" s="71">
        <v>44062</v>
      </c>
      <c r="C1916" s="71" t="s">
        <v>505</v>
      </c>
      <c r="D1916" s="81">
        <f>VLOOKUP(Pag_Inicio_Corr_mas_casos[[#This Row],[Corregimiento]],Hoja3!$A$2:$D$676,4,0)</f>
        <v>130717</v>
      </c>
      <c r="E1916" s="71">
        <v>11</v>
      </c>
      <c r="F1916">
        <v>1</v>
      </c>
    </row>
    <row r="1917" spans="1:8">
      <c r="A1917" s="82">
        <v>44063</v>
      </c>
      <c r="B1917" s="83">
        <v>44063</v>
      </c>
      <c r="C1917" s="84" t="s">
        <v>469</v>
      </c>
      <c r="D1917" s="85">
        <f>VLOOKUP(Pag_Inicio_Corr_mas_casos[[#This Row],[Corregimiento]],Hoja3!$A$2:$D$676,4,0)</f>
        <v>80817</v>
      </c>
      <c r="E1917" s="7">
        <v>30</v>
      </c>
      <c r="F1917">
        <v>1</v>
      </c>
      <c r="H1917">
        <f>SUM(F1917:F1939)</f>
        <v>23</v>
      </c>
    </row>
    <row r="1918" spans="1:8">
      <c r="A1918" s="82">
        <v>44063</v>
      </c>
      <c r="B1918" s="84">
        <v>44063</v>
      </c>
      <c r="C1918" s="84" t="s">
        <v>462</v>
      </c>
      <c r="D1918" s="85">
        <f>VLOOKUP(Pag_Inicio_Corr_mas_casos[[#This Row],[Corregimiento]],Hoja3!$A$2:$D$676,4,0)</f>
        <v>130106</v>
      </c>
      <c r="E1918" s="7">
        <v>30</v>
      </c>
      <c r="F1918">
        <v>1</v>
      </c>
    </row>
    <row r="1919" spans="1:8">
      <c r="A1919" s="82">
        <v>44063</v>
      </c>
      <c r="B1919" s="84">
        <v>44063</v>
      </c>
      <c r="C1919" s="84" t="s">
        <v>476</v>
      </c>
      <c r="D1919" s="85">
        <f>VLOOKUP(Pag_Inicio_Corr_mas_casos[[#This Row],[Corregimiento]],Hoja3!$A$2:$D$676,4,0)</f>
        <v>80812</v>
      </c>
      <c r="E1919" s="84">
        <v>22</v>
      </c>
      <c r="F1919">
        <v>1</v>
      </c>
    </row>
    <row r="1920" spans="1:8">
      <c r="A1920" s="82">
        <v>44063</v>
      </c>
      <c r="B1920" s="84">
        <v>44063</v>
      </c>
      <c r="C1920" s="84" t="s">
        <v>473</v>
      </c>
      <c r="D1920" s="85">
        <f>VLOOKUP(Pag_Inicio_Corr_mas_casos[[#This Row],[Corregimiento]],Hoja3!$A$2:$D$676,4,0)</f>
        <v>80819</v>
      </c>
      <c r="E1920" s="84">
        <v>21</v>
      </c>
      <c r="F1920">
        <v>1</v>
      </c>
    </row>
    <row r="1921" spans="1:6">
      <c r="A1921" s="82">
        <v>44063</v>
      </c>
      <c r="B1921" s="84">
        <v>44063</v>
      </c>
      <c r="C1921" s="84" t="s">
        <v>501</v>
      </c>
      <c r="D1921" s="85">
        <f>VLOOKUP(Pag_Inicio_Corr_mas_casos[[#This Row],[Corregimiento]],Hoja3!$A$2:$D$676,4,0)</f>
        <v>80809</v>
      </c>
      <c r="E1921" s="84">
        <v>17</v>
      </c>
      <c r="F1921">
        <v>1</v>
      </c>
    </row>
    <row r="1922" spans="1:6">
      <c r="A1922" s="82">
        <v>44063</v>
      </c>
      <c r="B1922" s="84">
        <v>44063</v>
      </c>
      <c r="C1922" s="84" t="s">
        <v>517</v>
      </c>
      <c r="D1922" s="85">
        <f>VLOOKUP(Pag_Inicio_Corr_mas_casos[[#This Row],[Corregimiento]],Hoja3!$A$2:$D$676,4,0)</f>
        <v>91001</v>
      </c>
      <c r="E1922" s="84">
        <v>17</v>
      </c>
      <c r="F1922">
        <v>1</v>
      </c>
    </row>
    <row r="1923" spans="1:6">
      <c r="A1923" s="82">
        <v>44063</v>
      </c>
      <c r="B1923" s="84">
        <v>44063</v>
      </c>
      <c r="C1923" s="84" t="s">
        <v>460</v>
      </c>
      <c r="D1923" s="85">
        <f>VLOOKUP(Pag_Inicio_Corr_mas_casos[[#This Row],[Corregimiento]],Hoja3!$A$2:$D$676,4,0)</f>
        <v>130101</v>
      </c>
      <c r="E1923" s="84">
        <v>16</v>
      </c>
      <c r="F1923">
        <v>1</v>
      </c>
    </row>
    <row r="1924" spans="1:6">
      <c r="A1924" s="82">
        <v>44063</v>
      </c>
      <c r="B1924" s="84">
        <v>44063</v>
      </c>
      <c r="C1924" s="84" t="s">
        <v>491</v>
      </c>
      <c r="D1924" s="85">
        <f>VLOOKUP(Pag_Inicio_Corr_mas_casos[[#This Row],[Corregimiento]],Hoja3!$A$2:$D$676,4,0)</f>
        <v>80815</v>
      </c>
      <c r="E1924" s="84">
        <v>16</v>
      </c>
      <c r="F1924">
        <v>1</v>
      </c>
    </row>
    <row r="1925" spans="1:6">
      <c r="A1925" s="82">
        <v>44063</v>
      </c>
      <c r="B1925" s="84">
        <v>44063</v>
      </c>
      <c r="C1925" s="84" t="s">
        <v>464</v>
      </c>
      <c r="D1925" s="85">
        <f>VLOOKUP(Pag_Inicio_Corr_mas_casos[[#This Row],[Corregimiento]],Hoja3!$A$2:$D$676,4,0)</f>
        <v>130102</v>
      </c>
      <c r="E1925" s="84">
        <v>16</v>
      </c>
      <c r="F1925">
        <v>1</v>
      </c>
    </row>
    <row r="1926" spans="1:6">
      <c r="A1926" s="82">
        <v>44063</v>
      </c>
      <c r="B1926" s="84">
        <v>44063</v>
      </c>
      <c r="C1926" s="84" t="s">
        <v>486</v>
      </c>
      <c r="D1926" s="85">
        <f>VLOOKUP(Pag_Inicio_Corr_mas_casos[[#This Row],[Corregimiento]],Hoja3!$A$2:$D$676,4,0)</f>
        <v>80813</v>
      </c>
      <c r="E1926" s="84">
        <v>16</v>
      </c>
      <c r="F1926">
        <v>1</v>
      </c>
    </row>
    <row r="1927" spans="1:6">
      <c r="A1927" s="82">
        <v>44063</v>
      </c>
      <c r="B1927" s="84">
        <v>44063</v>
      </c>
      <c r="C1927" s="84" t="s">
        <v>468</v>
      </c>
      <c r="D1927" s="85">
        <f>VLOOKUP(Pag_Inicio_Corr_mas_casos[[#This Row],[Corregimiento]],Hoja3!$A$2:$D$676,4,0)</f>
        <v>80816</v>
      </c>
      <c r="E1927" s="84">
        <v>14</v>
      </c>
      <c r="F1927">
        <v>1</v>
      </c>
    </row>
    <row r="1928" spans="1:6">
      <c r="A1928" s="82">
        <v>44063</v>
      </c>
      <c r="B1928" s="84">
        <v>44063</v>
      </c>
      <c r="C1928" s="84" t="s">
        <v>545</v>
      </c>
      <c r="D1928" s="85">
        <f>VLOOKUP(Pag_Inicio_Corr_mas_casos[[#This Row],[Corregimiento]],Hoja3!$A$2:$D$676,4,0)</f>
        <v>40701</v>
      </c>
      <c r="E1928" s="84">
        <v>13</v>
      </c>
      <c r="F1928">
        <v>1</v>
      </c>
    </row>
    <row r="1929" spans="1:6">
      <c r="A1929" s="82">
        <v>44063</v>
      </c>
      <c r="B1929" s="84">
        <v>44063</v>
      </c>
      <c r="C1929" s="84" t="s">
        <v>472</v>
      </c>
      <c r="D1929" s="85">
        <f>VLOOKUP(Pag_Inicio_Corr_mas_casos[[#This Row],[Corregimiento]],Hoja3!$A$2:$D$676,4,0)</f>
        <v>81001</v>
      </c>
      <c r="E1929" s="84">
        <v>12</v>
      </c>
      <c r="F1929">
        <v>1</v>
      </c>
    </row>
    <row r="1930" spans="1:6">
      <c r="A1930" s="82">
        <v>44063</v>
      </c>
      <c r="B1930" s="84">
        <v>44063</v>
      </c>
      <c r="C1930" s="84" t="s">
        <v>481</v>
      </c>
      <c r="D1930" s="85">
        <f>VLOOKUP(Pag_Inicio_Corr_mas_casos[[#This Row],[Corregimiento]],Hoja3!$A$2:$D$676,4,0)</f>
        <v>80810</v>
      </c>
      <c r="E1930" s="84">
        <v>12</v>
      </c>
      <c r="F1930">
        <v>1</v>
      </c>
    </row>
    <row r="1931" spans="1:6">
      <c r="A1931" s="82">
        <v>44063</v>
      </c>
      <c r="B1931" s="84">
        <v>44063</v>
      </c>
      <c r="C1931" s="84" t="s">
        <v>499</v>
      </c>
      <c r="D1931" s="85">
        <f>VLOOKUP(Pag_Inicio_Corr_mas_casos[[#This Row],[Corregimiento]],Hoja3!$A$2:$D$676,4,0)</f>
        <v>130105</v>
      </c>
      <c r="E1931" s="84">
        <v>12</v>
      </c>
      <c r="F1931">
        <v>1</v>
      </c>
    </row>
    <row r="1932" spans="1:6">
      <c r="A1932" s="82">
        <v>44063</v>
      </c>
      <c r="B1932" s="84">
        <v>44063</v>
      </c>
      <c r="C1932" s="84" t="s">
        <v>465</v>
      </c>
      <c r="D1932" s="85">
        <f>VLOOKUP(Pag_Inicio_Corr_mas_casos[[#This Row],[Corregimiento]],Hoja3!$A$2:$D$676,4,0)</f>
        <v>80821</v>
      </c>
      <c r="E1932" s="84">
        <v>11</v>
      </c>
      <c r="F1932">
        <v>1</v>
      </c>
    </row>
    <row r="1933" spans="1:6">
      <c r="A1933" s="82">
        <v>44063</v>
      </c>
      <c r="B1933" s="84">
        <v>44063</v>
      </c>
      <c r="C1933" s="84" t="s">
        <v>479</v>
      </c>
      <c r="D1933" s="85">
        <f>VLOOKUP(Pag_Inicio_Corr_mas_casos[[#This Row],[Corregimiento]],Hoja3!$A$2:$D$676,4,0)</f>
        <v>80806</v>
      </c>
      <c r="E1933" s="84">
        <v>11</v>
      </c>
      <c r="F1933">
        <v>1</v>
      </c>
    </row>
    <row r="1934" spans="1:6">
      <c r="A1934" s="82">
        <v>44063</v>
      </c>
      <c r="B1934" s="84">
        <v>44063</v>
      </c>
      <c r="C1934" s="84" t="s">
        <v>474</v>
      </c>
      <c r="D1934" s="85">
        <f>VLOOKUP(Pag_Inicio_Corr_mas_casos[[#This Row],[Corregimiento]],Hoja3!$A$2:$D$676,4,0)</f>
        <v>130107</v>
      </c>
      <c r="E1934" s="84">
        <v>11</v>
      </c>
      <c r="F1934">
        <v>1</v>
      </c>
    </row>
    <row r="1935" spans="1:6">
      <c r="A1935" s="82">
        <v>44063</v>
      </c>
      <c r="B1935" s="84">
        <v>44063</v>
      </c>
      <c r="C1935" s="84" t="s">
        <v>478</v>
      </c>
      <c r="D1935" s="85">
        <f>VLOOKUP(Pag_Inicio_Corr_mas_casos[[#This Row],[Corregimiento]],Hoja3!$A$2:$D$676,4,0)</f>
        <v>40601</v>
      </c>
      <c r="E1935" s="84">
        <v>11</v>
      </c>
      <c r="F1935">
        <v>1</v>
      </c>
    </row>
    <row r="1936" spans="1:6">
      <c r="A1936" s="82">
        <v>44063</v>
      </c>
      <c r="B1936" s="84">
        <v>44063</v>
      </c>
      <c r="C1936" s="84" t="s">
        <v>497</v>
      </c>
      <c r="D1936" s="85">
        <f>VLOOKUP(Pag_Inicio_Corr_mas_casos[[#This Row],[Corregimiento]],Hoja3!$A$2:$D$676,4,0)</f>
        <v>50208</v>
      </c>
      <c r="E1936" s="84">
        <v>11</v>
      </c>
      <c r="F1936">
        <v>1</v>
      </c>
    </row>
    <row r="1937" spans="1:8">
      <c r="A1937" s="82">
        <v>44063</v>
      </c>
      <c r="B1937" s="84">
        <v>44063</v>
      </c>
      <c r="C1937" s="84" t="s">
        <v>586</v>
      </c>
      <c r="D1937" s="85">
        <f>VLOOKUP(Pag_Inicio_Corr_mas_casos[[#This Row],[Corregimiento]],Hoja3!$A$2:$D$676,4,0)</f>
        <v>20305</v>
      </c>
      <c r="E1937" s="84">
        <v>11</v>
      </c>
      <c r="F1937">
        <v>1</v>
      </c>
    </row>
    <row r="1938" spans="1:8">
      <c r="A1938" s="82">
        <v>44063</v>
      </c>
      <c r="B1938" s="84">
        <v>44063</v>
      </c>
      <c r="C1938" s="84" t="s">
        <v>493</v>
      </c>
      <c r="D1938" s="85">
        <f>VLOOKUP(Pag_Inicio_Corr_mas_casos[[#This Row],[Corregimiento]],Hoja3!$A$2:$D$676,4,0)</f>
        <v>80811</v>
      </c>
      <c r="E1938" s="84">
        <v>11</v>
      </c>
      <c r="F1938">
        <v>1</v>
      </c>
    </row>
    <row r="1939" spans="1:8">
      <c r="A1939" s="82">
        <v>44063</v>
      </c>
      <c r="B1939" s="84">
        <v>44063</v>
      </c>
      <c r="C1939" s="84" t="s">
        <v>507</v>
      </c>
      <c r="D1939" s="85">
        <f>VLOOKUP(Pag_Inicio_Corr_mas_casos[[#This Row],[Corregimiento]],Hoja3!$A$2:$D$676,4,0)</f>
        <v>81009</v>
      </c>
      <c r="E1939" s="84">
        <v>11</v>
      </c>
      <c r="F1939">
        <v>1</v>
      </c>
    </row>
    <row r="1940" spans="1:8">
      <c r="A1940" s="62">
        <v>44064</v>
      </c>
      <c r="B1940" s="63">
        <v>44064</v>
      </c>
      <c r="C1940" s="64" t="s">
        <v>506</v>
      </c>
      <c r="D1940" s="65">
        <f>VLOOKUP(Pag_Inicio_Corr_mas_casos[[#This Row],[Corregimiento]],Hoja3!$A$2:$D$676,4,0)</f>
        <v>81003</v>
      </c>
      <c r="E1940" s="7">
        <v>40</v>
      </c>
      <c r="F1940">
        <v>1</v>
      </c>
      <c r="H1940">
        <f>SUM(F1940:F1947)</f>
        <v>8</v>
      </c>
    </row>
    <row r="1941" spans="1:8">
      <c r="A1941" s="62">
        <v>44064</v>
      </c>
      <c r="B1941" s="63">
        <v>44064</v>
      </c>
      <c r="C1941" s="64" t="s">
        <v>460</v>
      </c>
      <c r="D1941" s="65">
        <f>VLOOKUP(Pag_Inicio_Corr_mas_casos[[#This Row],[Corregimiento]],Hoja3!$A$2:$D$676,4,0)</f>
        <v>130101</v>
      </c>
      <c r="E1941" s="64">
        <v>15</v>
      </c>
      <c r="F1941">
        <v>1</v>
      </c>
    </row>
    <row r="1942" spans="1:8">
      <c r="A1942" s="62">
        <v>44064</v>
      </c>
      <c r="B1942" s="63">
        <v>44064</v>
      </c>
      <c r="C1942" s="64" t="s">
        <v>464</v>
      </c>
      <c r="D1942" s="65">
        <f>VLOOKUP(Pag_Inicio_Corr_mas_casos[[#This Row],[Corregimiento]],Hoja3!$A$2:$D$676,4,0)</f>
        <v>130102</v>
      </c>
      <c r="E1942" s="64">
        <v>13</v>
      </c>
      <c r="F1942">
        <v>1</v>
      </c>
    </row>
    <row r="1943" spans="1:8">
      <c r="A1943" s="62">
        <v>44064</v>
      </c>
      <c r="B1943" s="63">
        <v>44064</v>
      </c>
      <c r="C1943" s="64" t="s">
        <v>473</v>
      </c>
      <c r="D1943" s="65">
        <f>VLOOKUP(Pag_Inicio_Corr_mas_casos[[#This Row],[Corregimiento]],Hoja3!$A$2:$D$676,4,0)</f>
        <v>80819</v>
      </c>
      <c r="E1943" s="64">
        <v>12</v>
      </c>
      <c r="F1943">
        <v>1</v>
      </c>
    </row>
    <row r="1944" spans="1:8">
      <c r="A1944" s="62">
        <v>44064</v>
      </c>
      <c r="B1944" s="63">
        <v>44064</v>
      </c>
      <c r="C1944" s="64" t="s">
        <v>564</v>
      </c>
      <c r="D1944" s="65">
        <f>VLOOKUP(Pag_Inicio_Corr_mas_casos[[#This Row],[Corregimiento]],Hoja3!$A$2:$D$676,4,0)</f>
        <v>40606</v>
      </c>
      <c r="E1944" s="64">
        <v>11</v>
      </c>
      <c r="F1944">
        <v>1</v>
      </c>
    </row>
    <row r="1945" spans="1:8">
      <c r="A1945" s="62">
        <v>44064</v>
      </c>
      <c r="B1945" s="63">
        <v>44064</v>
      </c>
      <c r="C1945" s="64" t="s">
        <v>587</v>
      </c>
      <c r="D1945" s="65">
        <f>VLOOKUP(Pag_Inicio_Corr_mas_casos[[#This Row],[Corregimiento]],Hoja3!$A$2:$D$676,4,0)</f>
        <v>60105</v>
      </c>
      <c r="E1945" s="64">
        <v>11</v>
      </c>
      <c r="F1945">
        <v>1</v>
      </c>
    </row>
    <row r="1946" spans="1:8">
      <c r="A1946" s="62">
        <v>44064</v>
      </c>
      <c r="B1946" s="63">
        <v>44064</v>
      </c>
      <c r="C1946" s="64" t="s">
        <v>462</v>
      </c>
      <c r="D1946" s="65">
        <f>VLOOKUP(Pag_Inicio_Corr_mas_casos[[#This Row],[Corregimiento]],Hoja3!$A$2:$D$676,4,0)</f>
        <v>130106</v>
      </c>
      <c r="E1946" s="64">
        <v>11</v>
      </c>
      <c r="F1946">
        <v>1</v>
      </c>
    </row>
    <row r="1947" spans="1:8">
      <c r="A1947" s="62">
        <v>44064</v>
      </c>
      <c r="B1947" s="63">
        <v>44064</v>
      </c>
      <c r="C1947" s="64" t="s">
        <v>566</v>
      </c>
      <c r="D1947" s="65">
        <f>VLOOKUP(Pag_Inicio_Corr_mas_casos[[#This Row],[Corregimiento]],Hoja3!$A$2:$D$676,4,0)</f>
        <v>41401</v>
      </c>
      <c r="E1947" s="64">
        <v>10</v>
      </c>
      <c r="F1947">
        <v>1</v>
      </c>
    </row>
    <row r="1948" spans="1:8">
      <c r="A1948" s="86">
        <v>44065</v>
      </c>
      <c r="B1948" s="87">
        <v>44065</v>
      </c>
      <c r="C1948" s="88" t="s">
        <v>462</v>
      </c>
      <c r="D1948" s="89">
        <f>VLOOKUP(Pag_Inicio_Corr_mas_casos[[#This Row],[Corregimiento]],Hoja3!$A$2:$D$676,4,0)</f>
        <v>130106</v>
      </c>
      <c r="E1948" s="7">
        <v>49</v>
      </c>
      <c r="F1948">
        <v>1</v>
      </c>
      <c r="H1948">
        <f>SUM(F1948:F1973)</f>
        <v>26</v>
      </c>
    </row>
    <row r="1949" spans="1:8">
      <c r="A1949" s="86">
        <v>44065</v>
      </c>
      <c r="B1949" s="88">
        <v>44065</v>
      </c>
      <c r="C1949" s="88" t="s">
        <v>460</v>
      </c>
      <c r="D1949" s="89">
        <f>VLOOKUP(Pag_Inicio_Corr_mas_casos[[#This Row],[Corregimiento]],Hoja3!$A$2:$D$676,4,0)</f>
        <v>130101</v>
      </c>
      <c r="E1949" s="88">
        <v>37</v>
      </c>
      <c r="F1949">
        <v>1</v>
      </c>
    </row>
    <row r="1950" spans="1:8">
      <c r="A1950" s="86">
        <v>44065</v>
      </c>
      <c r="B1950" s="88">
        <v>44065</v>
      </c>
      <c r="C1950" s="88" t="s">
        <v>473</v>
      </c>
      <c r="D1950" s="89">
        <f>VLOOKUP(Pag_Inicio_Corr_mas_casos[[#This Row],[Corregimiento]],Hoja3!$A$2:$D$676,4,0)</f>
        <v>80819</v>
      </c>
      <c r="E1950" s="88">
        <v>30</v>
      </c>
      <c r="F1950">
        <v>1</v>
      </c>
    </row>
    <row r="1951" spans="1:8">
      <c r="A1951" s="86">
        <v>44065</v>
      </c>
      <c r="B1951" s="88">
        <v>44065</v>
      </c>
      <c r="C1951" s="88" t="s">
        <v>469</v>
      </c>
      <c r="D1951" s="89">
        <f>VLOOKUP(Pag_Inicio_Corr_mas_casos[[#This Row],[Corregimiento]],Hoja3!$A$2:$D$676,4,0)</f>
        <v>80817</v>
      </c>
      <c r="E1951" s="88">
        <v>25</v>
      </c>
      <c r="F1951">
        <v>1</v>
      </c>
    </row>
    <row r="1952" spans="1:8">
      <c r="A1952" s="86">
        <v>44065</v>
      </c>
      <c r="B1952" s="88">
        <v>44065</v>
      </c>
      <c r="C1952" s="88" t="s">
        <v>490</v>
      </c>
      <c r="D1952" s="89">
        <f>VLOOKUP(Pag_Inicio_Corr_mas_casos[[#This Row],[Corregimiento]],Hoja3!$A$2:$D$676,4,0)</f>
        <v>80820</v>
      </c>
      <c r="E1952" s="88">
        <v>24</v>
      </c>
      <c r="F1952">
        <v>1</v>
      </c>
    </row>
    <row r="1953" spans="1:6">
      <c r="A1953" s="86">
        <v>44065</v>
      </c>
      <c r="B1953" s="88">
        <v>44065</v>
      </c>
      <c r="C1953" s="88" t="s">
        <v>464</v>
      </c>
      <c r="D1953" s="89">
        <f>VLOOKUP(Pag_Inicio_Corr_mas_casos[[#This Row],[Corregimiento]],Hoja3!$A$2:$D$676,4,0)</f>
        <v>130102</v>
      </c>
      <c r="E1953" s="88">
        <v>22</v>
      </c>
      <c r="F1953">
        <v>1</v>
      </c>
    </row>
    <row r="1954" spans="1:6">
      <c r="A1954" s="86">
        <v>44065</v>
      </c>
      <c r="B1954" s="88">
        <v>44065</v>
      </c>
      <c r="C1954" s="88" t="s">
        <v>480</v>
      </c>
      <c r="D1954" s="89">
        <f>VLOOKUP(Pag_Inicio_Corr_mas_casos[[#This Row],[Corregimiento]],Hoja3!$A$2:$D$676,4,0)</f>
        <v>130108</v>
      </c>
      <c r="E1954" s="88">
        <v>21</v>
      </c>
      <c r="F1954">
        <v>1</v>
      </c>
    </row>
    <row r="1955" spans="1:6">
      <c r="A1955" s="86">
        <v>44065</v>
      </c>
      <c r="B1955" s="88">
        <v>44065</v>
      </c>
      <c r="C1955" s="88" t="s">
        <v>486</v>
      </c>
      <c r="D1955" s="89">
        <f>VLOOKUP(Pag_Inicio_Corr_mas_casos[[#This Row],[Corregimiento]],Hoja3!$A$2:$D$676,4,0)</f>
        <v>80813</v>
      </c>
      <c r="E1955" s="88">
        <v>21</v>
      </c>
      <c r="F1955">
        <v>1</v>
      </c>
    </row>
    <row r="1956" spans="1:6">
      <c r="A1956" s="86">
        <v>44065</v>
      </c>
      <c r="B1956" s="88">
        <v>44065</v>
      </c>
      <c r="C1956" s="88" t="s">
        <v>472</v>
      </c>
      <c r="D1956" s="89">
        <f>VLOOKUP(Pag_Inicio_Corr_mas_casos[[#This Row],[Corregimiento]],Hoja3!$A$2:$D$676,4,0)</f>
        <v>81001</v>
      </c>
      <c r="E1956" s="88">
        <v>19</v>
      </c>
      <c r="F1956">
        <v>1</v>
      </c>
    </row>
    <row r="1957" spans="1:6">
      <c r="A1957" s="86">
        <v>44065</v>
      </c>
      <c r="B1957" s="88">
        <v>44065</v>
      </c>
      <c r="C1957" s="88" t="s">
        <v>475</v>
      </c>
      <c r="D1957" s="89">
        <f>VLOOKUP(Pag_Inicio_Corr_mas_casos[[#This Row],[Corregimiento]],Hoja3!$A$2:$D$676,4,0)</f>
        <v>81006</v>
      </c>
      <c r="E1957" s="88">
        <v>18</v>
      </c>
      <c r="F1957">
        <v>1</v>
      </c>
    </row>
    <row r="1958" spans="1:6">
      <c r="A1958" s="86">
        <v>44065</v>
      </c>
      <c r="B1958" s="88">
        <v>44065</v>
      </c>
      <c r="C1958" s="88" t="s">
        <v>474</v>
      </c>
      <c r="D1958" s="89">
        <f>VLOOKUP(Pag_Inicio_Corr_mas_casos[[#This Row],[Corregimiento]],Hoja3!$A$2:$D$676,4,0)</f>
        <v>130107</v>
      </c>
      <c r="E1958" s="88">
        <v>17</v>
      </c>
      <c r="F1958">
        <v>1</v>
      </c>
    </row>
    <row r="1959" spans="1:6">
      <c r="A1959" s="86">
        <v>44065</v>
      </c>
      <c r="B1959" s="88">
        <v>44065</v>
      </c>
      <c r="C1959" s="88" t="s">
        <v>476</v>
      </c>
      <c r="D1959" s="89">
        <f>VLOOKUP(Pag_Inicio_Corr_mas_casos[[#This Row],[Corregimiento]],Hoja3!$A$2:$D$676,4,0)</f>
        <v>80812</v>
      </c>
      <c r="E1959" s="88">
        <v>17</v>
      </c>
      <c r="F1959">
        <v>1</v>
      </c>
    </row>
    <row r="1960" spans="1:6">
      <c r="A1960" s="86">
        <v>44065</v>
      </c>
      <c r="B1960" s="88">
        <v>44065</v>
      </c>
      <c r="C1960" s="88" t="s">
        <v>467</v>
      </c>
      <c r="D1960" s="89">
        <f>VLOOKUP(Pag_Inicio_Corr_mas_casos[[#This Row],[Corregimiento]],Hoja3!$A$2:$D$676,4,0)</f>
        <v>81008</v>
      </c>
      <c r="E1960" s="88">
        <v>16</v>
      </c>
      <c r="F1960">
        <v>1</v>
      </c>
    </row>
    <row r="1961" spans="1:6">
      <c r="A1961" s="86">
        <v>44065</v>
      </c>
      <c r="B1961" s="88">
        <v>44065</v>
      </c>
      <c r="C1961" s="88" t="s">
        <v>535</v>
      </c>
      <c r="D1961" s="89">
        <f>VLOOKUP(Pag_Inicio_Corr_mas_casos[[#This Row],[Corregimiento]],Hoja3!$A$2:$D$676,4,0)</f>
        <v>120504</v>
      </c>
      <c r="E1961" s="88">
        <v>16</v>
      </c>
      <c r="F1961">
        <v>1</v>
      </c>
    </row>
    <row r="1962" spans="1:6">
      <c r="A1962" s="86">
        <v>44065</v>
      </c>
      <c r="B1962" s="88">
        <v>44065</v>
      </c>
      <c r="C1962" s="88" t="s">
        <v>491</v>
      </c>
      <c r="D1962" s="89">
        <f>VLOOKUP(Pag_Inicio_Corr_mas_casos[[#This Row],[Corregimiento]],Hoja3!$A$2:$D$676,4,0)</f>
        <v>80815</v>
      </c>
      <c r="E1962" s="88">
        <v>16</v>
      </c>
      <c r="F1962">
        <v>1</v>
      </c>
    </row>
    <row r="1963" spans="1:6">
      <c r="A1963" s="86">
        <v>44065</v>
      </c>
      <c r="B1963" s="88">
        <v>44065</v>
      </c>
      <c r="C1963" s="88" t="s">
        <v>465</v>
      </c>
      <c r="D1963" s="89">
        <f>VLOOKUP(Pag_Inicio_Corr_mas_casos[[#This Row],[Corregimiento]],Hoja3!$A$2:$D$676,4,0)</f>
        <v>80821</v>
      </c>
      <c r="E1963" s="88">
        <v>16</v>
      </c>
      <c r="F1963">
        <v>1</v>
      </c>
    </row>
    <row r="1964" spans="1:6">
      <c r="A1964" s="86">
        <v>44065</v>
      </c>
      <c r="B1964" s="88">
        <v>44065</v>
      </c>
      <c r="C1964" s="88" t="s">
        <v>471</v>
      </c>
      <c r="D1964" s="89">
        <f>VLOOKUP(Pag_Inicio_Corr_mas_casos[[#This Row],[Corregimiento]],Hoja3!$A$2:$D$676,4,0)</f>
        <v>80823</v>
      </c>
      <c r="E1964" s="88">
        <v>15</v>
      </c>
      <c r="F1964">
        <v>1</v>
      </c>
    </row>
    <row r="1965" spans="1:6">
      <c r="A1965" s="86">
        <v>44065</v>
      </c>
      <c r="B1965" s="88">
        <v>44065</v>
      </c>
      <c r="C1965" s="88" t="s">
        <v>478</v>
      </c>
      <c r="D1965" s="89">
        <f>VLOOKUP(Pag_Inicio_Corr_mas_casos[[#This Row],[Corregimiento]],Hoja3!$A$2:$D$676,4,0)</f>
        <v>40601</v>
      </c>
      <c r="E1965" s="88">
        <v>14</v>
      </c>
      <c r="F1965">
        <v>1</v>
      </c>
    </row>
    <row r="1966" spans="1:6">
      <c r="A1966" s="86">
        <v>44065</v>
      </c>
      <c r="B1966" s="88">
        <v>44065</v>
      </c>
      <c r="C1966" s="88" t="s">
        <v>479</v>
      </c>
      <c r="D1966" s="89">
        <f>VLOOKUP(Pag_Inicio_Corr_mas_casos[[#This Row],[Corregimiento]],Hoja3!$A$2:$D$676,4,0)</f>
        <v>80806</v>
      </c>
      <c r="E1966" s="88">
        <v>14</v>
      </c>
      <c r="F1966">
        <v>1</v>
      </c>
    </row>
    <row r="1967" spans="1:6">
      <c r="A1967" s="86">
        <v>44065</v>
      </c>
      <c r="B1967" s="88">
        <v>44065</v>
      </c>
      <c r="C1967" s="88" t="s">
        <v>505</v>
      </c>
      <c r="D1967" s="89">
        <f>VLOOKUP(Pag_Inicio_Corr_mas_casos[[#This Row],[Corregimiento]],Hoja3!$A$2:$D$676,4,0)</f>
        <v>130717</v>
      </c>
      <c r="E1967" s="88">
        <v>12</v>
      </c>
      <c r="F1967">
        <v>1</v>
      </c>
    </row>
    <row r="1968" spans="1:6">
      <c r="A1968" s="86">
        <v>44065</v>
      </c>
      <c r="B1968" s="88">
        <v>44065</v>
      </c>
      <c r="C1968" s="88" t="s">
        <v>523</v>
      </c>
      <c r="D1968" s="89">
        <f>VLOOKUP(Pag_Inicio_Corr_mas_casos[[#This Row],[Corregimiento]],Hoja3!$A$2:$D$676,4,0)</f>
        <v>81005</v>
      </c>
      <c r="E1968" s="88">
        <v>12</v>
      </c>
      <c r="F1968">
        <v>1</v>
      </c>
    </row>
    <row r="1969" spans="1:8">
      <c r="A1969" s="86">
        <v>44065</v>
      </c>
      <c r="B1969" s="88">
        <v>44065</v>
      </c>
      <c r="C1969" s="88" t="s">
        <v>461</v>
      </c>
      <c r="D1969" s="89">
        <f>VLOOKUP(Pag_Inicio_Corr_mas_casos[[#This Row],[Corregimiento]],Hoja3!$A$2:$D$676,4,0)</f>
        <v>81002</v>
      </c>
      <c r="E1969" s="88">
        <v>11</v>
      </c>
      <c r="F1969">
        <v>1</v>
      </c>
    </row>
    <row r="1970" spans="1:8">
      <c r="A1970" s="86">
        <v>44065</v>
      </c>
      <c r="B1970" s="88">
        <v>44065</v>
      </c>
      <c r="C1970" s="88" t="s">
        <v>496</v>
      </c>
      <c r="D1970" s="89">
        <f>VLOOKUP(Pag_Inicio_Corr_mas_casos[[#This Row],[Corregimiento]],Hoja3!$A$2:$D$676,4,0)</f>
        <v>80826</v>
      </c>
      <c r="E1970" s="88">
        <v>11</v>
      </c>
      <c r="F1970">
        <v>1</v>
      </c>
    </row>
    <row r="1971" spans="1:8">
      <c r="A1971" s="86">
        <v>44065</v>
      </c>
      <c r="B1971" s="88">
        <v>44065</v>
      </c>
      <c r="C1971" s="88" t="s">
        <v>588</v>
      </c>
      <c r="D1971" s="89">
        <f>VLOOKUP(Pag_Inicio_Corr_mas_casos[[#This Row],[Corregimiento]],Hoja3!$A$2:$D$676,4,0)</f>
        <v>40510</v>
      </c>
      <c r="E1971" s="88">
        <v>10</v>
      </c>
      <c r="F1971">
        <v>1</v>
      </c>
    </row>
    <row r="1972" spans="1:8">
      <c r="A1972" s="86">
        <v>44065</v>
      </c>
      <c r="B1972" s="88">
        <v>44065</v>
      </c>
      <c r="C1972" s="88" t="s">
        <v>466</v>
      </c>
      <c r="D1972" s="89">
        <f>VLOOKUP(Pag_Inicio_Corr_mas_casos[[#This Row],[Corregimiento]],Hoja3!$A$2:$D$676,4,0)</f>
        <v>81007</v>
      </c>
      <c r="E1972" s="88">
        <v>10</v>
      </c>
      <c r="F1972">
        <v>1</v>
      </c>
    </row>
    <row r="1973" spans="1:8">
      <c r="A1973" s="86">
        <v>44065</v>
      </c>
      <c r="B1973" s="88">
        <v>44065</v>
      </c>
      <c r="C1973" s="88" t="s">
        <v>517</v>
      </c>
      <c r="D1973" s="89">
        <f>VLOOKUP(Pag_Inicio_Corr_mas_casos[[#This Row],[Corregimiento]],Hoja3!$A$2:$D$676,4,0)</f>
        <v>91001</v>
      </c>
      <c r="E1973" s="88">
        <v>10</v>
      </c>
      <c r="F1973">
        <v>1</v>
      </c>
    </row>
    <row r="1974" spans="1:8">
      <c r="A1974" s="73">
        <v>44066</v>
      </c>
      <c r="B1974" s="70">
        <v>44066</v>
      </c>
      <c r="C1974" s="71" t="s">
        <v>462</v>
      </c>
      <c r="D1974" s="72">
        <f>VLOOKUP(Pag_Inicio_Corr_mas_casos[[#This Row],[Corregimiento]],Hoja3!$A$2:$D$676,4,0)</f>
        <v>130106</v>
      </c>
      <c r="E1974" s="7">
        <v>39</v>
      </c>
      <c r="F1974">
        <v>1</v>
      </c>
      <c r="H1974">
        <f>SUM(F1974:F2012)</f>
        <v>39</v>
      </c>
    </row>
    <row r="1975" spans="1:8">
      <c r="A1975" s="73">
        <v>44066</v>
      </c>
      <c r="B1975" s="70">
        <v>44066</v>
      </c>
      <c r="C1975" s="71" t="s">
        <v>460</v>
      </c>
      <c r="D1975" s="72">
        <f>VLOOKUP(Pag_Inicio_Corr_mas_casos[[#This Row],[Corregimiento]],Hoja3!$A$2:$D$676,4,0)</f>
        <v>130101</v>
      </c>
      <c r="E1975" s="71">
        <v>38</v>
      </c>
      <c r="F1975">
        <v>1</v>
      </c>
    </row>
    <row r="1976" spans="1:8">
      <c r="A1976" s="73">
        <v>44066</v>
      </c>
      <c r="B1976" s="70">
        <v>44066</v>
      </c>
      <c r="C1976" s="71" t="s">
        <v>469</v>
      </c>
      <c r="D1976" s="72">
        <f>VLOOKUP(Pag_Inicio_Corr_mas_casos[[#This Row],[Corregimiento]],Hoja3!$A$2:$D$676,4,0)</f>
        <v>80817</v>
      </c>
      <c r="E1976" s="71">
        <v>35</v>
      </c>
      <c r="F1976">
        <v>1</v>
      </c>
    </row>
    <row r="1977" spans="1:8">
      <c r="A1977" s="73">
        <v>44066</v>
      </c>
      <c r="B1977" s="70">
        <v>44066</v>
      </c>
      <c r="C1977" s="71" t="s">
        <v>474</v>
      </c>
      <c r="D1977" s="72">
        <f>VLOOKUP(Pag_Inicio_Corr_mas_casos[[#This Row],[Corregimiento]],Hoja3!$A$2:$D$676,4,0)</f>
        <v>130107</v>
      </c>
      <c r="E1977" s="71">
        <v>34</v>
      </c>
      <c r="F1977">
        <v>1</v>
      </c>
    </row>
    <row r="1978" spans="1:8">
      <c r="A1978" s="73">
        <v>44066</v>
      </c>
      <c r="B1978" s="70">
        <v>44066</v>
      </c>
      <c r="C1978" s="71" t="s">
        <v>473</v>
      </c>
      <c r="D1978" s="72">
        <f>VLOOKUP(Pag_Inicio_Corr_mas_casos[[#This Row],[Corregimiento]],Hoja3!$A$2:$D$676,4,0)</f>
        <v>80819</v>
      </c>
      <c r="E1978" s="71">
        <v>33</v>
      </c>
      <c r="F1978">
        <v>1</v>
      </c>
    </row>
    <row r="1979" spans="1:8">
      <c r="A1979" s="73">
        <v>44066</v>
      </c>
      <c r="B1979" s="70">
        <v>44066</v>
      </c>
      <c r="C1979" s="71" t="s">
        <v>505</v>
      </c>
      <c r="D1979" s="72">
        <f>VLOOKUP(Pag_Inicio_Corr_mas_casos[[#This Row],[Corregimiento]],Hoja3!$A$2:$D$676,4,0)</f>
        <v>130717</v>
      </c>
      <c r="E1979" s="71">
        <v>32</v>
      </c>
      <c r="F1979">
        <v>1</v>
      </c>
    </row>
    <row r="1980" spans="1:8">
      <c r="A1980" s="73">
        <v>44066</v>
      </c>
      <c r="B1980" s="70">
        <v>44066</v>
      </c>
      <c r="C1980" s="71" t="s">
        <v>490</v>
      </c>
      <c r="D1980" s="72">
        <f>VLOOKUP(Pag_Inicio_Corr_mas_casos[[#This Row],[Corregimiento]],Hoja3!$A$2:$D$676,4,0)</f>
        <v>80820</v>
      </c>
      <c r="E1980" s="71">
        <v>31</v>
      </c>
      <c r="F1980">
        <v>1</v>
      </c>
    </row>
    <row r="1981" spans="1:8">
      <c r="A1981" s="73">
        <v>44066</v>
      </c>
      <c r="B1981" s="70">
        <v>44066</v>
      </c>
      <c r="C1981" s="71" t="s">
        <v>464</v>
      </c>
      <c r="D1981" s="72">
        <f>VLOOKUP(Pag_Inicio_Corr_mas_casos[[#This Row],[Corregimiento]],Hoja3!$A$2:$D$676,4,0)</f>
        <v>130102</v>
      </c>
      <c r="E1981" s="71">
        <v>30</v>
      </c>
      <c r="F1981">
        <v>1</v>
      </c>
    </row>
    <row r="1982" spans="1:8">
      <c r="A1982" s="73">
        <v>44066</v>
      </c>
      <c r="B1982" s="70">
        <v>44066</v>
      </c>
      <c r="C1982" s="71" t="s">
        <v>480</v>
      </c>
      <c r="D1982" s="72">
        <f>VLOOKUP(Pag_Inicio_Corr_mas_casos[[#This Row],[Corregimiento]],Hoja3!$A$2:$D$676,4,0)</f>
        <v>130108</v>
      </c>
      <c r="E1982" s="71">
        <v>29</v>
      </c>
      <c r="F1982">
        <v>1</v>
      </c>
    </row>
    <row r="1983" spans="1:8">
      <c r="A1983" s="73">
        <v>44066</v>
      </c>
      <c r="B1983" s="70">
        <v>44066</v>
      </c>
      <c r="C1983" s="71" t="s">
        <v>491</v>
      </c>
      <c r="D1983" s="72">
        <f>VLOOKUP(Pag_Inicio_Corr_mas_casos[[#This Row],[Corregimiento]],Hoja3!$A$2:$D$676,4,0)</f>
        <v>80815</v>
      </c>
      <c r="E1983" s="71">
        <v>28</v>
      </c>
      <c r="F1983">
        <v>1</v>
      </c>
    </row>
    <row r="1984" spans="1:8">
      <c r="A1984" s="73">
        <v>44066</v>
      </c>
      <c r="B1984" s="70">
        <v>44066</v>
      </c>
      <c r="C1984" s="71" t="s">
        <v>465</v>
      </c>
      <c r="D1984" s="72">
        <f>VLOOKUP(Pag_Inicio_Corr_mas_casos[[#This Row],[Corregimiento]],Hoja3!$A$2:$D$676,4,0)</f>
        <v>80821</v>
      </c>
      <c r="E1984" s="71">
        <v>28</v>
      </c>
      <c r="F1984">
        <v>1</v>
      </c>
    </row>
    <row r="1985" spans="1:6">
      <c r="A1985" s="73">
        <v>44066</v>
      </c>
      <c r="B1985" s="70">
        <v>44066</v>
      </c>
      <c r="C1985" s="71" t="s">
        <v>466</v>
      </c>
      <c r="D1985" s="72">
        <f>VLOOKUP(Pag_Inicio_Corr_mas_casos[[#This Row],[Corregimiento]],Hoja3!$A$2:$D$676,4,0)</f>
        <v>81007</v>
      </c>
      <c r="E1985" s="71">
        <v>26</v>
      </c>
      <c r="F1985">
        <v>1</v>
      </c>
    </row>
    <row r="1986" spans="1:6">
      <c r="A1986" s="73">
        <v>44066</v>
      </c>
      <c r="B1986" s="70">
        <v>44066</v>
      </c>
      <c r="C1986" s="71" t="s">
        <v>584</v>
      </c>
      <c r="D1986" s="72">
        <f>VLOOKUP(Pag_Inicio_Corr_mas_casos[[#This Row],[Corregimiento]],Hoja3!$A$2:$D$676,4,0)</f>
        <v>50106</v>
      </c>
      <c r="E1986" s="71">
        <v>25</v>
      </c>
      <c r="F1986">
        <v>1</v>
      </c>
    </row>
    <row r="1987" spans="1:6">
      <c r="A1987" s="73">
        <v>44066</v>
      </c>
      <c r="B1987" s="70">
        <v>44066</v>
      </c>
      <c r="C1987" s="71" t="s">
        <v>495</v>
      </c>
      <c r="D1987" s="72">
        <f>VLOOKUP(Pag_Inicio_Corr_mas_casos[[#This Row],[Corregimiento]],Hoja3!$A$2:$D$676,4,0)</f>
        <v>130708</v>
      </c>
      <c r="E1987" s="71">
        <v>24</v>
      </c>
      <c r="F1987">
        <v>1</v>
      </c>
    </row>
    <row r="1988" spans="1:6">
      <c r="A1988" s="73">
        <v>44066</v>
      </c>
      <c r="B1988" s="70">
        <v>44066</v>
      </c>
      <c r="C1988" s="71" t="s">
        <v>488</v>
      </c>
      <c r="D1988" s="72">
        <f>VLOOKUP(Pag_Inicio_Corr_mas_casos[[#This Row],[Corregimiento]],Hoja3!$A$2:$D$676,4,0)</f>
        <v>80501</v>
      </c>
      <c r="E1988" s="71">
        <v>23</v>
      </c>
      <c r="F1988">
        <v>1</v>
      </c>
    </row>
    <row r="1989" spans="1:6">
      <c r="A1989" s="73">
        <v>44066</v>
      </c>
      <c r="B1989" s="70">
        <v>44066</v>
      </c>
      <c r="C1989" s="71" t="s">
        <v>486</v>
      </c>
      <c r="D1989" s="72">
        <f>VLOOKUP(Pag_Inicio_Corr_mas_casos[[#This Row],[Corregimiento]],Hoja3!$A$2:$D$676,4,0)</f>
        <v>80813</v>
      </c>
      <c r="E1989" s="71">
        <v>23</v>
      </c>
      <c r="F1989">
        <v>1</v>
      </c>
    </row>
    <row r="1990" spans="1:6">
      <c r="A1990" s="73">
        <v>44066</v>
      </c>
      <c r="B1990" s="70">
        <v>44066</v>
      </c>
      <c r="C1990" s="71" t="s">
        <v>461</v>
      </c>
      <c r="D1990" s="72">
        <f>VLOOKUP(Pag_Inicio_Corr_mas_casos[[#This Row],[Corregimiento]],Hoja3!$A$2:$D$676,4,0)</f>
        <v>81002</v>
      </c>
      <c r="E1990" s="71">
        <v>22</v>
      </c>
      <c r="F1990">
        <v>1</v>
      </c>
    </row>
    <row r="1991" spans="1:6">
      <c r="A1991" s="73">
        <v>44066</v>
      </c>
      <c r="B1991" s="70">
        <v>44066</v>
      </c>
      <c r="C1991" s="71" t="s">
        <v>489</v>
      </c>
      <c r="D1991" s="72">
        <f>VLOOKUP(Pag_Inicio_Corr_mas_casos[[#This Row],[Corregimiento]],Hoja3!$A$2:$D$676,4,0)</f>
        <v>80808</v>
      </c>
      <c r="E1991" s="71">
        <v>21</v>
      </c>
      <c r="F1991">
        <v>1</v>
      </c>
    </row>
    <row r="1992" spans="1:6">
      <c r="A1992" s="73">
        <v>44066</v>
      </c>
      <c r="B1992" s="70">
        <v>44066</v>
      </c>
      <c r="C1992" s="71" t="s">
        <v>589</v>
      </c>
      <c r="D1992" s="72">
        <f>VLOOKUP(Pag_Inicio_Corr_mas_casos[[#This Row],[Corregimiento]],Hoja3!$A$2:$D$676,4,0)</f>
        <v>30203</v>
      </c>
      <c r="E1992" s="71">
        <v>21</v>
      </c>
      <c r="F1992">
        <v>1</v>
      </c>
    </row>
    <row r="1993" spans="1:6">
      <c r="A1993" s="73">
        <v>44066</v>
      </c>
      <c r="B1993" s="70">
        <v>44066</v>
      </c>
      <c r="C1993" s="71" t="s">
        <v>585</v>
      </c>
      <c r="D1993" s="72">
        <f>VLOOKUP(Pag_Inicio_Corr_mas_casos[[#This Row],[Corregimiento]],Hoja3!$A$2:$D$676,4,0)</f>
        <v>80601</v>
      </c>
      <c r="E1993" s="71">
        <v>19</v>
      </c>
      <c r="F1993">
        <v>1</v>
      </c>
    </row>
    <row r="1994" spans="1:6">
      <c r="A1994" s="73">
        <v>44066</v>
      </c>
      <c r="B1994" s="70">
        <v>44066</v>
      </c>
      <c r="C1994" s="71" t="s">
        <v>513</v>
      </c>
      <c r="D1994" s="72">
        <f>VLOOKUP(Pag_Inicio_Corr_mas_casos[[#This Row],[Corregimiento]],Hoja3!$A$2:$D$676,4,0)</f>
        <v>80814</v>
      </c>
      <c r="E1994" s="71">
        <v>18</v>
      </c>
      <c r="F1994">
        <v>1</v>
      </c>
    </row>
    <row r="1995" spans="1:6">
      <c r="A1995" s="73">
        <v>44066</v>
      </c>
      <c r="B1995" s="70">
        <v>44066</v>
      </c>
      <c r="C1995" s="71" t="s">
        <v>472</v>
      </c>
      <c r="D1995" s="72">
        <f>VLOOKUP(Pag_Inicio_Corr_mas_casos[[#This Row],[Corregimiento]],Hoja3!$A$2:$D$676,4,0)</f>
        <v>81001</v>
      </c>
      <c r="E1995" s="71">
        <v>18</v>
      </c>
      <c r="F1995">
        <v>1</v>
      </c>
    </row>
    <row r="1996" spans="1:6">
      <c r="A1996" s="73">
        <v>44066</v>
      </c>
      <c r="B1996" s="70">
        <v>44066</v>
      </c>
      <c r="C1996" s="71" t="s">
        <v>501</v>
      </c>
      <c r="D1996" s="72">
        <f>VLOOKUP(Pag_Inicio_Corr_mas_casos[[#This Row],[Corregimiento]],Hoja3!$A$2:$D$676,4,0)</f>
        <v>80809</v>
      </c>
      <c r="E1996" s="71">
        <v>18</v>
      </c>
      <c r="F1996">
        <v>1</v>
      </c>
    </row>
    <row r="1997" spans="1:6">
      <c r="A1997" s="73">
        <v>44066</v>
      </c>
      <c r="B1997" s="70">
        <v>44066</v>
      </c>
      <c r="C1997" s="71" t="s">
        <v>476</v>
      </c>
      <c r="D1997" s="72">
        <f>VLOOKUP(Pag_Inicio_Corr_mas_casos[[#This Row],[Corregimiento]],Hoja3!$A$2:$D$676,4,0)</f>
        <v>80812</v>
      </c>
      <c r="E1997" s="71">
        <v>18</v>
      </c>
      <c r="F1997">
        <v>1</v>
      </c>
    </row>
    <row r="1998" spans="1:6">
      <c r="A1998" s="73">
        <v>44066</v>
      </c>
      <c r="B1998" s="70">
        <v>44066</v>
      </c>
      <c r="C1998" s="71" t="s">
        <v>499</v>
      </c>
      <c r="D1998" s="72">
        <f>VLOOKUP(Pag_Inicio_Corr_mas_casos[[#This Row],[Corregimiento]],Hoja3!$A$2:$D$676,4,0)</f>
        <v>130105</v>
      </c>
      <c r="E1998" s="71">
        <v>17</v>
      </c>
      <c r="F1998">
        <v>1</v>
      </c>
    </row>
    <row r="1999" spans="1:6">
      <c r="A1999" s="73">
        <v>44066</v>
      </c>
      <c r="B1999" s="70">
        <v>44066</v>
      </c>
      <c r="C1999" s="71" t="s">
        <v>470</v>
      </c>
      <c r="D1999" s="72">
        <f>VLOOKUP(Pag_Inicio_Corr_mas_casos[[#This Row],[Corregimiento]],Hoja3!$A$2:$D$676,4,0)</f>
        <v>80822</v>
      </c>
      <c r="E1999" s="71">
        <v>16</v>
      </c>
      <c r="F1999">
        <v>1</v>
      </c>
    </row>
    <row r="2000" spans="1:6">
      <c r="A2000" s="73">
        <v>44066</v>
      </c>
      <c r="B2000" s="70">
        <v>44066</v>
      </c>
      <c r="C2000" s="71" t="s">
        <v>475</v>
      </c>
      <c r="D2000" s="72">
        <f>VLOOKUP(Pag_Inicio_Corr_mas_casos[[#This Row],[Corregimiento]],Hoja3!$A$2:$D$676,4,0)</f>
        <v>81006</v>
      </c>
      <c r="E2000" s="71">
        <v>16</v>
      </c>
      <c r="F2000">
        <v>1</v>
      </c>
    </row>
    <row r="2001" spans="1:8">
      <c r="A2001" s="73">
        <v>44066</v>
      </c>
      <c r="B2001" s="70">
        <v>44066</v>
      </c>
      <c r="C2001" s="71" t="s">
        <v>467</v>
      </c>
      <c r="D2001" s="72">
        <f>VLOOKUP(Pag_Inicio_Corr_mas_casos[[#This Row],[Corregimiento]],Hoja3!$A$2:$D$676,4,0)</f>
        <v>81008</v>
      </c>
      <c r="E2001" s="71">
        <v>15</v>
      </c>
      <c r="F2001">
        <v>1</v>
      </c>
    </row>
    <row r="2002" spans="1:8">
      <c r="A2002" s="73">
        <v>44066</v>
      </c>
      <c r="B2002" s="70">
        <v>44066</v>
      </c>
      <c r="C2002" s="71" t="s">
        <v>506</v>
      </c>
      <c r="D2002" s="72">
        <f>VLOOKUP(Pag_Inicio_Corr_mas_casos[[#This Row],[Corregimiento]],Hoja3!$A$2:$D$676,4,0)</f>
        <v>81003</v>
      </c>
      <c r="E2002" s="71">
        <v>15</v>
      </c>
      <c r="F2002">
        <v>1</v>
      </c>
    </row>
    <row r="2003" spans="1:8">
      <c r="A2003" s="73">
        <v>44066</v>
      </c>
      <c r="B2003" s="70">
        <v>44066</v>
      </c>
      <c r="C2003" s="71" t="s">
        <v>564</v>
      </c>
      <c r="D2003" s="72">
        <f>VLOOKUP(Pag_Inicio_Corr_mas_casos[[#This Row],[Corregimiento]],Hoja3!$A$2:$D$676,4,0)</f>
        <v>40606</v>
      </c>
      <c r="E2003" s="71">
        <v>15</v>
      </c>
      <c r="F2003">
        <v>1</v>
      </c>
    </row>
    <row r="2004" spans="1:8">
      <c r="A2004" s="73">
        <v>44066</v>
      </c>
      <c r="B2004" s="70">
        <v>44066</v>
      </c>
      <c r="C2004" s="71" t="s">
        <v>524</v>
      </c>
      <c r="D2004" s="72">
        <f>VLOOKUP(Pag_Inicio_Corr_mas_casos[[#This Row],[Corregimiento]],Hoja3!$A$2:$D$676,4,0)</f>
        <v>130716</v>
      </c>
      <c r="E2004" s="71">
        <v>14</v>
      </c>
      <c r="F2004">
        <v>1</v>
      </c>
    </row>
    <row r="2005" spans="1:8">
      <c r="A2005" s="73">
        <v>44066</v>
      </c>
      <c r="B2005" s="70">
        <v>44066</v>
      </c>
      <c r="C2005" s="71" t="s">
        <v>523</v>
      </c>
      <c r="D2005" s="72">
        <f>VLOOKUP(Pag_Inicio_Corr_mas_casos[[#This Row],[Corregimiento]],Hoja3!$A$2:$D$676,4,0)</f>
        <v>81005</v>
      </c>
      <c r="E2005" s="71">
        <v>13</v>
      </c>
      <c r="F2005">
        <v>1</v>
      </c>
    </row>
    <row r="2006" spans="1:8">
      <c r="A2006" s="73">
        <v>44066</v>
      </c>
      <c r="B2006" s="70">
        <v>44066</v>
      </c>
      <c r="C2006" s="71" t="s">
        <v>511</v>
      </c>
      <c r="D2006" s="72">
        <f>VLOOKUP(Pag_Inicio_Corr_mas_casos[[#This Row],[Corregimiento]],Hoja3!$A$2:$D$676,4,0)</f>
        <v>80508</v>
      </c>
      <c r="E2006" s="71">
        <v>13</v>
      </c>
      <c r="F2006">
        <v>1</v>
      </c>
    </row>
    <row r="2007" spans="1:8">
      <c r="A2007" s="73">
        <v>44066</v>
      </c>
      <c r="B2007" s="70">
        <v>44066</v>
      </c>
      <c r="C2007" s="71" t="s">
        <v>471</v>
      </c>
      <c r="D2007" s="72">
        <f>VLOOKUP(Pag_Inicio_Corr_mas_casos[[#This Row],[Corregimiento]],Hoja3!$A$2:$D$676,4,0)</f>
        <v>80823</v>
      </c>
      <c r="E2007" s="71">
        <v>12</v>
      </c>
      <c r="F2007">
        <v>1</v>
      </c>
    </row>
    <row r="2008" spans="1:8">
      <c r="A2008" s="73">
        <v>44066</v>
      </c>
      <c r="B2008" s="70">
        <v>44066</v>
      </c>
      <c r="C2008" s="71" t="s">
        <v>477</v>
      </c>
      <c r="D2008" s="72">
        <f>VLOOKUP(Pag_Inicio_Corr_mas_casos[[#This Row],[Corregimiento]],Hoja3!$A$2:$D$676,4,0)</f>
        <v>130702</v>
      </c>
      <c r="E2008" s="71">
        <v>12</v>
      </c>
      <c r="F2008">
        <v>1</v>
      </c>
    </row>
    <row r="2009" spans="1:8">
      <c r="A2009" s="73">
        <v>44066</v>
      </c>
      <c r="B2009" s="70">
        <v>44066</v>
      </c>
      <c r="C2009" s="71" t="s">
        <v>590</v>
      </c>
      <c r="D2009" s="72">
        <f>VLOOKUP(Pag_Inicio_Corr_mas_casos[[#This Row],[Corregimiento]],Hoja3!$A$2:$D$676,4,0)</f>
        <v>50104</v>
      </c>
      <c r="E2009" s="71">
        <v>12</v>
      </c>
      <c r="F2009">
        <v>1</v>
      </c>
    </row>
    <row r="2010" spans="1:8">
      <c r="A2010" s="73">
        <v>44066</v>
      </c>
      <c r="B2010" s="70">
        <v>44066</v>
      </c>
      <c r="C2010" s="71" t="s">
        <v>509</v>
      </c>
      <c r="D2010" s="72">
        <f>VLOOKUP(Pag_Inicio_Corr_mas_casos[[#This Row],[Corregimiento]],Hoja3!$A$2:$D$676,4,0)</f>
        <v>130701</v>
      </c>
      <c r="E2010" s="71">
        <v>12</v>
      </c>
      <c r="F2010">
        <v>1</v>
      </c>
    </row>
    <row r="2011" spans="1:8">
      <c r="A2011" s="73">
        <v>44066</v>
      </c>
      <c r="B2011" s="70">
        <v>44066</v>
      </c>
      <c r="C2011" s="71" t="s">
        <v>491</v>
      </c>
      <c r="D2011" s="72">
        <f>VLOOKUP(Pag_Inicio_Corr_mas_casos[[#This Row],[Corregimiento]],Hoja3!$A$2:$D$676,4,0)</f>
        <v>80815</v>
      </c>
      <c r="E2011" s="71">
        <v>11</v>
      </c>
      <c r="F2011">
        <v>1</v>
      </c>
    </row>
    <row r="2012" spans="1:8">
      <c r="A2012" s="73">
        <v>44066</v>
      </c>
      <c r="B2012" s="70">
        <v>44066</v>
      </c>
      <c r="C2012" s="71" t="s">
        <v>468</v>
      </c>
      <c r="D2012" s="72">
        <f>VLOOKUP(Pag_Inicio_Corr_mas_casos[[#This Row],[Corregimiento]],Hoja3!$A$2:$D$676,4,0)</f>
        <v>80816</v>
      </c>
      <c r="E2012" s="71">
        <v>11</v>
      </c>
      <c r="F2012">
        <v>1</v>
      </c>
    </row>
    <row r="2013" spans="1:8">
      <c r="A2013" s="66">
        <v>44067</v>
      </c>
      <c r="B2013" s="67">
        <v>44067</v>
      </c>
      <c r="C2013" s="68" t="s">
        <v>460</v>
      </c>
      <c r="D2013" s="69">
        <f>VLOOKUP(Pag_Inicio_Corr_mas_casos[[#This Row],[Corregimiento]],Hoja3!$A$2:$D$676,4,0)</f>
        <v>130101</v>
      </c>
      <c r="E2013" s="7">
        <v>35</v>
      </c>
      <c r="F2013">
        <v>1</v>
      </c>
      <c r="H2013">
        <f>SUM(F2013:F2023)</f>
        <v>11</v>
      </c>
    </row>
    <row r="2014" spans="1:8">
      <c r="A2014" s="66">
        <v>44067</v>
      </c>
      <c r="B2014" s="67">
        <v>44067</v>
      </c>
      <c r="C2014" s="68" t="s">
        <v>578</v>
      </c>
      <c r="D2014" s="69">
        <f>VLOOKUP(Pag_Inicio_Corr_mas_casos[[#This Row],[Corregimiento]],Hoja3!$A$2:$D$676,4,0)</f>
        <v>130705</v>
      </c>
      <c r="E2014" s="68">
        <v>31</v>
      </c>
      <c r="F2014">
        <v>1</v>
      </c>
    </row>
    <row r="2015" spans="1:8">
      <c r="A2015" s="66">
        <v>44067</v>
      </c>
      <c r="B2015" s="67">
        <v>44067</v>
      </c>
      <c r="C2015" s="68" t="s">
        <v>462</v>
      </c>
      <c r="D2015" s="69">
        <f>VLOOKUP(Pag_Inicio_Corr_mas_casos[[#This Row],[Corregimiento]],Hoja3!$A$2:$D$676,4,0)</f>
        <v>130106</v>
      </c>
      <c r="E2015" s="68">
        <v>19</v>
      </c>
      <c r="F2015">
        <v>1</v>
      </c>
    </row>
    <row r="2016" spans="1:8">
      <c r="A2016" s="66">
        <v>44067</v>
      </c>
      <c r="B2016" s="67">
        <v>44067</v>
      </c>
      <c r="C2016" s="68" t="s">
        <v>469</v>
      </c>
      <c r="D2016" s="69">
        <f>VLOOKUP(Pag_Inicio_Corr_mas_casos[[#This Row],[Corregimiento]],Hoja3!$A$2:$D$676,4,0)</f>
        <v>80817</v>
      </c>
      <c r="E2016" s="68">
        <v>17</v>
      </c>
      <c r="F2016">
        <v>1</v>
      </c>
    </row>
    <row r="2017" spans="1:8">
      <c r="A2017" s="66">
        <v>44067</v>
      </c>
      <c r="B2017" s="67">
        <v>44067</v>
      </c>
      <c r="C2017" s="68" t="s">
        <v>478</v>
      </c>
      <c r="D2017" s="69">
        <f>VLOOKUP(Pag_Inicio_Corr_mas_casos[[#This Row],[Corregimiento]],Hoja3!$A$2:$D$676,4,0)</f>
        <v>40601</v>
      </c>
      <c r="E2017" s="68">
        <v>16</v>
      </c>
      <c r="F2017">
        <v>1</v>
      </c>
    </row>
    <row r="2018" spans="1:8">
      <c r="A2018" s="66">
        <v>44067</v>
      </c>
      <c r="B2018" s="67">
        <v>44067</v>
      </c>
      <c r="C2018" s="68" t="s">
        <v>473</v>
      </c>
      <c r="D2018" s="69">
        <f>VLOOKUP(Pag_Inicio_Corr_mas_casos[[#This Row],[Corregimiento]],Hoja3!$A$2:$D$676,4,0)</f>
        <v>80819</v>
      </c>
      <c r="E2018" s="68">
        <v>15</v>
      </c>
      <c r="F2018">
        <v>1</v>
      </c>
    </row>
    <row r="2019" spans="1:8">
      <c r="A2019" s="66">
        <v>44067</v>
      </c>
      <c r="B2019" s="67">
        <v>44067</v>
      </c>
      <c r="C2019" s="68" t="s">
        <v>464</v>
      </c>
      <c r="D2019" s="69">
        <f>VLOOKUP(Pag_Inicio_Corr_mas_casos[[#This Row],[Corregimiento]],Hoja3!$A$2:$D$676,4,0)</f>
        <v>130102</v>
      </c>
      <c r="E2019" s="68">
        <v>12</v>
      </c>
      <c r="F2019">
        <v>1</v>
      </c>
    </row>
    <row r="2020" spans="1:8">
      <c r="A2020" s="66">
        <v>44067</v>
      </c>
      <c r="B2020" s="67">
        <v>44067</v>
      </c>
      <c r="C2020" s="68" t="s">
        <v>479</v>
      </c>
      <c r="D2020" s="69">
        <f>VLOOKUP(Pag_Inicio_Corr_mas_casos[[#This Row],[Corregimiento]],Hoja3!$A$2:$D$676,4,0)</f>
        <v>80806</v>
      </c>
      <c r="E2020" s="68">
        <v>11</v>
      </c>
      <c r="F2020">
        <v>1</v>
      </c>
    </row>
    <row r="2021" spans="1:8">
      <c r="A2021" s="66">
        <v>44067</v>
      </c>
      <c r="B2021" s="67">
        <v>44067</v>
      </c>
      <c r="C2021" s="68" t="s">
        <v>476</v>
      </c>
      <c r="D2021" s="69">
        <f>VLOOKUP(Pag_Inicio_Corr_mas_casos[[#This Row],[Corregimiento]],Hoja3!$A$2:$D$676,4,0)</f>
        <v>80812</v>
      </c>
      <c r="E2021" s="68">
        <v>11</v>
      </c>
      <c r="F2021">
        <v>1</v>
      </c>
    </row>
    <row r="2022" spans="1:8">
      <c r="A2022" s="66">
        <v>44067</v>
      </c>
      <c r="B2022" s="67">
        <v>44067</v>
      </c>
      <c r="C2022" s="68" t="s">
        <v>486</v>
      </c>
      <c r="D2022" s="69">
        <f>VLOOKUP(Pag_Inicio_Corr_mas_casos[[#This Row],[Corregimiento]],Hoja3!$A$2:$D$676,4,0)</f>
        <v>80813</v>
      </c>
      <c r="E2022" s="68">
        <v>11</v>
      </c>
      <c r="F2022">
        <v>1</v>
      </c>
    </row>
    <row r="2023" spans="1:8">
      <c r="A2023" s="66">
        <v>44067</v>
      </c>
      <c r="B2023" s="67">
        <v>44067</v>
      </c>
      <c r="C2023" s="68" t="s">
        <v>507</v>
      </c>
      <c r="D2023" s="69">
        <f>VLOOKUP(Pag_Inicio_Corr_mas_casos[[#This Row],[Corregimiento]],Hoja3!$A$2:$D$676,4,0)</f>
        <v>81009</v>
      </c>
      <c r="E2023" s="68">
        <v>11</v>
      </c>
      <c r="F2023">
        <v>1</v>
      </c>
    </row>
    <row r="2024" spans="1:8">
      <c r="A2024" s="58">
        <v>44068</v>
      </c>
      <c r="B2024" s="59">
        <v>44068</v>
      </c>
      <c r="C2024" s="60" t="s">
        <v>478</v>
      </c>
      <c r="D2024" s="61">
        <f>VLOOKUP(Pag_Inicio_Corr_mas_casos[[#This Row],[Corregimiento]],Hoja3!$A$2:$D$676,4,0)</f>
        <v>40601</v>
      </c>
      <c r="E2024" s="7">
        <v>32</v>
      </c>
      <c r="F2024">
        <v>1</v>
      </c>
      <c r="H2024">
        <f>SUM(F2024:F2042)</f>
        <v>19</v>
      </c>
    </row>
    <row r="2025" spans="1:8">
      <c r="A2025" s="58">
        <v>44068</v>
      </c>
      <c r="B2025" s="59">
        <v>44068</v>
      </c>
      <c r="C2025" s="60" t="s">
        <v>464</v>
      </c>
      <c r="D2025" s="61">
        <f>VLOOKUP(Pag_Inicio_Corr_mas_casos[[#This Row],[Corregimiento]],Hoja3!$A$2:$D$676,4,0)</f>
        <v>130102</v>
      </c>
      <c r="E2025" s="60">
        <v>29</v>
      </c>
      <c r="F2025">
        <v>1</v>
      </c>
    </row>
    <row r="2026" spans="1:8">
      <c r="A2026" s="58">
        <v>44068</v>
      </c>
      <c r="B2026" s="59">
        <v>44068</v>
      </c>
      <c r="C2026" s="60" t="s">
        <v>535</v>
      </c>
      <c r="D2026" s="61">
        <f>VLOOKUP(Pag_Inicio_Corr_mas_casos[[#This Row],[Corregimiento]],Hoja3!$A$2:$D$676,4,0)</f>
        <v>120504</v>
      </c>
      <c r="E2026" s="60">
        <v>24</v>
      </c>
      <c r="F2026">
        <v>1</v>
      </c>
    </row>
    <row r="2027" spans="1:8">
      <c r="A2027" s="58">
        <v>44068</v>
      </c>
      <c r="B2027" s="59">
        <v>44068</v>
      </c>
      <c r="C2027" s="60" t="s">
        <v>486</v>
      </c>
      <c r="D2027" s="61">
        <f>VLOOKUP(Pag_Inicio_Corr_mas_casos[[#This Row],[Corregimiento]],Hoja3!$A$2:$D$676,4,0)</f>
        <v>80813</v>
      </c>
      <c r="E2027" s="60">
        <v>23</v>
      </c>
      <c r="F2027">
        <v>1</v>
      </c>
    </row>
    <row r="2028" spans="1:8">
      <c r="A2028" s="58">
        <v>44068</v>
      </c>
      <c r="B2028" s="59">
        <v>44068</v>
      </c>
      <c r="C2028" s="60" t="s">
        <v>517</v>
      </c>
      <c r="D2028" s="61">
        <f>VLOOKUP(Pag_Inicio_Corr_mas_casos[[#This Row],[Corregimiento]],Hoja3!$A$2:$D$676,4,0)</f>
        <v>91001</v>
      </c>
      <c r="E2028" s="60">
        <v>18</v>
      </c>
      <c r="F2028">
        <v>1</v>
      </c>
    </row>
    <row r="2029" spans="1:8">
      <c r="A2029" s="58">
        <v>44068</v>
      </c>
      <c r="B2029" s="59">
        <v>44068</v>
      </c>
      <c r="C2029" s="60" t="s">
        <v>476</v>
      </c>
      <c r="D2029" s="61">
        <f>VLOOKUP(Pag_Inicio_Corr_mas_casos[[#This Row],[Corregimiento]],Hoja3!$A$2:$D$676,4,0)</f>
        <v>80812</v>
      </c>
      <c r="E2029" s="60">
        <v>17</v>
      </c>
      <c r="F2029">
        <v>1</v>
      </c>
    </row>
    <row r="2030" spans="1:8">
      <c r="A2030" s="58">
        <v>44068</v>
      </c>
      <c r="B2030" s="59">
        <v>44068</v>
      </c>
      <c r="C2030" s="60" t="s">
        <v>482</v>
      </c>
      <c r="D2030" s="61">
        <f>VLOOKUP(Pag_Inicio_Corr_mas_casos[[#This Row],[Corregimiento]],Hoja3!$A$2:$D$676,4,0)</f>
        <v>30107</v>
      </c>
      <c r="E2030" s="60">
        <v>16</v>
      </c>
      <c r="F2030">
        <v>1</v>
      </c>
    </row>
    <row r="2031" spans="1:8">
      <c r="A2031" s="58">
        <v>44068</v>
      </c>
      <c r="B2031" s="59">
        <v>44068</v>
      </c>
      <c r="C2031" s="60" t="s">
        <v>468</v>
      </c>
      <c r="D2031" s="61">
        <f>VLOOKUP(Pag_Inicio_Corr_mas_casos[[#This Row],[Corregimiento]],Hoja3!$A$2:$D$676,4,0)</f>
        <v>80816</v>
      </c>
      <c r="E2031" s="60">
        <v>16</v>
      </c>
      <c r="F2031">
        <v>1</v>
      </c>
    </row>
    <row r="2032" spans="1:8">
      <c r="A2032" s="58">
        <v>44068</v>
      </c>
      <c r="B2032" s="59">
        <v>44068</v>
      </c>
      <c r="C2032" s="60" t="s">
        <v>473</v>
      </c>
      <c r="D2032" s="61">
        <f>VLOOKUP(Pag_Inicio_Corr_mas_casos[[#This Row],[Corregimiento]],Hoja3!$A$2:$D$676,4,0)</f>
        <v>80819</v>
      </c>
      <c r="E2032" s="60">
        <v>16</v>
      </c>
      <c r="F2032">
        <v>1</v>
      </c>
    </row>
    <row r="2033" spans="1:8">
      <c r="A2033" s="58">
        <v>44068</v>
      </c>
      <c r="B2033" s="59">
        <v>44068</v>
      </c>
      <c r="C2033" s="60" t="s">
        <v>491</v>
      </c>
      <c r="D2033" s="61">
        <f>VLOOKUP(Pag_Inicio_Corr_mas_casos[[#This Row],[Corregimiento]],Hoja3!$A$2:$D$676,4,0)</f>
        <v>80815</v>
      </c>
      <c r="E2033" s="60">
        <v>14</v>
      </c>
      <c r="F2033">
        <v>1</v>
      </c>
    </row>
    <row r="2034" spans="1:8">
      <c r="A2034" s="58">
        <v>44068</v>
      </c>
      <c r="B2034" s="59">
        <v>44068</v>
      </c>
      <c r="C2034" s="60" t="s">
        <v>564</v>
      </c>
      <c r="D2034" s="61">
        <f>VLOOKUP(Pag_Inicio_Corr_mas_casos[[#This Row],[Corregimiento]],Hoja3!$A$2:$D$676,4,0)</f>
        <v>40606</v>
      </c>
      <c r="E2034" s="60">
        <v>14</v>
      </c>
      <c r="F2034">
        <v>1</v>
      </c>
    </row>
    <row r="2035" spans="1:8">
      <c r="A2035" s="58">
        <v>44068</v>
      </c>
      <c r="B2035" s="59">
        <v>44068</v>
      </c>
      <c r="C2035" s="60" t="s">
        <v>490</v>
      </c>
      <c r="D2035" s="61">
        <f>VLOOKUP(Pag_Inicio_Corr_mas_casos[[#This Row],[Corregimiento]],Hoja3!$A$2:$D$676,4,0)</f>
        <v>80820</v>
      </c>
      <c r="E2035" s="60">
        <v>14</v>
      </c>
      <c r="F2035">
        <v>1</v>
      </c>
    </row>
    <row r="2036" spans="1:8">
      <c r="A2036" s="58">
        <v>44068</v>
      </c>
      <c r="B2036" s="59">
        <v>44068</v>
      </c>
      <c r="C2036" s="60" t="s">
        <v>465</v>
      </c>
      <c r="D2036" s="61">
        <f>VLOOKUP(Pag_Inicio_Corr_mas_casos[[#This Row],[Corregimiento]],Hoja3!$A$2:$D$676,4,0)</f>
        <v>80821</v>
      </c>
      <c r="E2036" s="60">
        <v>13</v>
      </c>
      <c r="F2036">
        <v>1</v>
      </c>
    </row>
    <row r="2037" spans="1:8">
      <c r="A2037" s="58">
        <v>44068</v>
      </c>
      <c r="B2037" s="59">
        <v>44068</v>
      </c>
      <c r="C2037" s="60" t="s">
        <v>462</v>
      </c>
      <c r="D2037" s="61">
        <f>VLOOKUP(Pag_Inicio_Corr_mas_casos[[#This Row],[Corregimiento]],Hoja3!$A$2:$D$676,4,0)</f>
        <v>130106</v>
      </c>
      <c r="E2037" s="60">
        <v>13</v>
      </c>
      <c r="F2037">
        <v>1</v>
      </c>
    </row>
    <row r="2038" spans="1:8">
      <c r="A2038" s="58">
        <v>44068</v>
      </c>
      <c r="B2038" s="59">
        <v>44068</v>
      </c>
      <c r="C2038" s="60" t="s">
        <v>466</v>
      </c>
      <c r="D2038" s="61">
        <f>VLOOKUP(Pag_Inicio_Corr_mas_casos[[#This Row],[Corregimiento]],Hoja3!$A$2:$D$676,4,0)</f>
        <v>81007</v>
      </c>
      <c r="E2038" s="60">
        <v>12</v>
      </c>
      <c r="F2038">
        <v>1</v>
      </c>
    </row>
    <row r="2039" spans="1:8">
      <c r="A2039" s="58">
        <v>44068</v>
      </c>
      <c r="B2039" s="59">
        <v>44068</v>
      </c>
      <c r="C2039" s="60" t="s">
        <v>471</v>
      </c>
      <c r="D2039" s="61">
        <f>VLOOKUP(Pag_Inicio_Corr_mas_casos[[#This Row],[Corregimiento]],Hoja3!$A$2:$D$676,4,0)</f>
        <v>80823</v>
      </c>
      <c r="E2039" s="60">
        <v>12</v>
      </c>
      <c r="F2039">
        <v>1</v>
      </c>
    </row>
    <row r="2040" spans="1:8">
      <c r="A2040" s="58">
        <v>44068</v>
      </c>
      <c r="B2040" s="59">
        <v>44068</v>
      </c>
      <c r="C2040" s="60" t="s">
        <v>470</v>
      </c>
      <c r="D2040" s="61">
        <f>VLOOKUP(Pag_Inicio_Corr_mas_casos[[#This Row],[Corregimiento]],Hoja3!$A$2:$D$676,4,0)</f>
        <v>80822</v>
      </c>
      <c r="E2040" s="60">
        <v>11</v>
      </c>
      <c r="F2040">
        <v>1</v>
      </c>
    </row>
    <row r="2041" spans="1:8">
      <c r="A2041" s="58">
        <v>44068</v>
      </c>
      <c r="B2041" s="59">
        <v>44068</v>
      </c>
      <c r="C2041" s="60" t="s">
        <v>469</v>
      </c>
      <c r="D2041" s="61">
        <f>VLOOKUP(Pag_Inicio_Corr_mas_casos[[#This Row],[Corregimiento]],Hoja3!$A$2:$D$676,4,0)</f>
        <v>80817</v>
      </c>
      <c r="E2041" s="60">
        <v>11</v>
      </c>
      <c r="F2041">
        <v>1</v>
      </c>
    </row>
    <row r="2042" spans="1:8">
      <c r="A2042" s="58">
        <v>44068</v>
      </c>
      <c r="B2042" s="59">
        <v>44068</v>
      </c>
      <c r="C2042" s="60" t="s">
        <v>481</v>
      </c>
      <c r="D2042" s="61">
        <f>VLOOKUP(Pag_Inicio_Corr_mas_casos[[#This Row],[Corregimiento]],Hoja3!$A$2:$D$676,4,0)</f>
        <v>80810</v>
      </c>
      <c r="E2042" s="60">
        <v>11</v>
      </c>
      <c r="F2042">
        <v>1</v>
      </c>
    </row>
    <row r="2043" spans="1:8">
      <c r="A2043" s="62">
        <v>44069</v>
      </c>
      <c r="B2043" s="64">
        <v>44069</v>
      </c>
      <c r="C2043" s="64" t="s">
        <v>460</v>
      </c>
      <c r="D2043" s="65">
        <f>VLOOKUP(Pag_Inicio_Corr_mas_casos[[#This Row],[Corregimiento]],Hoja3!$A$2:$D$676,4,0)</f>
        <v>130101</v>
      </c>
      <c r="E2043" s="7">
        <v>35</v>
      </c>
      <c r="F2043">
        <v>1</v>
      </c>
      <c r="H2043">
        <f>SUM(F2043:F2066)</f>
        <v>24</v>
      </c>
    </row>
    <row r="2044" spans="1:8">
      <c r="A2044" s="62">
        <v>44069</v>
      </c>
      <c r="B2044" s="64">
        <v>44069</v>
      </c>
      <c r="C2044" s="64" t="s">
        <v>478</v>
      </c>
      <c r="D2044" s="65">
        <f>VLOOKUP(Pag_Inicio_Corr_mas_casos[[#This Row],[Corregimiento]],Hoja3!$A$2:$D$676,4,0)</f>
        <v>40601</v>
      </c>
      <c r="E2044" s="64">
        <v>26</v>
      </c>
      <c r="F2044">
        <v>1</v>
      </c>
    </row>
    <row r="2045" spans="1:8">
      <c r="A2045" s="62">
        <v>44069</v>
      </c>
      <c r="B2045" s="64">
        <v>44069</v>
      </c>
      <c r="C2045" s="64" t="s">
        <v>462</v>
      </c>
      <c r="D2045" s="65">
        <f>VLOOKUP(Pag_Inicio_Corr_mas_casos[[#This Row],[Corregimiento]],Hoja3!$A$2:$D$676,4,0)</f>
        <v>130106</v>
      </c>
      <c r="E2045" s="64">
        <v>24</v>
      </c>
      <c r="F2045">
        <v>1</v>
      </c>
    </row>
    <row r="2046" spans="1:8">
      <c r="A2046" s="62">
        <v>44069</v>
      </c>
      <c r="B2046" s="64">
        <v>44069</v>
      </c>
      <c r="C2046" s="64" t="s">
        <v>466</v>
      </c>
      <c r="D2046" s="65">
        <f>VLOOKUP(Pag_Inicio_Corr_mas_casos[[#This Row],[Corregimiento]],Hoja3!$A$2:$D$676,4,0)</f>
        <v>81007</v>
      </c>
      <c r="E2046" s="64">
        <v>23</v>
      </c>
      <c r="F2046">
        <v>1</v>
      </c>
    </row>
    <row r="2047" spans="1:8">
      <c r="A2047" s="62">
        <v>44069</v>
      </c>
      <c r="B2047" s="64">
        <v>44069</v>
      </c>
      <c r="C2047" s="64" t="s">
        <v>476</v>
      </c>
      <c r="D2047" s="65">
        <f>VLOOKUP(Pag_Inicio_Corr_mas_casos[[#This Row],[Corregimiento]],Hoja3!$A$2:$D$676,4,0)</f>
        <v>80812</v>
      </c>
      <c r="E2047" s="64">
        <v>22</v>
      </c>
      <c r="F2047">
        <v>1</v>
      </c>
    </row>
    <row r="2048" spans="1:8">
      <c r="A2048" s="62">
        <v>44069</v>
      </c>
      <c r="B2048" s="64">
        <v>44069</v>
      </c>
      <c r="C2048" s="64" t="s">
        <v>467</v>
      </c>
      <c r="D2048" s="65">
        <f>VLOOKUP(Pag_Inicio_Corr_mas_casos[[#This Row],[Corregimiento]],Hoja3!$A$2:$D$676,4,0)</f>
        <v>81008</v>
      </c>
      <c r="E2048" s="64">
        <v>20</v>
      </c>
      <c r="F2048">
        <v>1</v>
      </c>
    </row>
    <row r="2049" spans="1:6">
      <c r="A2049" s="62">
        <v>44069</v>
      </c>
      <c r="B2049" s="64">
        <v>44069</v>
      </c>
      <c r="C2049" s="64" t="s">
        <v>486</v>
      </c>
      <c r="D2049" s="65">
        <f>VLOOKUP(Pag_Inicio_Corr_mas_casos[[#This Row],[Corregimiento]],Hoja3!$A$2:$D$676,4,0)</f>
        <v>80813</v>
      </c>
      <c r="E2049" s="64">
        <v>19</v>
      </c>
      <c r="F2049">
        <v>1</v>
      </c>
    </row>
    <row r="2050" spans="1:6">
      <c r="A2050" s="62">
        <v>44069</v>
      </c>
      <c r="B2050" s="64">
        <v>44069</v>
      </c>
      <c r="C2050" s="64" t="s">
        <v>501</v>
      </c>
      <c r="D2050" s="65">
        <f>VLOOKUP(Pag_Inicio_Corr_mas_casos[[#This Row],[Corregimiento]],Hoja3!$A$2:$D$676,4,0)</f>
        <v>80809</v>
      </c>
      <c r="E2050" s="64">
        <v>19</v>
      </c>
      <c r="F2050">
        <v>1</v>
      </c>
    </row>
    <row r="2051" spans="1:6">
      <c r="A2051" s="62">
        <v>44069</v>
      </c>
      <c r="B2051" s="64">
        <v>44069</v>
      </c>
      <c r="C2051" s="64" t="s">
        <v>477</v>
      </c>
      <c r="D2051" s="65">
        <f>VLOOKUP(Pag_Inicio_Corr_mas_casos[[#This Row],[Corregimiento]],Hoja3!$A$2:$D$676,4,0)</f>
        <v>130702</v>
      </c>
      <c r="E2051" s="64">
        <v>19</v>
      </c>
      <c r="F2051">
        <v>1</v>
      </c>
    </row>
    <row r="2052" spans="1:6">
      <c r="A2052" s="62">
        <v>44069</v>
      </c>
      <c r="B2052" s="64">
        <v>44069</v>
      </c>
      <c r="C2052" s="64" t="s">
        <v>471</v>
      </c>
      <c r="D2052" s="65">
        <f>VLOOKUP(Pag_Inicio_Corr_mas_casos[[#This Row],[Corregimiento]],Hoja3!$A$2:$D$676,4,0)</f>
        <v>80823</v>
      </c>
      <c r="E2052" s="64">
        <v>19</v>
      </c>
      <c r="F2052">
        <v>1</v>
      </c>
    </row>
    <row r="2053" spans="1:6">
      <c r="A2053" s="62">
        <v>44069</v>
      </c>
      <c r="B2053" s="64">
        <v>44069</v>
      </c>
      <c r="C2053" s="64" t="s">
        <v>472</v>
      </c>
      <c r="D2053" s="65">
        <f>VLOOKUP(Pag_Inicio_Corr_mas_casos[[#This Row],[Corregimiento]],Hoja3!$A$2:$D$676,4,0)</f>
        <v>81001</v>
      </c>
      <c r="E2053" s="64">
        <v>18</v>
      </c>
      <c r="F2053">
        <v>1</v>
      </c>
    </row>
    <row r="2054" spans="1:6">
      <c r="A2054" s="62">
        <v>44069</v>
      </c>
      <c r="B2054" s="64">
        <v>44069</v>
      </c>
      <c r="C2054" s="64" t="s">
        <v>468</v>
      </c>
      <c r="D2054" s="65">
        <f>VLOOKUP(Pag_Inicio_Corr_mas_casos[[#This Row],[Corregimiento]],Hoja3!$A$2:$D$676,4,0)</f>
        <v>80816</v>
      </c>
      <c r="E2054" s="64">
        <v>17</v>
      </c>
      <c r="F2054">
        <v>1</v>
      </c>
    </row>
    <row r="2055" spans="1:6">
      <c r="A2055" s="62">
        <v>44069</v>
      </c>
      <c r="B2055" s="64">
        <v>44069</v>
      </c>
      <c r="C2055" s="64" t="s">
        <v>473</v>
      </c>
      <c r="D2055" s="65">
        <f>VLOOKUP(Pag_Inicio_Corr_mas_casos[[#This Row],[Corregimiento]],Hoja3!$A$2:$D$676,4,0)</f>
        <v>80819</v>
      </c>
      <c r="E2055" s="64">
        <v>16</v>
      </c>
      <c r="F2055">
        <v>1</v>
      </c>
    </row>
    <row r="2056" spans="1:6">
      <c r="A2056" s="62">
        <v>44069</v>
      </c>
      <c r="B2056" s="64">
        <v>44069</v>
      </c>
      <c r="C2056" s="64" t="s">
        <v>461</v>
      </c>
      <c r="D2056" s="65">
        <f>VLOOKUP(Pag_Inicio_Corr_mas_casos[[#This Row],[Corregimiento]],Hoja3!$A$2:$D$676,4,0)</f>
        <v>81002</v>
      </c>
      <c r="E2056" s="64">
        <v>15</v>
      </c>
      <c r="F2056">
        <v>1</v>
      </c>
    </row>
    <row r="2057" spans="1:6">
      <c r="A2057" s="62">
        <v>44069</v>
      </c>
      <c r="B2057" s="64">
        <v>44069</v>
      </c>
      <c r="C2057" s="64" t="s">
        <v>464</v>
      </c>
      <c r="D2057" s="65">
        <f>VLOOKUP(Pag_Inicio_Corr_mas_casos[[#This Row],[Corregimiento]],Hoja3!$A$2:$D$676,4,0)</f>
        <v>130102</v>
      </c>
      <c r="E2057" s="64">
        <v>14</v>
      </c>
      <c r="F2057">
        <v>1</v>
      </c>
    </row>
    <row r="2058" spans="1:6">
      <c r="A2058" s="62">
        <v>44069</v>
      </c>
      <c r="B2058" s="64">
        <v>44069</v>
      </c>
      <c r="C2058" s="64" t="s">
        <v>517</v>
      </c>
      <c r="D2058" s="65">
        <f>VLOOKUP(Pag_Inicio_Corr_mas_casos[[#This Row],[Corregimiento]],Hoja3!$A$2:$D$676,4,0)</f>
        <v>91001</v>
      </c>
      <c r="E2058" s="64">
        <v>14</v>
      </c>
      <c r="F2058">
        <v>1</v>
      </c>
    </row>
    <row r="2059" spans="1:6">
      <c r="A2059" s="62">
        <v>44069</v>
      </c>
      <c r="B2059" s="64">
        <v>44069</v>
      </c>
      <c r="C2059" s="64" t="s">
        <v>488</v>
      </c>
      <c r="D2059" s="65">
        <f>VLOOKUP(Pag_Inicio_Corr_mas_casos[[#This Row],[Corregimiento]],Hoja3!$A$2:$D$676,4,0)</f>
        <v>80501</v>
      </c>
      <c r="E2059" s="64">
        <v>13</v>
      </c>
      <c r="F2059">
        <v>1</v>
      </c>
    </row>
    <row r="2060" spans="1:6">
      <c r="A2060" s="62">
        <v>44069</v>
      </c>
      <c r="B2060" s="64">
        <v>44069</v>
      </c>
      <c r="C2060" s="64" t="s">
        <v>474</v>
      </c>
      <c r="D2060" s="65">
        <f>VLOOKUP(Pag_Inicio_Corr_mas_casos[[#This Row],[Corregimiento]],Hoja3!$A$2:$D$676,4,0)</f>
        <v>130107</v>
      </c>
      <c r="E2060" s="64">
        <v>13</v>
      </c>
      <c r="F2060">
        <v>1</v>
      </c>
    </row>
    <row r="2061" spans="1:6">
      <c r="A2061" s="62">
        <v>44069</v>
      </c>
      <c r="B2061" s="64">
        <v>44069</v>
      </c>
      <c r="C2061" s="64" t="s">
        <v>498</v>
      </c>
      <c r="D2061" s="65">
        <f>VLOOKUP(Pag_Inicio_Corr_mas_casos[[#This Row],[Corregimiento]],Hoja3!$A$2:$D$676,4,0)</f>
        <v>80803</v>
      </c>
      <c r="E2061" s="64">
        <v>13</v>
      </c>
      <c r="F2061">
        <v>1</v>
      </c>
    </row>
    <row r="2062" spans="1:6">
      <c r="A2062" s="62">
        <v>44069</v>
      </c>
      <c r="B2062" s="64">
        <v>44069</v>
      </c>
      <c r="C2062" s="64" t="s">
        <v>470</v>
      </c>
      <c r="D2062" s="65">
        <f>VLOOKUP(Pag_Inicio_Corr_mas_casos[[#This Row],[Corregimiento]],Hoja3!$A$2:$D$676,4,0)</f>
        <v>80822</v>
      </c>
      <c r="E2062" s="64">
        <v>12</v>
      </c>
      <c r="F2062">
        <v>1</v>
      </c>
    </row>
    <row r="2063" spans="1:6">
      <c r="A2063" s="62">
        <v>44069</v>
      </c>
      <c r="B2063" s="64">
        <v>44069</v>
      </c>
      <c r="C2063" s="64" t="s">
        <v>490</v>
      </c>
      <c r="D2063" s="65">
        <f>VLOOKUP(Pag_Inicio_Corr_mas_casos[[#This Row],[Corregimiento]],Hoja3!$A$2:$D$676,4,0)</f>
        <v>80820</v>
      </c>
      <c r="E2063" s="64">
        <v>12</v>
      </c>
      <c r="F2063">
        <v>1</v>
      </c>
    </row>
    <row r="2064" spans="1:6">
      <c r="A2064" s="62">
        <v>44069</v>
      </c>
      <c r="B2064" s="64">
        <v>44069</v>
      </c>
      <c r="C2064" s="64" t="s">
        <v>465</v>
      </c>
      <c r="D2064" s="65">
        <f>VLOOKUP(Pag_Inicio_Corr_mas_casos[[#This Row],[Corregimiento]],Hoja3!$A$2:$D$676,4,0)</f>
        <v>80821</v>
      </c>
      <c r="E2064" s="64">
        <v>11</v>
      </c>
      <c r="F2064">
        <v>1</v>
      </c>
    </row>
    <row r="2065" spans="1:7">
      <c r="A2065" s="62">
        <v>44069</v>
      </c>
      <c r="B2065" s="64">
        <v>44069</v>
      </c>
      <c r="C2065" s="64" t="s">
        <v>475</v>
      </c>
      <c r="D2065" s="65">
        <f>VLOOKUP(Pag_Inicio_Corr_mas_casos[[#This Row],[Corregimiento]],Hoja3!$A$2:$D$676,4,0)</f>
        <v>81006</v>
      </c>
      <c r="E2065" s="64">
        <v>11</v>
      </c>
      <c r="F2065">
        <v>1</v>
      </c>
    </row>
    <row r="2066" spans="1:7">
      <c r="A2066" s="62">
        <v>44069</v>
      </c>
      <c r="B2066" s="64">
        <v>44069</v>
      </c>
      <c r="C2066" s="64" t="s">
        <v>536</v>
      </c>
      <c r="D2066" s="65">
        <f>VLOOKUP(Pag_Inicio_Corr_mas_casos[[#This Row],[Corregimiento]],Hoja3!$A$2:$D$676,4,0)</f>
        <v>81004</v>
      </c>
      <c r="E2066" s="64">
        <v>11</v>
      </c>
      <c r="F2066">
        <v>1</v>
      </c>
    </row>
    <row r="2067" spans="1:7">
      <c r="A2067" s="90">
        <v>44070</v>
      </c>
      <c r="B2067" s="91">
        <v>44070</v>
      </c>
      <c r="C2067" s="92" t="s">
        <v>460</v>
      </c>
      <c r="D2067" s="93">
        <f>VLOOKUP(Pag_Inicio_Corr_mas_casos[[#This Row],[Corregimiento]],Hoja3!$A$2:$D$676,4,0)</f>
        <v>130101</v>
      </c>
      <c r="E2067" s="92">
        <v>45</v>
      </c>
      <c r="F2067" s="7">
        <f>SUM(G2067:G2097)</f>
        <v>31</v>
      </c>
      <c r="G2067">
        <v>1</v>
      </c>
    </row>
    <row r="2068" spans="1:7">
      <c r="A2068" s="90">
        <v>44070</v>
      </c>
      <c r="B2068" s="92">
        <v>44070</v>
      </c>
      <c r="C2068" s="92" t="s">
        <v>470</v>
      </c>
      <c r="D2068" s="93">
        <f>VLOOKUP(Pag_Inicio_Corr_mas_casos[[#This Row],[Corregimiento]],Hoja3!$A$2:$D$676,4,0)</f>
        <v>80822</v>
      </c>
      <c r="E2068" s="92">
        <v>44</v>
      </c>
      <c r="G2068">
        <v>1</v>
      </c>
    </row>
    <row r="2069" spans="1:7">
      <c r="A2069" s="90">
        <v>44070</v>
      </c>
      <c r="B2069" s="92">
        <v>44070</v>
      </c>
      <c r="C2069" s="92" t="s">
        <v>466</v>
      </c>
      <c r="D2069" s="93">
        <f>VLOOKUP(Pag_Inicio_Corr_mas_casos[[#This Row],[Corregimiento]],Hoja3!$A$2:$D$676,4,0)</f>
        <v>81007</v>
      </c>
      <c r="E2069" s="92">
        <v>33</v>
      </c>
      <c r="G2069">
        <v>1</v>
      </c>
    </row>
    <row r="2070" spans="1:7">
      <c r="A2070" s="90">
        <v>44070</v>
      </c>
      <c r="B2070" s="92">
        <v>44070</v>
      </c>
      <c r="C2070" s="92" t="s">
        <v>476</v>
      </c>
      <c r="D2070" s="93">
        <f>VLOOKUP(Pag_Inicio_Corr_mas_casos[[#This Row],[Corregimiento]],Hoja3!$A$2:$D$676,4,0)</f>
        <v>80812</v>
      </c>
      <c r="E2070" s="92">
        <v>32</v>
      </c>
      <c r="G2070">
        <v>1</v>
      </c>
    </row>
    <row r="2071" spans="1:7">
      <c r="A2071" s="90">
        <v>44070</v>
      </c>
      <c r="B2071" s="92">
        <v>44070</v>
      </c>
      <c r="C2071" s="92" t="s">
        <v>513</v>
      </c>
      <c r="D2071" s="93">
        <f>VLOOKUP(Pag_Inicio_Corr_mas_casos[[#This Row],[Corregimiento]],Hoja3!$A$2:$D$676,4,0)</f>
        <v>80814</v>
      </c>
      <c r="E2071" s="92">
        <v>31</v>
      </c>
      <c r="G2071">
        <v>1</v>
      </c>
    </row>
    <row r="2072" spans="1:7">
      <c r="A2072" s="90">
        <v>44070</v>
      </c>
      <c r="B2072" s="92">
        <v>44070</v>
      </c>
      <c r="C2072" s="92" t="s">
        <v>586</v>
      </c>
      <c r="D2072" s="93">
        <f>VLOOKUP(Pag_Inicio_Corr_mas_casos[[#This Row],[Corregimiento]],Hoja3!$A$2:$D$676,4,0)</f>
        <v>20305</v>
      </c>
      <c r="E2072" s="92">
        <v>28</v>
      </c>
      <c r="G2072">
        <v>1</v>
      </c>
    </row>
    <row r="2073" spans="1:7">
      <c r="A2073" s="90">
        <v>44070</v>
      </c>
      <c r="B2073" s="92">
        <v>44070</v>
      </c>
      <c r="C2073" s="92" t="s">
        <v>471</v>
      </c>
      <c r="D2073" s="93">
        <f>VLOOKUP(Pag_Inicio_Corr_mas_casos[[#This Row],[Corregimiento]],Hoja3!$A$2:$D$676,4,0)</f>
        <v>80823</v>
      </c>
      <c r="E2073" s="92">
        <v>26</v>
      </c>
      <c r="G2073">
        <v>1</v>
      </c>
    </row>
    <row r="2074" spans="1:7">
      <c r="A2074" s="90">
        <v>44070</v>
      </c>
      <c r="B2074" s="92">
        <v>44070</v>
      </c>
      <c r="C2074" s="92" t="s">
        <v>475</v>
      </c>
      <c r="D2074" s="93">
        <f>VLOOKUP(Pag_Inicio_Corr_mas_casos[[#This Row],[Corregimiento]],Hoja3!$A$2:$D$676,4,0)</f>
        <v>81006</v>
      </c>
      <c r="E2074" s="92">
        <v>25</v>
      </c>
      <c r="G2074">
        <v>1</v>
      </c>
    </row>
    <row r="2075" spans="1:7">
      <c r="A2075" s="90">
        <v>44070</v>
      </c>
      <c r="B2075" s="92">
        <v>44070</v>
      </c>
      <c r="C2075" s="92" t="s">
        <v>462</v>
      </c>
      <c r="D2075" s="93">
        <f>VLOOKUP(Pag_Inicio_Corr_mas_casos[[#This Row],[Corregimiento]],Hoja3!$A$2:$D$676,4,0)</f>
        <v>130106</v>
      </c>
      <c r="E2075" s="92">
        <v>24</v>
      </c>
      <c r="G2075">
        <v>1</v>
      </c>
    </row>
    <row r="2076" spans="1:7">
      <c r="A2076" s="90">
        <v>44070</v>
      </c>
      <c r="B2076" s="92">
        <v>44070</v>
      </c>
      <c r="C2076" s="92" t="s">
        <v>486</v>
      </c>
      <c r="D2076" s="93">
        <f>VLOOKUP(Pag_Inicio_Corr_mas_casos[[#This Row],[Corregimiento]],Hoja3!$A$2:$D$676,4,0)</f>
        <v>80813</v>
      </c>
      <c r="E2076" s="92">
        <v>23</v>
      </c>
      <c r="G2076">
        <v>1</v>
      </c>
    </row>
    <row r="2077" spans="1:7">
      <c r="A2077" s="90">
        <v>44070</v>
      </c>
      <c r="B2077" s="92">
        <v>44070</v>
      </c>
      <c r="C2077" s="92" t="s">
        <v>474</v>
      </c>
      <c r="D2077" s="93">
        <f>VLOOKUP(Pag_Inicio_Corr_mas_casos[[#This Row],[Corregimiento]],Hoja3!$A$2:$D$676,4,0)</f>
        <v>130107</v>
      </c>
      <c r="E2077" s="92">
        <v>22</v>
      </c>
      <c r="G2077">
        <v>1</v>
      </c>
    </row>
    <row r="2078" spans="1:7">
      <c r="A2078" s="90">
        <v>44070</v>
      </c>
      <c r="B2078" s="92">
        <v>44070</v>
      </c>
      <c r="C2078" s="92" t="s">
        <v>461</v>
      </c>
      <c r="D2078" s="93">
        <f>VLOOKUP(Pag_Inicio_Corr_mas_casos[[#This Row],[Corregimiento]],Hoja3!$A$2:$D$676,4,0)</f>
        <v>81002</v>
      </c>
      <c r="E2078" s="92">
        <v>21</v>
      </c>
      <c r="G2078">
        <v>1</v>
      </c>
    </row>
    <row r="2079" spans="1:7">
      <c r="A2079" s="90">
        <v>44070</v>
      </c>
      <c r="B2079" s="92">
        <v>44070</v>
      </c>
      <c r="C2079" s="92" t="s">
        <v>491</v>
      </c>
      <c r="D2079" s="93">
        <f>VLOOKUP(Pag_Inicio_Corr_mas_casos[[#This Row],[Corregimiento]],Hoja3!$A$2:$D$676,4,0)</f>
        <v>80815</v>
      </c>
      <c r="E2079" s="92">
        <v>21</v>
      </c>
      <c r="G2079">
        <v>1</v>
      </c>
    </row>
    <row r="2080" spans="1:7">
      <c r="A2080" s="90">
        <v>44070</v>
      </c>
      <c r="B2080" s="92">
        <v>44070</v>
      </c>
      <c r="C2080" s="92" t="s">
        <v>473</v>
      </c>
      <c r="D2080" s="93">
        <f>VLOOKUP(Pag_Inicio_Corr_mas_casos[[#This Row],[Corregimiento]],Hoja3!$A$2:$D$676,4,0)</f>
        <v>80819</v>
      </c>
      <c r="E2080" s="92">
        <v>20</v>
      </c>
      <c r="G2080">
        <v>1</v>
      </c>
    </row>
    <row r="2081" spans="1:9">
      <c r="A2081" s="90">
        <v>44070</v>
      </c>
      <c r="B2081" s="92">
        <v>44070</v>
      </c>
      <c r="C2081" s="92" t="s">
        <v>564</v>
      </c>
      <c r="D2081" s="93">
        <f>VLOOKUP(Pag_Inicio_Corr_mas_casos[[#This Row],[Corregimiento]],Hoja3!$A$2:$D$676,4,0)</f>
        <v>40606</v>
      </c>
      <c r="E2081" s="92">
        <v>16</v>
      </c>
      <c r="G2081">
        <v>1</v>
      </c>
    </row>
    <row r="2082" spans="1:9">
      <c r="A2082" s="90">
        <v>44070</v>
      </c>
      <c r="B2082" s="92">
        <v>44070</v>
      </c>
      <c r="C2082" s="92" t="s">
        <v>591</v>
      </c>
      <c r="D2082" s="93">
        <f>VLOOKUP(Pag_Inicio_Corr_mas_casos[[#This Row],[Corregimiento]],Hoja3!$A$2:$D$676,4,0)</f>
        <v>90804</v>
      </c>
      <c r="E2082" s="92">
        <v>16</v>
      </c>
      <c r="G2082">
        <v>1</v>
      </c>
    </row>
    <row r="2083" spans="1:9">
      <c r="A2083" s="90">
        <v>44070</v>
      </c>
      <c r="B2083" s="92">
        <v>44070</v>
      </c>
      <c r="C2083" s="92" t="s">
        <v>592</v>
      </c>
      <c r="D2083" s="93">
        <f>VLOOKUP(Pag_Inicio_Corr_mas_casos[[#This Row],[Corregimiento]],Hoja3!$A$2:$D$676,4,0)</f>
        <v>50105</v>
      </c>
      <c r="E2083" s="92">
        <v>15</v>
      </c>
      <c r="G2083">
        <v>1</v>
      </c>
    </row>
    <row r="2084" spans="1:9">
      <c r="A2084" s="90">
        <v>44070</v>
      </c>
      <c r="B2084" s="92">
        <v>44070</v>
      </c>
      <c r="C2084" s="92" t="s">
        <v>478</v>
      </c>
      <c r="D2084" s="93">
        <f>VLOOKUP(Pag_Inicio_Corr_mas_casos[[#This Row],[Corregimiento]],Hoja3!$A$2:$D$676,4,0)</f>
        <v>40601</v>
      </c>
      <c r="E2084" s="92">
        <v>27</v>
      </c>
      <c r="G2084">
        <v>1</v>
      </c>
      <c r="H2084" t="s">
        <v>593</v>
      </c>
      <c r="I2084" t="s">
        <v>594</v>
      </c>
    </row>
    <row r="2085" spans="1:9">
      <c r="A2085" s="90">
        <v>44070</v>
      </c>
      <c r="B2085" s="92">
        <v>44070</v>
      </c>
      <c r="C2085" s="92" t="s">
        <v>468</v>
      </c>
      <c r="D2085" s="93">
        <f>VLOOKUP(Pag_Inicio_Corr_mas_casos[[#This Row],[Corregimiento]],Hoja3!$A$2:$D$676,4,0)</f>
        <v>80816</v>
      </c>
      <c r="E2085" s="92">
        <v>14</v>
      </c>
      <c r="G2085">
        <v>1</v>
      </c>
    </row>
    <row r="2086" spans="1:9">
      <c r="A2086" s="90">
        <v>44070</v>
      </c>
      <c r="B2086" s="92">
        <v>44070</v>
      </c>
      <c r="C2086" s="92" t="s">
        <v>584</v>
      </c>
      <c r="D2086" s="93">
        <f>VLOOKUP(Pag_Inicio_Corr_mas_casos[[#This Row],[Corregimiento]],Hoja3!$A$2:$D$676,4,0)</f>
        <v>50106</v>
      </c>
      <c r="E2086" s="92">
        <v>14</v>
      </c>
      <c r="G2086">
        <v>1</v>
      </c>
    </row>
    <row r="2087" spans="1:9">
      <c r="A2087" s="90">
        <v>44070</v>
      </c>
      <c r="B2087" s="92">
        <v>44070</v>
      </c>
      <c r="C2087" s="92" t="s">
        <v>495</v>
      </c>
      <c r="D2087" s="93">
        <f>VLOOKUP(Pag_Inicio_Corr_mas_casos[[#This Row],[Corregimiento]],Hoja3!$A$2:$D$676,4,0)</f>
        <v>130708</v>
      </c>
      <c r="E2087" s="92">
        <v>13</v>
      </c>
      <c r="G2087">
        <v>1</v>
      </c>
    </row>
    <row r="2088" spans="1:9">
      <c r="A2088" s="90">
        <v>44070</v>
      </c>
      <c r="B2088" s="92">
        <v>44070</v>
      </c>
      <c r="C2088" s="92" t="s">
        <v>467</v>
      </c>
      <c r="D2088" s="93">
        <f>VLOOKUP(Pag_Inicio_Corr_mas_casos[[#This Row],[Corregimiento]],Hoja3!$A$2:$D$676,4,0)</f>
        <v>81008</v>
      </c>
      <c r="E2088" s="92">
        <v>13</v>
      </c>
      <c r="G2088">
        <v>1</v>
      </c>
    </row>
    <row r="2089" spans="1:9">
      <c r="A2089" s="90">
        <v>44070</v>
      </c>
      <c r="B2089" s="92">
        <v>44070</v>
      </c>
      <c r="C2089" s="92" t="s">
        <v>507</v>
      </c>
      <c r="D2089" s="93">
        <f>VLOOKUP(Pag_Inicio_Corr_mas_casos[[#This Row],[Corregimiento]],Hoja3!$A$2:$D$676,4,0)</f>
        <v>81009</v>
      </c>
      <c r="E2089" s="92">
        <v>13</v>
      </c>
      <c r="G2089">
        <v>1</v>
      </c>
    </row>
    <row r="2090" spans="1:9">
      <c r="A2090" s="90">
        <v>44070</v>
      </c>
      <c r="B2090" s="92">
        <v>44070</v>
      </c>
      <c r="C2090" s="92" t="s">
        <v>506</v>
      </c>
      <c r="D2090" s="93">
        <f>VLOOKUP(Pag_Inicio_Corr_mas_casos[[#This Row],[Corregimiento]],Hoja3!$A$2:$D$676,4,0)</f>
        <v>81003</v>
      </c>
      <c r="E2090" s="92">
        <v>12</v>
      </c>
      <c r="G2090">
        <v>1</v>
      </c>
    </row>
    <row r="2091" spans="1:9">
      <c r="A2091" s="90">
        <v>44070</v>
      </c>
      <c r="B2091" s="92">
        <v>44070</v>
      </c>
      <c r="C2091" s="92" t="s">
        <v>558</v>
      </c>
      <c r="D2091" s="93">
        <f>VLOOKUP(Pag_Inicio_Corr_mas_casos[[#This Row],[Corregimiento]],Hoja3!$A$2:$D$676,4,0)</f>
        <v>10207</v>
      </c>
      <c r="E2091" s="92">
        <v>12</v>
      </c>
      <c r="G2091">
        <v>1</v>
      </c>
    </row>
    <row r="2092" spans="1:9">
      <c r="A2092" s="90">
        <v>44070</v>
      </c>
      <c r="B2092" s="92">
        <v>44070</v>
      </c>
      <c r="C2092" s="92" t="s">
        <v>469</v>
      </c>
      <c r="D2092" s="93">
        <f>VLOOKUP(Pag_Inicio_Corr_mas_casos[[#This Row],[Corregimiento]],Hoja3!$A$2:$D$676,4,0)</f>
        <v>80817</v>
      </c>
      <c r="E2092" s="92">
        <v>12</v>
      </c>
      <c r="G2092">
        <v>1</v>
      </c>
    </row>
    <row r="2093" spans="1:9">
      <c r="A2093" s="90">
        <v>44070</v>
      </c>
      <c r="B2093" s="92">
        <v>44070</v>
      </c>
      <c r="C2093" s="92" t="s">
        <v>489</v>
      </c>
      <c r="D2093" s="93">
        <f>VLOOKUP(Pag_Inicio_Corr_mas_casos[[#This Row],[Corregimiento]],Hoja3!$A$2:$D$676,4,0)</f>
        <v>80808</v>
      </c>
      <c r="E2093" s="92">
        <v>12</v>
      </c>
      <c r="G2093">
        <v>1</v>
      </c>
    </row>
    <row r="2094" spans="1:9">
      <c r="A2094" s="90">
        <v>44070</v>
      </c>
      <c r="B2094" s="92">
        <v>44070</v>
      </c>
      <c r="C2094" s="92" t="s">
        <v>465</v>
      </c>
      <c r="D2094" s="93">
        <f>VLOOKUP(Pag_Inicio_Corr_mas_casos[[#This Row],[Corregimiento]],Hoja3!$A$2:$D$676,4,0)</f>
        <v>80821</v>
      </c>
      <c r="E2094" s="92">
        <v>11</v>
      </c>
      <c r="G2094">
        <v>1</v>
      </c>
    </row>
    <row r="2095" spans="1:9">
      <c r="A2095" s="90">
        <v>44070</v>
      </c>
      <c r="B2095" s="92">
        <v>44070</v>
      </c>
      <c r="C2095" s="92" t="s">
        <v>508</v>
      </c>
      <c r="D2095" s="93">
        <f>VLOOKUP(Pag_Inicio_Corr_mas_casos[[#This Row],[Corregimiento]],Hoja3!$A$2:$D$676,4,0)</f>
        <v>30104</v>
      </c>
      <c r="E2095" s="92">
        <v>11</v>
      </c>
      <c r="G2095">
        <v>1</v>
      </c>
    </row>
    <row r="2096" spans="1:9">
      <c r="A2096" s="90">
        <v>44070</v>
      </c>
      <c r="B2096" s="92">
        <v>44070</v>
      </c>
      <c r="C2096" s="92" t="s">
        <v>498</v>
      </c>
      <c r="D2096" s="93">
        <f>VLOOKUP(Pag_Inicio_Corr_mas_casos[[#This Row],[Corregimiento]],Hoja3!$A$2:$D$676,4,0)</f>
        <v>80803</v>
      </c>
      <c r="E2096" s="92">
        <v>11</v>
      </c>
      <c r="G2096">
        <v>1</v>
      </c>
    </row>
    <row r="2097" spans="1:7">
      <c r="A2097" s="90">
        <v>44070</v>
      </c>
      <c r="B2097" s="92">
        <v>44070</v>
      </c>
      <c r="C2097" s="92" t="s">
        <v>517</v>
      </c>
      <c r="D2097" s="93">
        <f>VLOOKUP(Pag_Inicio_Corr_mas_casos[[#This Row],[Corregimiento]],Hoja3!$A$2:$D$676,4,0)</f>
        <v>91001</v>
      </c>
      <c r="E2097" s="92">
        <v>11</v>
      </c>
      <c r="G2097">
        <v>1</v>
      </c>
    </row>
    <row r="2098" spans="1:7">
      <c r="A2098" s="73">
        <v>44071</v>
      </c>
      <c r="B2098" s="70">
        <v>44071</v>
      </c>
      <c r="C2098" s="71" t="s">
        <v>460</v>
      </c>
      <c r="D2098" s="72">
        <f>VLOOKUP(Pag_Inicio_Corr_mas_casos[[#This Row],[Corregimiento]],Hoja3!$A$2:$D$676,4,0)</f>
        <v>130101</v>
      </c>
      <c r="E2098" s="71">
        <v>47</v>
      </c>
      <c r="F2098" s="7">
        <f>SUM(G2098:G2127)</f>
        <v>30</v>
      </c>
      <c r="G2098">
        <v>1</v>
      </c>
    </row>
    <row r="2099" spans="1:7">
      <c r="A2099" s="73">
        <v>44071</v>
      </c>
      <c r="B2099" s="70">
        <v>44071</v>
      </c>
      <c r="C2099" s="71" t="s">
        <v>486</v>
      </c>
      <c r="D2099" s="72">
        <f>VLOOKUP(Pag_Inicio_Corr_mas_casos[[#This Row],[Corregimiento]],Hoja3!$A$2:$D$676,4,0)</f>
        <v>80813</v>
      </c>
      <c r="E2099" s="71">
        <v>46</v>
      </c>
      <c r="G2099">
        <v>1</v>
      </c>
    </row>
    <row r="2100" spans="1:7">
      <c r="A2100" s="73">
        <v>44071</v>
      </c>
      <c r="B2100" s="70">
        <v>44071</v>
      </c>
      <c r="C2100" s="71" t="s">
        <v>465</v>
      </c>
      <c r="D2100" s="72">
        <f>VLOOKUP(Pag_Inicio_Corr_mas_casos[[#This Row],[Corregimiento]],Hoja3!$A$2:$D$676,4,0)</f>
        <v>80821</v>
      </c>
      <c r="E2100" s="71">
        <v>41</v>
      </c>
      <c r="G2100">
        <v>1</v>
      </c>
    </row>
    <row r="2101" spans="1:7">
      <c r="A2101" s="73">
        <v>44071</v>
      </c>
      <c r="B2101" s="70">
        <v>44071</v>
      </c>
      <c r="C2101" s="71" t="s">
        <v>473</v>
      </c>
      <c r="D2101" s="72">
        <f>VLOOKUP(Pag_Inicio_Corr_mas_casos[[#This Row],[Corregimiento]],Hoja3!$A$2:$D$676,4,0)</f>
        <v>80819</v>
      </c>
      <c r="E2101" s="71">
        <v>38</v>
      </c>
      <c r="G2101">
        <v>1</v>
      </c>
    </row>
    <row r="2102" spans="1:7">
      <c r="A2102" s="73">
        <v>44071</v>
      </c>
      <c r="B2102" s="70">
        <v>44071</v>
      </c>
      <c r="C2102" s="71" t="s">
        <v>471</v>
      </c>
      <c r="D2102" s="72">
        <f>VLOOKUP(Pag_Inicio_Corr_mas_casos[[#This Row],[Corregimiento]],Hoja3!$A$2:$D$676,4,0)</f>
        <v>80823</v>
      </c>
      <c r="E2102" s="71">
        <v>37</v>
      </c>
      <c r="G2102">
        <v>1</v>
      </c>
    </row>
    <row r="2103" spans="1:7">
      <c r="A2103" s="73">
        <v>44071</v>
      </c>
      <c r="B2103" s="70">
        <v>44071</v>
      </c>
      <c r="C2103" s="71" t="s">
        <v>491</v>
      </c>
      <c r="D2103" s="72">
        <f>VLOOKUP(Pag_Inicio_Corr_mas_casos[[#This Row],[Corregimiento]],Hoja3!$A$2:$D$676,4,0)</f>
        <v>80815</v>
      </c>
      <c r="E2103" s="71">
        <v>36</v>
      </c>
      <c r="G2103">
        <v>1</v>
      </c>
    </row>
    <row r="2104" spans="1:7">
      <c r="A2104" s="73">
        <v>44071</v>
      </c>
      <c r="B2104" s="70">
        <v>44071</v>
      </c>
      <c r="C2104" s="71" t="s">
        <v>462</v>
      </c>
      <c r="D2104" s="72">
        <f>VLOOKUP(Pag_Inicio_Corr_mas_casos[[#This Row],[Corregimiento]],Hoja3!$A$2:$D$676,4,0)</f>
        <v>130106</v>
      </c>
      <c r="E2104" s="71">
        <v>36</v>
      </c>
      <c r="G2104">
        <v>1</v>
      </c>
    </row>
    <row r="2105" spans="1:7">
      <c r="A2105" s="73">
        <v>44071</v>
      </c>
      <c r="B2105" s="70">
        <v>44071</v>
      </c>
      <c r="C2105" s="71" t="s">
        <v>466</v>
      </c>
      <c r="D2105" s="72">
        <f>VLOOKUP(Pag_Inicio_Corr_mas_casos[[#This Row],[Corregimiento]],Hoja3!$A$2:$D$676,4,0)</f>
        <v>81007</v>
      </c>
      <c r="E2105" s="71">
        <v>34</v>
      </c>
      <c r="G2105">
        <v>1</v>
      </c>
    </row>
    <row r="2106" spans="1:7">
      <c r="A2106" s="73">
        <v>44071</v>
      </c>
      <c r="B2106" s="70">
        <v>44071</v>
      </c>
      <c r="C2106" s="71" t="s">
        <v>461</v>
      </c>
      <c r="D2106" s="72">
        <f>VLOOKUP(Pag_Inicio_Corr_mas_casos[[#This Row],[Corregimiento]],Hoja3!$A$2:$D$676,4,0)</f>
        <v>81002</v>
      </c>
      <c r="E2106" s="71">
        <v>30</v>
      </c>
      <c r="G2106">
        <v>1</v>
      </c>
    </row>
    <row r="2107" spans="1:7">
      <c r="A2107" s="73">
        <v>44071</v>
      </c>
      <c r="B2107" s="70">
        <v>44071</v>
      </c>
      <c r="C2107" s="71" t="s">
        <v>476</v>
      </c>
      <c r="D2107" s="72">
        <f>VLOOKUP(Pag_Inicio_Corr_mas_casos[[#This Row],[Corregimiento]],Hoja3!$A$2:$D$676,4,0)</f>
        <v>80812</v>
      </c>
      <c r="E2107" s="71">
        <v>28</v>
      </c>
      <c r="G2107">
        <v>1</v>
      </c>
    </row>
    <row r="2108" spans="1:7">
      <c r="A2108" s="73">
        <v>44071</v>
      </c>
      <c r="B2108" s="70">
        <v>44071</v>
      </c>
      <c r="C2108" s="71" t="s">
        <v>468</v>
      </c>
      <c r="D2108" s="72">
        <f>VLOOKUP(Pag_Inicio_Corr_mas_casos[[#This Row],[Corregimiento]],Hoja3!$A$2:$D$676,4,0)</f>
        <v>80816</v>
      </c>
      <c r="E2108" s="71">
        <v>27</v>
      </c>
      <c r="G2108">
        <v>1</v>
      </c>
    </row>
    <row r="2109" spans="1:7">
      <c r="A2109" s="73">
        <v>44071</v>
      </c>
      <c r="B2109" s="70">
        <v>44071</v>
      </c>
      <c r="C2109" s="71" t="s">
        <v>474</v>
      </c>
      <c r="D2109" s="72">
        <f>VLOOKUP(Pag_Inicio_Corr_mas_casos[[#This Row],[Corregimiento]],Hoja3!$A$2:$D$676,4,0)</f>
        <v>130107</v>
      </c>
      <c r="E2109" s="71">
        <v>20</v>
      </c>
      <c r="G2109">
        <v>1</v>
      </c>
    </row>
    <row r="2110" spans="1:7">
      <c r="A2110" s="73">
        <v>44071</v>
      </c>
      <c r="B2110" s="70">
        <v>44071</v>
      </c>
      <c r="C2110" s="71" t="s">
        <v>517</v>
      </c>
      <c r="D2110" s="72">
        <f>VLOOKUP(Pag_Inicio_Corr_mas_casos[[#This Row],[Corregimiento]],Hoja3!$A$2:$D$676,4,0)</f>
        <v>91001</v>
      </c>
      <c r="E2110" s="71">
        <v>19</v>
      </c>
      <c r="G2110">
        <v>1</v>
      </c>
    </row>
    <row r="2111" spans="1:7">
      <c r="A2111" s="73">
        <v>44071</v>
      </c>
      <c r="B2111" s="70">
        <v>44071</v>
      </c>
      <c r="C2111" s="71" t="s">
        <v>477</v>
      </c>
      <c r="D2111" s="72">
        <f>VLOOKUP(Pag_Inicio_Corr_mas_casos[[#This Row],[Corregimiento]],Hoja3!$A$2:$D$676,4,0)</f>
        <v>130702</v>
      </c>
      <c r="E2111" s="71">
        <v>18</v>
      </c>
      <c r="G2111">
        <v>1</v>
      </c>
    </row>
    <row r="2112" spans="1:7">
      <c r="A2112" s="73">
        <v>44071</v>
      </c>
      <c r="B2112" s="70">
        <v>44071</v>
      </c>
      <c r="C2112" s="71" t="s">
        <v>469</v>
      </c>
      <c r="D2112" s="72">
        <f>VLOOKUP(Pag_Inicio_Corr_mas_casos[[#This Row],[Corregimiento]],Hoja3!$A$2:$D$676,4,0)</f>
        <v>80817</v>
      </c>
      <c r="E2112" s="71">
        <v>18</v>
      </c>
      <c r="G2112">
        <v>1</v>
      </c>
    </row>
    <row r="2113" spans="1:7">
      <c r="A2113" s="73">
        <v>44071</v>
      </c>
      <c r="B2113" s="70">
        <v>44071</v>
      </c>
      <c r="C2113" s="71" t="s">
        <v>499</v>
      </c>
      <c r="D2113" s="72">
        <f>VLOOKUP(Pag_Inicio_Corr_mas_casos[[#This Row],[Corregimiento]],Hoja3!$A$2:$D$676,4,0)</f>
        <v>130105</v>
      </c>
      <c r="E2113" s="71">
        <v>17</v>
      </c>
      <c r="G2113">
        <v>1</v>
      </c>
    </row>
    <row r="2114" spans="1:7">
      <c r="A2114" s="73">
        <v>44071</v>
      </c>
      <c r="B2114" s="70">
        <v>44071</v>
      </c>
      <c r="C2114" s="71" t="s">
        <v>595</v>
      </c>
      <c r="D2114" s="72">
        <f>VLOOKUP(Pag_Inicio_Corr_mas_casos[[#This Row],[Corregimiento]],Hoja3!$A$2:$D$676,4,0)</f>
        <v>40406</v>
      </c>
      <c r="E2114" s="71">
        <v>16</v>
      </c>
      <c r="G2114">
        <v>1</v>
      </c>
    </row>
    <row r="2115" spans="1:7">
      <c r="A2115" s="73">
        <v>44071</v>
      </c>
      <c r="B2115" s="70">
        <v>44071</v>
      </c>
      <c r="C2115" s="71" t="s">
        <v>490</v>
      </c>
      <c r="D2115" s="72">
        <f>VLOOKUP(Pag_Inicio_Corr_mas_casos[[#This Row],[Corregimiento]],Hoja3!$A$2:$D$676,4,0)</f>
        <v>80820</v>
      </c>
      <c r="E2115" s="71">
        <v>16</v>
      </c>
      <c r="G2115">
        <v>1</v>
      </c>
    </row>
    <row r="2116" spans="1:7">
      <c r="A2116" s="73">
        <v>44071</v>
      </c>
      <c r="B2116" s="70">
        <v>44071</v>
      </c>
      <c r="C2116" s="71" t="s">
        <v>513</v>
      </c>
      <c r="D2116" s="72">
        <f>VLOOKUP(Pag_Inicio_Corr_mas_casos[[#This Row],[Corregimiento]],Hoja3!$A$2:$D$676,4,0)</f>
        <v>80814</v>
      </c>
      <c r="E2116" s="71">
        <v>15</v>
      </c>
      <c r="G2116">
        <v>1</v>
      </c>
    </row>
    <row r="2117" spans="1:7">
      <c r="A2117" s="73">
        <v>44071</v>
      </c>
      <c r="B2117" s="70">
        <v>44071</v>
      </c>
      <c r="C2117" s="71" t="s">
        <v>472</v>
      </c>
      <c r="D2117" s="72">
        <f>VLOOKUP(Pag_Inicio_Corr_mas_casos[[#This Row],[Corregimiento]],Hoja3!$A$2:$D$676,4,0)</f>
        <v>81001</v>
      </c>
      <c r="E2117" s="71">
        <v>14</v>
      </c>
      <c r="G2117">
        <v>1</v>
      </c>
    </row>
    <row r="2118" spans="1:7">
      <c r="A2118" s="73">
        <v>44071</v>
      </c>
      <c r="B2118" s="70">
        <v>44071</v>
      </c>
      <c r="C2118" s="71" t="s">
        <v>497</v>
      </c>
      <c r="D2118" s="72">
        <f>VLOOKUP(Pag_Inicio_Corr_mas_casos[[#This Row],[Corregimiento]],Hoja3!$A$2:$D$676,4,0)</f>
        <v>50208</v>
      </c>
      <c r="E2118" s="71">
        <v>14</v>
      </c>
      <c r="G2118">
        <v>1</v>
      </c>
    </row>
    <row r="2119" spans="1:7">
      <c r="A2119" s="73">
        <v>44071</v>
      </c>
      <c r="B2119" s="70">
        <v>44071</v>
      </c>
      <c r="C2119" s="71" t="s">
        <v>481</v>
      </c>
      <c r="D2119" s="72">
        <f>VLOOKUP(Pag_Inicio_Corr_mas_casos[[#This Row],[Corregimiento]],Hoja3!$A$2:$D$676,4,0)</f>
        <v>80810</v>
      </c>
      <c r="E2119" s="71">
        <v>14</v>
      </c>
      <c r="G2119">
        <v>1</v>
      </c>
    </row>
    <row r="2120" spans="1:7">
      <c r="A2120" s="73">
        <v>44071</v>
      </c>
      <c r="B2120" s="70">
        <v>44071</v>
      </c>
      <c r="C2120" s="71" t="s">
        <v>501</v>
      </c>
      <c r="D2120" s="72">
        <f>VLOOKUP(Pag_Inicio_Corr_mas_casos[[#This Row],[Corregimiento]],Hoja3!$A$2:$D$676,4,0)</f>
        <v>80809</v>
      </c>
      <c r="E2120" s="71">
        <v>13</v>
      </c>
      <c r="G2120">
        <v>1</v>
      </c>
    </row>
    <row r="2121" spans="1:7">
      <c r="A2121" s="73">
        <v>44071</v>
      </c>
      <c r="B2121" s="70">
        <v>44071</v>
      </c>
      <c r="C2121" s="71" t="s">
        <v>505</v>
      </c>
      <c r="D2121" s="72">
        <f>VLOOKUP(Pag_Inicio_Corr_mas_casos[[#This Row],[Corregimiento]],Hoja3!$A$2:$D$676,4,0)</f>
        <v>130717</v>
      </c>
      <c r="E2121" s="71">
        <v>12</v>
      </c>
      <c r="G2121">
        <v>1</v>
      </c>
    </row>
    <row r="2122" spans="1:7">
      <c r="A2122" s="73">
        <v>44071</v>
      </c>
      <c r="B2122" s="70">
        <v>44071</v>
      </c>
      <c r="C2122" s="71" t="s">
        <v>470</v>
      </c>
      <c r="D2122" s="72">
        <f>VLOOKUP(Pag_Inicio_Corr_mas_casos[[#This Row],[Corregimiento]],Hoja3!$A$2:$D$676,4,0)</f>
        <v>80822</v>
      </c>
      <c r="E2122" s="71">
        <v>11</v>
      </c>
      <c r="G2122">
        <v>1</v>
      </c>
    </row>
    <row r="2123" spans="1:7">
      <c r="A2123" s="73">
        <v>44071</v>
      </c>
      <c r="B2123" s="70">
        <v>44071</v>
      </c>
      <c r="C2123" s="71" t="s">
        <v>479</v>
      </c>
      <c r="D2123" s="72">
        <f>VLOOKUP(Pag_Inicio_Corr_mas_casos[[#This Row],[Corregimiento]],Hoja3!$A$2:$D$676,4,0)</f>
        <v>80806</v>
      </c>
      <c r="E2123" s="71">
        <v>11</v>
      </c>
      <c r="G2123">
        <v>1</v>
      </c>
    </row>
    <row r="2124" spans="1:7">
      <c r="A2124" s="73">
        <v>44071</v>
      </c>
      <c r="B2124" s="70">
        <v>44071</v>
      </c>
      <c r="C2124" s="71" t="s">
        <v>478</v>
      </c>
      <c r="D2124" s="72">
        <f>VLOOKUP(Pag_Inicio_Corr_mas_casos[[#This Row],[Corregimiento]],Hoja3!$A$2:$D$676,4,0)</f>
        <v>40601</v>
      </c>
      <c r="E2124" s="71">
        <v>11</v>
      </c>
      <c r="G2124">
        <v>1</v>
      </c>
    </row>
    <row r="2125" spans="1:7">
      <c r="A2125" s="73">
        <v>44071</v>
      </c>
      <c r="B2125" s="70">
        <v>44071</v>
      </c>
      <c r="C2125" s="71" t="s">
        <v>489</v>
      </c>
      <c r="D2125" s="72">
        <f>VLOOKUP(Pag_Inicio_Corr_mas_casos[[#This Row],[Corregimiento]],Hoja3!$A$2:$D$676,4,0)</f>
        <v>80808</v>
      </c>
      <c r="E2125" s="71">
        <v>11</v>
      </c>
      <c r="G2125">
        <v>1</v>
      </c>
    </row>
    <row r="2126" spans="1:7">
      <c r="A2126" s="73">
        <v>44071</v>
      </c>
      <c r="B2126" s="70">
        <v>44071</v>
      </c>
      <c r="C2126" s="71" t="s">
        <v>522</v>
      </c>
      <c r="D2126" s="72">
        <f>VLOOKUP(Pag_Inicio_Corr_mas_casos[[#This Row],[Corregimiento]],Hoja3!$A$2:$D$676,4,0)</f>
        <v>80818</v>
      </c>
      <c r="E2126" s="71">
        <v>11</v>
      </c>
      <c r="G2126">
        <v>1</v>
      </c>
    </row>
    <row r="2127" spans="1:7">
      <c r="A2127" s="73">
        <v>44071</v>
      </c>
      <c r="B2127" s="70">
        <v>44071</v>
      </c>
      <c r="C2127" s="71" t="s">
        <v>596</v>
      </c>
      <c r="D2127" s="72">
        <f>VLOOKUP(Pag_Inicio_Corr_mas_casos[[#This Row],[Corregimiento]],Hoja3!$A$2:$D$676,4,0)</f>
        <v>91101</v>
      </c>
      <c r="E2127" s="71">
        <v>11</v>
      </c>
      <c r="G2127">
        <v>1</v>
      </c>
    </row>
    <row r="2128" spans="1:7">
      <c r="A2128" s="62">
        <v>44072</v>
      </c>
      <c r="B2128" s="63">
        <v>44072</v>
      </c>
      <c r="C2128" s="64" t="s">
        <v>473</v>
      </c>
      <c r="D2128" s="65">
        <f>VLOOKUP(Pag_Inicio_Corr_mas_casos[[#This Row],[Corregimiento]],Hoja3!$A$2:$D$676,4,0)</f>
        <v>80819</v>
      </c>
      <c r="E2128" s="64">
        <v>60</v>
      </c>
      <c r="F2128" s="7">
        <f>SUM(G2128:G2153)</f>
        <v>26</v>
      </c>
      <c r="G2128">
        <v>1</v>
      </c>
    </row>
    <row r="2129" spans="1:7">
      <c r="A2129" s="62">
        <v>44072</v>
      </c>
      <c r="B2129" s="63">
        <v>44072</v>
      </c>
      <c r="C2129" s="64" t="s">
        <v>466</v>
      </c>
      <c r="D2129" s="65">
        <f>VLOOKUP(Pag_Inicio_Corr_mas_casos[[#This Row],[Corregimiento]],Hoja3!$A$2:$D$676,4,0)</f>
        <v>81007</v>
      </c>
      <c r="E2129" s="64">
        <v>55</v>
      </c>
      <c r="G2129">
        <v>1</v>
      </c>
    </row>
    <row r="2130" spans="1:7">
      <c r="A2130" s="62">
        <v>44072</v>
      </c>
      <c r="B2130" s="63">
        <v>44072</v>
      </c>
      <c r="C2130" s="64" t="s">
        <v>486</v>
      </c>
      <c r="D2130" s="65">
        <f>VLOOKUP(Pag_Inicio_Corr_mas_casos[[#This Row],[Corregimiento]],Hoja3!$A$2:$D$676,4,0)</f>
        <v>80813</v>
      </c>
      <c r="E2130" s="64">
        <v>49</v>
      </c>
      <c r="G2130">
        <v>1</v>
      </c>
    </row>
    <row r="2131" spans="1:7">
      <c r="A2131" s="62">
        <v>44072</v>
      </c>
      <c r="B2131" s="63">
        <v>44072</v>
      </c>
      <c r="C2131" s="64" t="s">
        <v>460</v>
      </c>
      <c r="D2131" s="65">
        <f>VLOOKUP(Pag_Inicio_Corr_mas_casos[[#This Row],[Corregimiento]],Hoja3!$A$2:$D$676,4,0)</f>
        <v>130101</v>
      </c>
      <c r="E2131" s="64">
        <v>46</v>
      </c>
      <c r="G2131">
        <v>1</v>
      </c>
    </row>
    <row r="2132" spans="1:7">
      <c r="A2132" s="62">
        <v>44072</v>
      </c>
      <c r="B2132" s="63">
        <v>44072</v>
      </c>
      <c r="C2132" s="64" t="s">
        <v>467</v>
      </c>
      <c r="D2132" s="65">
        <f>VLOOKUP(Pag_Inicio_Corr_mas_casos[[#This Row],[Corregimiento]],Hoja3!$A$2:$D$676,4,0)</f>
        <v>81008</v>
      </c>
      <c r="E2132" s="64">
        <v>44</v>
      </c>
      <c r="G2132">
        <v>1</v>
      </c>
    </row>
    <row r="2133" spans="1:7">
      <c r="A2133" s="62">
        <v>44072</v>
      </c>
      <c r="B2133" s="63">
        <v>44072</v>
      </c>
      <c r="C2133" s="64" t="s">
        <v>476</v>
      </c>
      <c r="D2133" s="65">
        <f>VLOOKUP(Pag_Inicio_Corr_mas_casos[[#This Row],[Corregimiento]],Hoja3!$A$2:$D$676,4,0)</f>
        <v>80812</v>
      </c>
      <c r="E2133" s="64">
        <v>43</v>
      </c>
      <c r="G2133">
        <v>1</v>
      </c>
    </row>
    <row r="2134" spans="1:7">
      <c r="A2134" s="62">
        <v>44072</v>
      </c>
      <c r="B2134" s="63">
        <v>44072</v>
      </c>
      <c r="C2134" s="64" t="s">
        <v>462</v>
      </c>
      <c r="D2134" s="65">
        <f>VLOOKUP(Pag_Inicio_Corr_mas_casos[[#This Row],[Corregimiento]],Hoja3!$A$2:$D$676,4,0)</f>
        <v>130106</v>
      </c>
      <c r="E2134" s="64">
        <v>39</v>
      </c>
      <c r="G2134">
        <v>1</v>
      </c>
    </row>
    <row r="2135" spans="1:7">
      <c r="A2135" s="62">
        <v>44072</v>
      </c>
      <c r="B2135" s="63">
        <v>44072</v>
      </c>
      <c r="C2135" s="64" t="s">
        <v>513</v>
      </c>
      <c r="D2135" s="65">
        <f>VLOOKUP(Pag_Inicio_Corr_mas_casos[[#This Row],[Corregimiento]],Hoja3!$A$2:$D$676,4,0)</f>
        <v>80814</v>
      </c>
      <c r="E2135" s="64">
        <v>36</v>
      </c>
      <c r="G2135">
        <v>1</v>
      </c>
    </row>
    <row r="2136" spans="1:7">
      <c r="A2136" s="62">
        <v>44072</v>
      </c>
      <c r="B2136" s="63">
        <v>44072</v>
      </c>
      <c r="C2136" s="64" t="s">
        <v>490</v>
      </c>
      <c r="D2136" s="65">
        <f>VLOOKUP(Pag_Inicio_Corr_mas_casos[[#This Row],[Corregimiento]],Hoja3!$A$2:$D$676,4,0)</f>
        <v>80820</v>
      </c>
      <c r="E2136" s="64">
        <v>31</v>
      </c>
      <c r="G2136">
        <v>1</v>
      </c>
    </row>
    <row r="2137" spans="1:7">
      <c r="A2137" s="62">
        <v>44072</v>
      </c>
      <c r="B2137" s="63">
        <v>44072</v>
      </c>
      <c r="C2137" s="64" t="s">
        <v>465</v>
      </c>
      <c r="D2137" s="65">
        <f>VLOOKUP(Pag_Inicio_Corr_mas_casos[[#This Row],[Corregimiento]],Hoja3!$A$2:$D$676,4,0)</f>
        <v>80821</v>
      </c>
      <c r="E2137" s="64">
        <v>28</v>
      </c>
      <c r="G2137">
        <v>1</v>
      </c>
    </row>
    <row r="2138" spans="1:7">
      <c r="A2138" s="62">
        <v>44072</v>
      </c>
      <c r="B2138" s="63">
        <v>44072</v>
      </c>
      <c r="C2138" s="64" t="s">
        <v>469</v>
      </c>
      <c r="D2138" s="65">
        <f>VLOOKUP(Pag_Inicio_Corr_mas_casos[[#This Row],[Corregimiento]],Hoja3!$A$2:$D$676,4,0)</f>
        <v>80817</v>
      </c>
      <c r="E2138" s="64">
        <v>22</v>
      </c>
      <c r="G2138">
        <v>1</v>
      </c>
    </row>
    <row r="2139" spans="1:7">
      <c r="A2139" s="62">
        <v>44072</v>
      </c>
      <c r="B2139" s="63">
        <v>44072</v>
      </c>
      <c r="C2139" s="64" t="s">
        <v>491</v>
      </c>
      <c r="D2139" s="65">
        <f>VLOOKUP(Pag_Inicio_Corr_mas_casos[[#This Row],[Corregimiento]],Hoja3!$A$2:$D$676,4,0)</f>
        <v>80815</v>
      </c>
      <c r="E2139" s="64">
        <v>18</v>
      </c>
      <c r="G2139">
        <v>1</v>
      </c>
    </row>
    <row r="2140" spans="1:7">
      <c r="A2140" s="62">
        <v>44072</v>
      </c>
      <c r="B2140" s="63">
        <v>44072</v>
      </c>
      <c r="C2140" s="64" t="s">
        <v>517</v>
      </c>
      <c r="D2140" s="65">
        <f>VLOOKUP(Pag_Inicio_Corr_mas_casos[[#This Row],[Corregimiento]],Hoja3!$A$2:$D$676,4,0)</f>
        <v>91001</v>
      </c>
      <c r="E2140" s="64">
        <v>15</v>
      </c>
      <c r="G2140">
        <v>1</v>
      </c>
    </row>
    <row r="2141" spans="1:7">
      <c r="A2141" s="62">
        <v>44072</v>
      </c>
      <c r="B2141" s="63">
        <v>44072</v>
      </c>
      <c r="C2141" s="64" t="s">
        <v>480</v>
      </c>
      <c r="D2141" s="65">
        <f>VLOOKUP(Pag_Inicio_Corr_mas_casos[[#This Row],[Corregimiento]],Hoja3!$A$2:$D$676,4,0)</f>
        <v>130108</v>
      </c>
      <c r="E2141" s="64">
        <v>15</v>
      </c>
      <c r="G2141">
        <v>1</v>
      </c>
    </row>
    <row r="2142" spans="1:7">
      <c r="A2142" s="62">
        <v>44072</v>
      </c>
      <c r="B2142" s="63">
        <v>44072</v>
      </c>
      <c r="C2142" s="64" t="s">
        <v>597</v>
      </c>
      <c r="D2142" s="65">
        <f>VLOOKUP(Pag_Inicio_Corr_mas_casos[[#This Row],[Corregimiento]],Hoja3!$A$2:$D$676,4,0)</f>
        <v>70409</v>
      </c>
      <c r="E2142" s="64">
        <v>14</v>
      </c>
      <c r="G2142">
        <v>1</v>
      </c>
    </row>
    <row r="2143" spans="1:7">
      <c r="A2143" s="62">
        <v>44072</v>
      </c>
      <c r="B2143" s="63">
        <v>44072</v>
      </c>
      <c r="C2143" s="64" t="s">
        <v>506</v>
      </c>
      <c r="D2143" s="65">
        <f>VLOOKUP(Pag_Inicio_Corr_mas_casos[[#This Row],[Corregimiento]],Hoja3!$A$2:$D$676,4,0)</f>
        <v>81003</v>
      </c>
      <c r="E2143" s="64">
        <v>14</v>
      </c>
      <c r="G2143">
        <v>1</v>
      </c>
    </row>
    <row r="2144" spans="1:7">
      <c r="A2144" s="62">
        <v>44072</v>
      </c>
      <c r="B2144" s="63">
        <v>44072</v>
      </c>
      <c r="C2144" s="64" t="s">
        <v>472</v>
      </c>
      <c r="D2144" s="65">
        <f>VLOOKUP(Pag_Inicio_Corr_mas_casos[[#This Row],[Corregimiento]],Hoja3!$A$2:$D$676,4,0)</f>
        <v>81001</v>
      </c>
      <c r="E2144" s="64">
        <v>14</v>
      </c>
      <c r="G2144">
        <v>1</v>
      </c>
    </row>
    <row r="2145" spans="1:7">
      <c r="A2145" s="62">
        <v>44072</v>
      </c>
      <c r="B2145" s="63">
        <v>44072</v>
      </c>
      <c r="C2145" s="64" t="s">
        <v>468</v>
      </c>
      <c r="D2145" s="65">
        <f>VLOOKUP(Pag_Inicio_Corr_mas_casos[[#This Row],[Corregimiento]],Hoja3!$A$2:$D$676,4,0)</f>
        <v>80816</v>
      </c>
      <c r="E2145" s="64">
        <v>14</v>
      </c>
      <c r="G2145">
        <v>1</v>
      </c>
    </row>
    <row r="2146" spans="1:7">
      <c r="A2146" s="62">
        <v>44072</v>
      </c>
      <c r="B2146" s="63">
        <v>44072</v>
      </c>
      <c r="C2146" s="64" t="s">
        <v>564</v>
      </c>
      <c r="D2146" s="65">
        <f>VLOOKUP(Pag_Inicio_Corr_mas_casos[[#This Row],[Corregimiento]],Hoja3!$A$2:$D$676,4,0)</f>
        <v>40606</v>
      </c>
      <c r="E2146" s="64">
        <v>13</v>
      </c>
      <c r="G2146">
        <v>1</v>
      </c>
    </row>
    <row r="2147" spans="1:7">
      <c r="A2147" s="62">
        <v>44072</v>
      </c>
      <c r="B2147" s="63">
        <v>44072</v>
      </c>
      <c r="C2147" s="64" t="s">
        <v>495</v>
      </c>
      <c r="D2147" s="65">
        <f>VLOOKUP(Pag_Inicio_Corr_mas_casos[[#This Row],[Corregimiento]],Hoja3!$A$2:$D$676,4,0)</f>
        <v>130708</v>
      </c>
      <c r="E2147" s="64">
        <v>12</v>
      </c>
      <c r="G2147">
        <v>1</v>
      </c>
    </row>
    <row r="2148" spans="1:7">
      <c r="A2148" s="62">
        <v>44072</v>
      </c>
      <c r="B2148" s="63">
        <v>44072</v>
      </c>
      <c r="C2148" s="64" t="s">
        <v>474</v>
      </c>
      <c r="D2148" s="65">
        <f>VLOOKUP(Pag_Inicio_Corr_mas_casos[[#This Row],[Corregimiento]],Hoja3!$A$2:$D$676,4,0)</f>
        <v>130107</v>
      </c>
      <c r="E2148" s="64">
        <v>12</v>
      </c>
      <c r="G2148">
        <v>1</v>
      </c>
    </row>
    <row r="2149" spans="1:7">
      <c r="A2149" s="62">
        <v>44072</v>
      </c>
      <c r="B2149" s="63">
        <v>44072</v>
      </c>
      <c r="C2149" s="64" t="s">
        <v>496</v>
      </c>
      <c r="D2149" s="65">
        <f>VLOOKUP(Pag_Inicio_Corr_mas_casos[[#This Row],[Corregimiento]],Hoja3!$A$2:$D$676,4,0)</f>
        <v>80826</v>
      </c>
      <c r="E2149" s="64">
        <v>11</v>
      </c>
      <c r="G2149">
        <v>1</v>
      </c>
    </row>
    <row r="2150" spans="1:7">
      <c r="A2150" s="62">
        <v>44072</v>
      </c>
      <c r="B2150" s="63">
        <v>44072</v>
      </c>
      <c r="C2150" s="64" t="s">
        <v>461</v>
      </c>
      <c r="D2150" s="65">
        <f>VLOOKUP(Pag_Inicio_Corr_mas_casos[[#This Row],[Corregimiento]],Hoja3!$A$2:$D$676,4,0)</f>
        <v>81002</v>
      </c>
      <c r="E2150" s="64">
        <v>11</v>
      </c>
      <c r="G2150">
        <v>1</v>
      </c>
    </row>
    <row r="2151" spans="1:7">
      <c r="A2151" s="62">
        <v>44072</v>
      </c>
      <c r="B2151" s="63">
        <v>44072</v>
      </c>
      <c r="C2151" s="64" t="s">
        <v>509</v>
      </c>
      <c r="D2151" s="65">
        <f>VLOOKUP(Pag_Inicio_Corr_mas_casos[[#This Row],[Corregimiento]],Hoja3!$A$2:$D$676,4,0)</f>
        <v>130701</v>
      </c>
      <c r="E2151" s="64">
        <v>11</v>
      </c>
      <c r="G2151">
        <v>1</v>
      </c>
    </row>
    <row r="2152" spans="1:7">
      <c r="A2152" s="62">
        <v>44072</v>
      </c>
      <c r="B2152" s="63">
        <v>44072</v>
      </c>
      <c r="C2152" s="64" t="s">
        <v>470</v>
      </c>
      <c r="D2152" s="65">
        <f>VLOOKUP(Pag_Inicio_Corr_mas_casos[[#This Row],[Corregimiento]],Hoja3!$A$2:$D$676,4,0)</f>
        <v>80822</v>
      </c>
      <c r="E2152" s="64">
        <v>11</v>
      </c>
      <c r="G2152">
        <v>1</v>
      </c>
    </row>
    <row r="2153" spans="1:7">
      <c r="A2153" s="62">
        <v>44072</v>
      </c>
      <c r="B2153" s="63">
        <v>44072</v>
      </c>
      <c r="C2153" s="64" t="s">
        <v>464</v>
      </c>
      <c r="D2153" s="65">
        <f>VLOOKUP(Pag_Inicio_Corr_mas_casos[[#This Row],[Corregimiento]],Hoja3!$A$2:$D$676,4,0)</f>
        <v>130102</v>
      </c>
      <c r="E2153" s="64">
        <v>11</v>
      </c>
      <c r="G2153">
        <v>1</v>
      </c>
    </row>
    <row r="2154" spans="1:7">
      <c r="A2154" s="82">
        <v>44073</v>
      </c>
      <c r="B2154" s="83">
        <v>44073</v>
      </c>
      <c r="C2154" s="84" t="s">
        <v>535</v>
      </c>
      <c r="D2154" s="85">
        <f>VLOOKUP(Pag_Inicio_Corr_mas_casos[[#This Row],[Corregimiento]],Hoja3!$A$2:$D$676,4,0)</f>
        <v>120504</v>
      </c>
      <c r="E2154" s="84">
        <v>25</v>
      </c>
      <c r="F2154" s="7">
        <f>SUM(G2154:G2173)</f>
        <v>20</v>
      </c>
      <c r="G2154">
        <v>1</v>
      </c>
    </row>
    <row r="2155" spans="1:7">
      <c r="A2155" s="82">
        <v>44073</v>
      </c>
      <c r="B2155" s="83">
        <v>44073</v>
      </c>
      <c r="C2155" s="84" t="s">
        <v>479</v>
      </c>
      <c r="D2155" s="85">
        <f>VLOOKUP(Pag_Inicio_Corr_mas_casos[[#This Row],[Corregimiento]],Hoja3!$A$2:$D$676,4,0)</f>
        <v>80806</v>
      </c>
      <c r="E2155" s="84">
        <v>20</v>
      </c>
      <c r="G2155">
        <v>1</v>
      </c>
    </row>
    <row r="2156" spans="1:7">
      <c r="A2156" s="82">
        <v>44073</v>
      </c>
      <c r="B2156" s="83">
        <v>44073</v>
      </c>
      <c r="C2156" s="84" t="s">
        <v>569</v>
      </c>
      <c r="D2156" s="85">
        <f>VLOOKUP(Pag_Inicio_Corr_mas_casos[[#This Row],[Corregimiento]],Hoja3!$A$2:$D$676,4,0)</f>
        <v>100104</v>
      </c>
      <c r="E2156" s="84">
        <v>20</v>
      </c>
      <c r="G2156">
        <v>1</v>
      </c>
    </row>
    <row r="2157" spans="1:7">
      <c r="A2157" s="82">
        <v>44073</v>
      </c>
      <c r="B2157" s="83">
        <v>44073</v>
      </c>
      <c r="C2157" s="84" t="s">
        <v>584</v>
      </c>
      <c r="D2157" s="85">
        <f>VLOOKUP(Pag_Inicio_Corr_mas_casos[[#This Row],[Corregimiento]],Hoja3!$A$2:$D$676,4,0)</f>
        <v>50106</v>
      </c>
      <c r="E2157" s="84">
        <v>18</v>
      </c>
      <c r="G2157">
        <v>1</v>
      </c>
    </row>
    <row r="2158" spans="1:7">
      <c r="A2158" s="82">
        <v>44073</v>
      </c>
      <c r="B2158" s="83">
        <v>44073</v>
      </c>
      <c r="C2158" s="84" t="s">
        <v>465</v>
      </c>
      <c r="D2158" s="85">
        <f>VLOOKUP(Pag_Inicio_Corr_mas_casos[[#This Row],[Corregimiento]],Hoja3!$A$2:$D$676,4,0)</f>
        <v>80821</v>
      </c>
      <c r="E2158" s="84">
        <v>17</v>
      </c>
      <c r="G2158">
        <v>1</v>
      </c>
    </row>
    <row r="2159" spans="1:7">
      <c r="A2159" s="82">
        <v>44073</v>
      </c>
      <c r="B2159" s="83">
        <v>44073</v>
      </c>
      <c r="C2159" s="84" t="s">
        <v>491</v>
      </c>
      <c r="D2159" s="85">
        <f>VLOOKUP(Pag_Inicio_Corr_mas_casos[[#This Row],[Corregimiento]],Hoja3!$A$2:$D$676,4,0)</f>
        <v>80815</v>
      </c>
      <c r="E2159" s="84">
        <v>17</v>
      </c>
      <c r="G2159">
        <v>1</v>
      </c>
    </row>
    <row r="2160" spans="1:7">
      <c r="A2160" s="82">
        <v>44073</v>
      </c>
      <c r="B2160" s="83">
        <v>44073</v>
      </c>
      <c r="C2160" s="84" t="s">
        <v>488</v>
      </c>
      <c r="D2160" s="85">
        <f>VLOOKUP(Pag_Inicio_Corr_mas_casos[[#This Row],[Corregimiento]],Hoja3!$A$2:$D$676,4,0)</f>
        <v>80501</v>
      </c>
      <c r="E2160" s="84">
        <v>16</v>
      </c>
      <c r="G2160">
        <v>1</v>
      </c>
    </row>
    <row r="2161" spans="1:7">
      <c r="A2161" s="82">
        <v>44073</v>
      </c>
      <c r="B2161" s="83">
        <v>44073</v>
      </c>
      <c r="C2161" s="84" t="s">
        <v>533</v>
      </c>
      <c r="D2161" s="85">
        <f>VLOOKUP(Pag_Inicio_Corr_mas_casos[[#This Row],[Corregimiento]],Hoja3!$A$2:$D$676,4,0)</f>
        <v>10401</v>
      </c>
      <c r="E2161" s="84">
        <v>14</v>
      </c>
      <c r="G2161">
        <v>1</v>
      </c>
    </row>
    <row r="2162" spans="1:7">
      <c r="A2162" s="82">
        <v>44073</v>
      </c>
      <c r="B2162" s="83">
        <v>44073</v>
      </c>
      <c r="C2162" s="84" t="s">
        <v>471</v>
      </c>
      <c r="D2162" s="85">
        <f>VLOOKUP(Pag_Inicio_Corr_mas_casos[[#This Row],[Corregimiento]],Hoja3!$A$2:$D$676,4,0)</f>
        <v>80823</v>
      </c>
      <c r="E2162" s="84">
        <v>14</v>
      </c>
      <c r="G2162">
        <v>1</v>
      </c>
    </row>
    <row r="2163" spans="1:7">
      <c r="A2163" s="82">
        <v>44073</v>
      </c>
      <c r="B2163" s="83">
        <v>44073</v>
      </c>
      <c r="C2163" s="84" t="s">
        <v>581</v>
      </c>
      <c r="D2163" s="85">
        <f>VLOOKUP(Pag_Inicio_Corr_mas_casos[[#This Row],[Corregimiento]],Hoja3!$A$2:$D$676,4,0)</f>
        <v>40404</v>
      </c>
      <c r="E2163" s="84">
        <v>14</v>
      </c>
      <c r="G2163">
        <v>1</v>
      </c>
    </row>
    <row r="2164" spans="1:7">
      <c r="A2164" s="82">
        <v>44073</v>
      </c>
      <c r="B2164" s="83">
        <v>44073</v>
      </c>
      <c r="C2164" s="84" t="s">
        <v>478</v>
      </c>
      <c r="D2164" s="85">
        <f>VLOOKUP(Pag_Inicio_Corr_mas_casos[[#This Row],[Corregimiento]],Hoja3!$A$2:$D$676,4,0)</f>
        <v>40601</v>
      </c>
      <c r="E2164" s="84">
        <v>13</v>
      </c>
      <c r="G2164">
        <v>1</v>
      </c>
    </row>
    <row r="2165" spans="1:7">
      <c r="A2165" s="82">
        <v>44073</v>
      </c>
      <c r="B2165" s="83">
        <v>44073</v>
      </c>
      <c r="C2165" s="84" t="s">
        <v>564</v>
      </c>
      <c r="D2165" s="85">
        <f>VLOOKUP(Pag_Inicio_Corr_mas_casos[[#This Row],[Corregimiento]],Hoja3!$A$2:$D$676,4,0)</f>
        <v>40606</v>
      </c>
      <c r="E2165" s="84">
        <v>13</v>
      </c>
      <c r="G2165">
        <v>1</v>
      </c>
    </row>
    <row r="2166" spans="1:7">
      <c r="A2166" s="82">
        <v>44073</v>
      </c>
      <c r="B2166" s="83">
        <v>44073</v>
      </c>
      <c r="C2166" s="84" t="s">
        <v>473</v>
      </c>
      <c r="D2166" s="85">
        <f>VLOOKUP(Pag_Inicio_Corr_mas_casos[[#This Row],[Corregimiento]],Hoja3!$A$2:$D$676,4,0)</f>
        <v>80819</v>
      </c>
      <c r="E2166" s="84">
        <v>13</v>
      </c>
      <c r="G2166">
        <v>1</v>
      </c>
    </row>
    <row r="2167" spans="1:7">
      <c r="A2167" s="82">
        <v>44073</v>
      </c>
      <c r="B2167" s="83">
        <v>44073</v>
      </c>
      <c r="C2167" s="84" t="s">
        <v>592</v>
      </c>
      <c r="D2167" s="85">
        <f>VLOOKUP(Pag_Inicio_Corr_mas_casos[[#This Row],[Corregimiento]],Hoja3!$A$2:$D$676,4,0)</f>
        <v>50105</v>
      </c>
      <c r="E2167" s="84">
        <v>13</v>
      </c>
      <c r="G2167">
        <v>1</v>
      </c>
    </row>
    <row r="2168" spans="1:7">
      <c r="A2168" s="82">
        <v>44073</v>
      </c>
      <c r="B2168" s="83">
        <v>44073</v>
      </c>
      <c r="C2168" s="84" t="s">
        <v>472</v>
      </c>
      <c r="D2168" s="85">
        <f>VLOOKUP(Pag_Inicio_Corr_mas_casos[[#This Row],[Corregimiento]],Hoja3!$A$2:$D$676,4,0)</f>
        <v>81001</v>
      </c>
      <c r="E2168" s="84">
        <v>12</v>
      </c>
      <c r="G2168">
        <v>1</v>
      </c>
    </row>
    <row r="2169" spans="1:7">
      <c r="A2169" s="82">
        <v>44073</v>
      </c>
      <c r="B2169" s="83">
        <v>44073</v>
      </c>
      <c r="C2169" s="84" t="s">
        <v>470</v>
      </c>
      <c r="D2169" s="85">
        <f>VLOOKUP(Pag_Inicio_Corr_mas_casos[[#This Row],[Corregimiento]],Hoja3!$A$2:$D$676,4,0)</f>
        <v>80822</v>
      </c>
      <c r="E2169" s="84">
        <v>12</v>
      </c>
      <c r="G2169">
        <v>1</v>
      </c>
    </row>
    <row r="2170" spans="1:7">
      <c r="A2170" s="82">
        <v>44073</v>
      </c>
      <c r="B2170" s="83">
        <v>44073</v>
      </c>
      <c r="C2170" s="84" t="s">
        <v>513</v>
      </c>
      <c r="D2170" s="85">
        <f>VLOOKUP(Pag_Inicio_Corr_mas_casos[[#This Row],[Corregimiento]],Hoja3!$A$2:$D$676,4,0)</f>
        <v>80814</v>
      </c>
      <c r="E2170" s="84">
        <v>12</v>
      </c>
      <c r="G2170">
        <v>1</v>
      </c>
    </row>
    <row r="2171" spans="1:7">
      <c r="A2171" s="82">
        <v>44073</v>
      </c>
      <c r="B2171" s="83">
        <v>44073</v>
      </c>
      <c r="C2171" s="84" t="s">
        <v>501</v>
      </c>
      <c r="D2171" s="85">
        <f>VLOOKUP(Pag_Inicio_Corr_mas_casos[[#This Row],[Corregimiento]],Hoja3!$A$2:$D$676,4,0)</f>
        <v>80809</v>
      </c>
      <c r="E2171" s="84">
        <v>11</v>
      </c>
      <c r="G2171">
        <v>1</v>
      </c>
    </row>
    <row r="2172" spans="1:7">
      <c r="A2172" s="82">
        <v>44073</v>
      </c>
      <c r="B2172" s="83">
        <v>44073</v>
      </c>
      <c r="C2172" s="84" t="s">
        <v>461</v>
      </c>
      <c r="D2172" s="85">
        <f>VLOOKUP(Pag_Inicio_Corr_mas_casos[[#This Row],[Corregimiento]],Hoja3!$A$2:$D$676,4,0)</f>
        <v>81002</v>
      </c>
      <c r="E2172" s="84">
        <v>11</v>
      </c>
      <c r="G2172">
        <v>1</v>
      </c>
    </row>
    <row r="2173" spans="1:7">
      <c r="A2173" s="82">
        <v>44073</v>
      </c>
      <c r="B2173" s="83">
        <v>44073</v>
      </c>
      <c r="C2173" s="84" t="s">
        <v>598</v>
      </c>
      <c r="D2173" s="85">
        <f>VLOOKUP(Pag_Inicio_Corr_mas_casos[[#This Row],[Corregimiento]],Hoja3!$A$2:$D$676,4,0)</f>
        <v>90402</v>
      </c>
      <c r="E2173" s="84">
        <v>11</v>
      </c>
      <c r="G2173">
        <v>1</v>
      </c>
    </row>
    <row r="2174" spans="1:7">
      <c r="A2174" s="58">
        <v>44074</v>
      </c>
      <c r="B2174" s="59">
        <v>44074</v>
      </c>
      <c r="C2174" s="60" t="s">
        <v>464</v>
      </c>
      <c r="D2174" s="61">
        <f>VLOOKUP(Pag_Inicio_Corr_mas_casos[[#This Row],[Corregimiento]],Hoja3!$A$2:$D$676,4,0)</f>
        <v>130102</v>
      </c>
      <c r="E2174" s="60">
        <v>35</v>
      </c>
      <c r="F2174" s="7">
        <f>SUM(G2174:G2222)</f>
        <v>49</v>
      </c>
      <c r="G2174">
        <v>1</v>
      </c>
    </row>
    <row r="2175" spans="1:7">
      <c r="A2175" s="58">
        <v>44074</v>
      </c>
      <c r="B2175" s="59">
        <v>44074</v>
      </c>
      <c r="C2175" s="60" t="s">
        <v>473</v>
      </c>
      <c r="D2175" s="61">
        <f>VLOOKUP(Pag_Inicio_Corr_mas_casos[[#This Row],[Corregimiento]],Hoja3!$A$2:$D$676,4,0)</f>
        <v>80819</v>
      </c>
      <c r="E2175" s="60">
        <v>35</v>
      </c>
      <c r="G2175">
        <v>1</v>
      </c>
    </row>
    <row r="2176" spans="1:7">
      <c r="A2176" s="58">
        <v>44074</v>
      </c>
      <c r="B2176" s="59">
        <v>44074</v>
      </c>
      <c r="C2176" s="60" t="s">
        <v>465</v>
      </c>
      <c r="D2176" s="61">
        <f>VLOOKUP(Pag_Inicio_Corr_mas_casos[[#This Row],[Corregimiento]],Hoja3!$A$2:$D$676,4,0)</f>
        <v>80821</v>
      </c>
      <c r="E2176" s="60">
        <v>32</v>
      </c>
      <c r="G2176">
        <v>1</v>
      </c>
    </row>
    <row r="2177" spans="1:7">
      <c r="A2177" s="58">
        <v>44074</v>
      </c>
      <c r="B2177" s="59">
        <v>44074</v>
      </c>
      <c r="C2177" s="60" t="s">
        <v>488</v>
      </c>
      <c r="D2177" s="61">
        <f>VLOOKUP(Pag_Inicio_Corr_mas_casos[[#This Row],[Corregimiento]],Hoja3!$A$2:$D$676,4,0)</f>
        <v>80501</v>
      </c>
      <c r="E2177" s="60">
        <v>31</v>
      </c>
      <c r="G2177">
        <v>1</v>
      </c>
    </row>
    <row r="2178" spans="1:7">
      <c r="A2178" s="58">
        <v>44074</v>
      </c>
      <c r="B2178" s="59">
        <v>44074</v>
      </c>
      <c r="C2178" s="60" t="s">
        <v>460</v>
      </c>
      <c r="D2178" s="61">
        <f>VLOOKUP(Pag_Inicio_Corr_mas_casos[[#This Row],[Corregimiento]],Hoja3!$A$2:$D$676,4,0)</f>
        <v>130101</v>
      </c>
      <c r="E2178" s="60">
        <v>29</v>
      </c>
      <c r="G2178">
        <v>1</v>
      </c>
    </row>
    <row r="2179" spans="1:7">
      <c r="A2179" s="58">
        <v>44074</v>
      </c>
      <c r="B2179" s="59">
        <v>44074</v>
      </c>
      <c r="C2179" s="60" t="s">
        <v>535</v>
      </c>
      <c r="D2179" s="61">
        <f>VLOOKUP(Pag_Inicio_Corr_mas_casos[[#This Row],[Corregimiento]],Hoja3!$A$2:$D$676,4,0)</f>
        <v>120504</v>
      </c>
      <c r="E2179" s="60">
        <v>29</v>
      </c>
      <c r="G2179">
        <v>1</v>
      </c>
    </row>
    <row r="2180" spans="1:7">
      <c r="A2180" s="58">
        <v>44074</v>
      </c>
      <c r="B2180" s="59">
        <v>44074</v>
      </c>
      <c r="C2180" s="60" t="s">
        <v>469</v>
      </c>
      <c r="D2180" s="61">
        <f>VLOOKUP(Pag_Inicio_Corr_mas_casos[[#This Row],[Corregimiento]],Hoja3!$A$2:$D$676,4,0)</f>
        <v>80817</v>
      </c>
      <c r="E2180" s="60">
        <v>29</v>
      </c>
      <c r="G2180">
        <v>1</v>
      </c>
    </row>
    <row r="2181" spans="1:7">
      <c r="A2181" s="58">
        <v>44074</v>
      </c>
      <c r="B2181" s="59">
        <v>44074</v>
      </c>
      <c r="C2181" s="60" t="s">
        <v>462</v>
      </c>
      <c r="D2181" s="61">
        <f>VLOOKUP(Pag_Inicio_Corr_mas_casos[[#This Row],[Corregimiento]],Hoja3!$A$2:$D$676,4,0)</f>
        <v>130106</v>
      </c>
      <c r="E2181" s="60">
        <v>28</v>
      </c>
      <c r="G2181">
        <v>1</v>
      </c>
    </row>
    <row r="2182" spans="1:7">
      <c r="A2182" s="58">
        <v>44074</v>
      </c>
      <c r="B2182" s="59">
        <v>44074</v>
      </c>
      <c r="C2182" s="60" t="s">
        <v>471</v>
      </c>
      <c r="D2182" s="61">
        <f>VLOOKUP(Pag_Inicio_Corr_mas_casos[[#This Row],[Corregimiento]],Hoja3!$A$2:$D$676,4,0)</f>
        <v>80823</v>
      </c>
      <c r="E2182" s="60">
        <v>26</v>
      </c>
      <c r="G2182">
        <v>1</v>
      </c>
    </row>
    <row r="2183" spans="1:7">
      <c r="A2183" s="58">
        <v>44074</v>
      </c>
      <c r="B2183" s="59">
        <v>44074</v>
      </c>
      <c r="C2183" s="60" t="s">
        <v>470</v>
      </c>
      <c r="D2183" s="61">
        <f>VLOOKUP(Pag_Inicio_Corr_mas_casos[[#This Row],[Corregimiento]],Hoja3!$A$2:$D$676,4,0)</f>
        <v>80822</v>
      </c>
      <c r="E2183" s="60">
        <v>24</v>
      </c>
      <c r="G2183">
        <v>1</v>
      </c>
    </row>
    <row r="2184" spans="1:7">
      <c r="A2184" s="58">
        <v>44074</v>
      </c>
      <c r="B2184" s="59">
        <v>44074</v>
      </c>
      <c r="C2184" s="60" t="s">
        <v>513</v>
      </c>
      <c r="D2184" s="61">
        <f>VLOOKUP(Pag_Inicio_Corr_mas_casos[[#This Row],[Corregimiento]],Hoja3!$A$2:$D$676,4,0)</f>
        <v>80814</v>
      </c>
      <c r="E2184" s="60">
        <v>24</v>
      </c>
      <c r="G2184">
        <v>1</v>
      </c>
    </row>
    <row r="2185" spans="1:7">
      <c r="A2185" s="58">
        <v>44074</v>
      </c>
      <c r="B2185" s="59">
        <v>44074</v>
      </c>
      <c r="C2185" s="60" t="s">
        <v>466</v>
      </c>
      <c r="D2185" s="61">
        <f>VLOOKUP(Pag_Inicio_Corr_mas_casos[[#This Row],[Corregimiento]],Hoja3!$A$2:$D$676,4,0)</f>
        <v>81007</v>
      </c>
      <c r="E2185" s="60">
        <v>22</v>
      </c>
      <c r="G2185">
        <v>1</v>
      </c>
    </row>
    <row r="2186" spans="1:7">
      <c r="A2186" s="58">
        <v>44074</v>
      </c>
      <c r="B2186" s="59">
        <v>44074</v>
      </c>
      <c r="C2186" s="60" t="s">
        <v>570</v>
      </c>
      <c r="D2186" s="61">
        <f>VLOOKUP(Pag_Inicio_Corr_mas_casos[[#This Row],[Corregimiento]],Hoja3!$A$2:$D$676,4,0)</f>
        <v>40501</v>
      </c>
      <c r="E2186" s="60">
        <v>22</v>
      </c>
      <c r="G2186">
        <v>1</v>
      </c>
    </row>
    <row r="2187" spans="1:7">
      <c r="A2187" s="58">
        <v>44074</v>
      </c>
      <c r="B2187" s="59">
        <v>44074</v>
      </c>
      <c r="C2187" s="60" t="s">
        <v>564</v>
      </c>
      <c r="D2187" s="61">
        <f>VLOOKUP(Pag_Inicio_Corr_mas_casos[[#This Row],[Corregimiento]],Hoja3!$A$2:$D$676,4,0)</f>
        <v>40606</v>
      </c>
      <c r="E2187" s="60">
        <v>22</v>
      </c>
      <c r="G2187">
        <v>1</v>
      </c>
    </row>
    <row r="2188" spans="1:7">
      <c r="A2188" s="58">
        <v>44074</v>
      </c>
      <c r="B2188" s="59">
        <v>44074</v>
      </c>
      <c r="C2188" s="60" t="s">
        <v>478</v>
      </c>
      <c r="D2188" s="61">
        <f>VLOOKUP(Pag_Inicio_Corr_mas_casos[[#This Row],[Corregimiento]],Hoja3!$A$2:$D$676,4,0)</f>
        <v>40601</v>
      </c>
      <c r="E2188" s="60">
        <v>21</v>
      </c>
      <c r="G2188">
        <v>1</v>
      </c>
    </row>
    <row r="2189" spans="1:7">
      <c r="A2189" s="58">
        <v>44074</v>
      </c>
      <c r="B2189" s="59">
        <v>44074</v>
      </c>
      <c r="C2189" s="60" t="s">
        <v>476</v>
      </c>
      <c r="D2189" s="61">
        <f>VLOOKUP(Pag_Inicio_Corr_mas_casos[[#This Row],[Corregimiento]],Hoja3!$A$2:$D$676,4,0)</f>
        <v>80812</v>
      </c>
      <c r="E2189" s="60">
        <v>21</v>
      </c>
      <c r="G2189">
        <v>1</v>
      </c>
    </row>
    <row r="2190" spans="1:7">
      <c r="A2190" s="58">
        <v>44074</v>
      </c>
      <c r="B2190" s="59">
        <v>44074</v>
      </c>
      <c r="C2190" s="60" t="s">
        <v>486</v>
      </c>
      <c r="D2190" s="61">
        <f>VLOOKUP(Pag_Inicio_Corr_mas_casos[[#This Row],[Corregimiento]],Hoja3!$A$2:$D$676,4,0)</f>
        <v>80813</v>
      </c>
      <c r="E2190" s="60">
        <v>20</v>
      </c>
      <c r="G2190">
        <v>1</v>
      </c>
    </row>
    <row r="2191" spans="1:7">
      <c r="A2191" s="58">
        <v>44074</v>
      </c>
      <c r="B2191" s="59">
        <v>44074</v>
      </c>
      <c r="C2191" s="60" t="s">
        <v>461</v>
      </c>
      <c r="D2191" s="61">
        <f>VLOOKUP(Pag_Inicio_Corr_mas_casos[[#This Row],[Corregimiento]],Hoja3!$A$2:$D$676,4,0)</f>
        <v>81002</v>
      </c>
      <c r="E2191" s="60">
        <v>19</v>
      </c>
      <c r="G2191">
        <v>1</v>
      </c>
    </row>
    <row r="2192" spans="1:7">
      <c r="A2192" s="58">
        <v>44074</v>
      </c>
      <c r="B2192" s="59">
        <v>44074</v>
      </c>
      <c r="C2192" s="60" t="s">
        <v>479</v>
      </c>
      <c r="D2192" s="61">
        <f>VLOOKUP(Pag_Inicio_Corr_mas_casos[[#This Row],[Corregimiento]],Hoja3!$A$2:$D$676,4,0)</f>
        <v>80806</v>
      </c>
      <c r="E2192" s="60">
        <v>19</v>
      </c>
      <c r="G2192">
        <v>1</v>
      </c>
    </row>
    <row r="2193" spans="1:7">
      <c r="A2193" s="58">
        <v>44074</v>
      </c>
      <c r="B2193" s="59">
        <v>44074</v>
      </c>
      <c r="C2193" s="60" t="s">
        <v>491</v>
      </c>
      <c r="D2193" s="61">
        <f>VLOOKUP(Pag_Inicio_Corr_mas_casos[[#This Row],[Corregimiento]],Hoja3!$A$2:$D$676,4,0)</f>
        <v>80815</v>
      </c>
      <c r="E2193" s="60">
        <v>19</v>
      </c>
      <c r="G2193">
        <v>1</v>
      </c>
    </row>
    <row r="2194" spans="1:7">
      <c r="A2194" s="58">
        <v>44074</v>
      </c>
      <c r="B2194" s="59">
        <v>44074</v>
      </c>
      <c r="C2194" s="60" t="s">
        <v>599</v>
      </c>
      <c r="D2194" s="61">
        <f>VLOOKUP(Pag_Inicio_Corr_mas_casos[[#This Row],[Corregimiento]],Hoja3!$A$2:$D$676,4,0)</f>
        <v>10203</v>
      </c>
      <c r="E2194" s="60">
        <v>19</v>
      </c>
      <c r="G2194">
        <v>1</v>
      </c>
    </row>
    <row r="2195" spans="1:7">
      <c r="A2195" s="58">
        <v>44074</v>
      </c>
      <c r="B2195" s="59">
        <v>44074</v>
      </c>
      <c r="C2195" s="60" t="s">
        <v>468</v>
      </c>
      <c r="D2195" s="61">
        <f>VLOOKUP(Pag_Inicio_Corr_mas_casos[[#This Row],[Corregimiento]],Hoja3!$A$2:$D$676,4,0)</f>
        <v>80816</v>
      </c>
      <c r="E2195" s="60">
        <v>19</v>
      </c>
      <c r="G2195">
        <v>1</v>
      </c>
    </row>
    <row r="2196" spans="1:7">
      <c r="A2196" s="58">
        <v>44074</v>
      </c>
      <c r="B2196" s="59">
        <v>44074</v>
      </c>
      <c r="C2196" s="60" t="s">
        <v>480</v>
      </c>
      <c r="D2196" s="61">
        <f>VLOOKUP(Pag_Inicio_Corr_mas_casos[[#This Row],[Corregimiento]],Hoja3!$A$2:$D$676,4,0)</f>
        <v>130108</v>
      </c>
      <c r="E2196" s="60">
        <v>18</v>
      </c>
      <c r="G2196">
        <v>1</v>
      </c>
    </row>
    <row r="2197" spans="1:7">
      <c r="A2197" s="58">
        <v>44074</v>
      </c>
      <c r="B2197" s="59">
        <v>44074</v>
      </c>
      <c r="C2197" s="60" t="s">
        <v>501</v>
      </c>
      <c r="D2197" s="61">
        <f>VLOOKUP(Pag_Inicio_Corr_mas_casos[[#This Row],[Corregimiento]],Hoja3!$A$2:$D$676,4,0)</f>
        <v>80809</v>
      </c>
      <c r="E2197" s="60">
        <v>18</v>
      </c>
      <c r="G2197">
        <v>1</v>
      </c>
    </row>
    <row r="2198" spans="1:7">
      <c r="A2198" s="58">
        <v>44074</v>
      </c>
      <c r="B2198" s="59">
        <v>44074</v>
      </c>
      <c r="C2198" s="60" t="s">
        <v>472</v>
      </c>
      <c r="D2198" s="61">
        <f>VLOOKUP(Pag_Inicio_Corr_mas_casos[[#This Row],[Corregimiento]],Hoja3!$A$2:$D$676,4,0)</f>
        <v>81001</v>
      </c>
      <c r="E2198" s="60">
        <v>17</v>
      </c>
      <c r="G2198">
        <v>1</v>
      </c>
    </row>
    <row r="2199" spans="1:7">
      <c r="A2199" s="58">
        <v>44074</v>
      </c>
      <c r="B2199" s="59">
        <v>44074</v>
      </c>
      <c r="C2199" s="60" t="s">
        <v>506</v>
      </c>
      <c r="D2199" s="61">
        <f>VLOOKUP(Pag_Inicio_Corr_mas_casos[[#This Row],[Corregimiento]],Hoja3!$A$2:$D$676,4,0)</f>
        <v>81003</v>
      </c>
      <c r="E2199" s="60">
        <v>17</v>
      </c>
      <c r="G2199">
        <v>1</v>
      </c>
    </row>
    <row r="2200" spans="1:7">
      <c r="A2200" s="58">
        <v>44074</v>
      </c>
      <c r="B2200" s="59">
        <v>44074</v>
      </c>
      <c r="C2200" s="60" t="s">
        <v>533</v>
      </c>
      <c r="D2200" s="61">
        <f>VLOOKUP(Pag_Inicio_Corr_mas_casos[[#This Row],[Corregimiento]],Hoja3!$A$2:$D$676,4,0)</f>
        <v>10401</v>
      </c>
      <c r="E2200" s="60">
        <v>16</v>
      </c>
      <c r="G2200">
        <v>1</v>
      </c>
    </row>
    <row r="2201" spans="1:7">
      <c r="A2201" s="58">
        <v>44074</v>
      </c>
      <c r="B2201" s="59">
        <v>44074</v>
      </c>
      <c r="C2201" s="60" t="s">
        <v>474</v>
      </c>
      <c r="D2201" s="61">
        <f>VLOOKUP(Pag_Inicio_Corr_mas_casos[[#This Row],[Corregimiento]],Hoja3!$A$2:$D$676,4,0)</f>
        <v>130107</v>
      </c>
      <c r="E2201" s="60">
        <v>16</v>
      </c>
      <c r="G2201">
        <v>1</v>
      </c>
    </row>
    <row r="2202" spans="1:7">
      <c r="A2202" s="58">
        <v>44074</v>
      </c>
      <c r="B2202" s="59">
        <v>44074</v>
      </c>
      <c r="C2202" s="60" t="s">
        <v>558</v>
      </c>
      <c r="D2202" s="61">
        <f>VLOOKUP(Pag_Inicio_Corr_mas_casos[[#This Row],[Corregimiento]],Hoja3!$A$2:$D$676,4,0)</f>
        <v>10207</v>
      </c>
      <c r="E2202" s="60">
        <v>16</v>
      </c>
      <c r="G2202">
        <v>1</v>
      </c>
    </row>
    <row r="2203" spans="1:7">
      <c r="A2203" s="58">
        <v>44074</v>
      </c>
      <c r="B2203" s="59">
        <v>44074</v>
      </c>
      <c r="C2203" s="60" t="s">
        <v>509</v>
      </c>
      <c r="D2203" s="61">
        <f>VLOOKUP(Pag_Inicio_Corr_mas_casos[[#This Row],[Corregimiento]],Hoja3!$A$2:$D$676,4,0)</f>
        <v>130701</v>
      </c>
      <c r="E2203" s="60">
        <v>15</v>
      </c>
      <c r="G2203">
        <v>1</v>
      </c>
    </row>
    <row r="2204" spans="1:7">
      <c r="A2204" s="58">
        <v>44074</v>
      </c>
      <c r="B2204" s="59">
        <v>44074</v>
      </c>
      <c r="C2204" s="60" t="s">
        <v>453</v>
      </c>
      <c r="D2204" s="61">
        <f>VLOOKUP(Pag_Inicio_Corr_mas_casos[[#This Row],[Corregimiento]],Hoja3!$A$2:$D$676,4,0)</f>
        <v>130709</v>
      </c>
      <c r="E2204" s="60">
        <v>15</v>
      </c>
      <c r="G2204">
        <v>1</v>
      </c>
    </row>
    <row r="2205" spans="1:7">
      <c r="A2205" s="58">
        <v>44074</v>
      </c>
      <c r="B2205" s="59">
        <v>44074</v>
      </c>
      <c r="C2205" s="60" t="s">
        <v>490</v>
      </c>
      <c r="D2205" s="61">
        <f>VLOOKUP(Pag_Inicio_Corr_mas_casos[[#This Row],[Corregimiento]],Hoja3!$A$2:$D$676,4,0)</f>
        <v>80820</v>
      </c>
      <c r="E2205" s="60">
        <v>15</v>
      </c>
      <c r="G2205">
        <v>1</v>
      </c>
    </row>
    <row r="2206" spans="1:7">
      <c r="A2206" s="58">
        <v>44074</v>
      </c>
      <c r="B2206" s="59">
        <v>44074</v>
      </c>
      <c r="C2206" s="60" t="s">
        <v>536</v>
      </c>
      <c r="D2206" s="61">
        <f>VLOOKUP(Pag_Inicio_Corr_mas_casos[[#This Row],[Corregimiento]],Hoja3!$A$2:$D$676,4,0)</f>
        <v>81004</v>
      </c>
      <c r="E2206" s="60">
        <v>15</v>
      </c>
      <c r="G2206">
        <v>1</v>
      </c>
    </row>
    <row r="2207" spans="1:7">
      <c r="A2207" s="58">
        <v>44074</v>
      </c>
      <c r="B2207" s="59">
        <v>44074</v>
      </c>
      <c r="C2207" s="60" t="s">
        <v>481</v>
      </c>
      <c r="D2207" s="61">
        <f>VLOOKUP(Pag_Inicio_Corr_mas_casos[[#This Row],[Corregimiento]],Hoja3!$A$2:$D$676,4,0)</f>
        <v>80810</v>
      </c>
      <c r="E2207" s="60">
        <v>14</v>
      </c>
      <c r="G2207">
        <v>1</v>
      </c>
    </row>
    <row r="2208" spans="1:7">
      <c r="A2208" s="58">
        <v>44074</v>
      </c>
      <c r="B2208" s="59">
        <v>44074</v>
      </c>
      <c r="C2208" s="60" t="s">
        <v>512</v>
      </c>
      <c r="D2208" s="61">
        <f>VLOOKUP(Pag_Inicio_Corr_mas_casos[[#This Row],[Corregimiento]],Hoja3!$A$2:$D$676,4,0)</f>
        <v>80807</v>
      </c>
      <c r="E2208" s="60">
        <v>13</v>
      </c>
      <c r="G2208">
        <v>1</v>
      </c>
    </row>
    <row r="2209" spans="1:8">
      <c r="A2209" s="58">
        <v>44074</v>
      </c>
      <c r="B2209" s="59">
        <v>44074</v>
      </c>
      <c r="C2209" s="60" t="s">
        <v>496</v>
      </c>
      <c r="D2209" s="61">
        <f>VLOOKUP(Pag_Inicio_Corr_mas_casos[[#This Row],[Corregimiento]],Hoja3!$A$2:$D$676,4,0)</f>
        <v>80826</v>
      </c>
      <c r="E2209" s="60">
        <v>13</v>
      </c>
      <c r="G2209">
        <v>1</v>
      </c>
    </row>
    <row r="2210" spans="1:8">
      <c r="A2210" s="58">
        <v>44074</v>
      </c>
      <c r="B2210" s="59">
        <v>44074</v>
      </c>
      <c r="C2210" s="60" t="s">
        <v>600</v>
      </c>
      <c r="D2210" s="61">
        <f>VLOOKUP(Pag_Inicio_Corr_mas_casos[[#This Row],[Corregimiento]],Hoja3!$A$2:$D$676,4,0)</f>
        <v>20205</v>
      </c>
      <c r="E2210" s="60">
        <v>13</v>
      </c>
      <c r="G2210">
        <v>1</v>
      </c>
    </row>
    <row r="2211" spans="1:8">
      <c r="A2211" s="58">
        <v>44074</v>
      </c>
      <c r="B2211" s="59">
        <v>44074</v>
      </c>
      <c r="C2211" s="60" t="s">
        <v>581</v>
      </c>
      <c r="D2211" s="61">
        <f>VLOOKUP(Pag_Inicio_Corr_mas_casos[[#This Row],[Corregimiento]],Hoja3!$A$2:$D$676,4,0)</f>
        <v>40404</v>
      </c>
      <c r="E2211" s="60">
        <v>12</v>
      </c>
      <c r="G2211">
        <v>1</v>
      </c>
    </row>
    <row r="2212" spans="1:8">
      <c r="A2212" s="58">
        <v>44074</v>
      </c>
      <c r="B2212" s="59">
        <v>44074</v>
      </c>
      <c r="C2212" s="60" t="s">
        <v>601</v>
      </c>
      <c r="D2212" s="61">
        <f>VLOOKUP(Pag_Inicio_Corr_mas_casos[[#This Row],[Corregimiento]],Hoja3!$A$2:$D$676,4,0)</f>
        <v>40502</v>
      </c>
      <c r="E2212" s="60">
        <v>12</v>
      </c>
      <c r="G2212">
        <v>1</v>
      </c>
    </row>
    <row r="2213" spans="1:8">
      <c r="A2213" s="58">
        <v>44074</v>
      </c>
      <c r="B2213" s="59">
        <v>44074</v>
      </c>
      <c r="C2213" s="60" t="s">
        <v>508</v>
      </c>
      <c r="D2213" s="61">
        <f>VLOOKUP(Pag_Inicio_Corr_mas_casos[[#This Row],[Corregimiento]],Hoja3!$A$2:$D$676,4,0)</f>
        <v>30104</v>
      </c>
      <c r="E2213" s="60">
        <v>12</v>
      </c>
      <c r="G2213">
        <v>1</v>
      </c>
    </row>
    <row r="2214" spans="1:8">
      <c r="A2214" s="58">
        <v>44074</v>
      </c>
      <c r="B2214" s="59">
        <v>44074</v>
      </c>
      <c r="C2214" s="60" t="s">
        <v>484</v>
      </c>
      <c r="D2214" s="61">
        <f>VLOOKUP(Pag_Inicio_Corr_mas_casos[[#This Row],[Corregimiento]],Hoja3!$A$2:$D$676,4,0)</f>
        <v>10201</v>
      </c>
      <c r="E2214" s="60">
        <v>12</v>
      </c>
      <c r="G2214">
        <v>1</v>
      </c>
    </row>
    <row r="2215" spans="1:8">
      <c r="A2215" s="58">
        <v>44074</v>
      </c>
      <c r="B2215" s="59">
        <v>44074</v>
      </c>
      <c r="C2215" s="60" t="s">
        <v>516</v>
      </c>
      <c r="D2215" s="61">
        <f>VLOOKUP(Pag_Inicio_Corr_mas_casos[[#This Row],[Corregimiento]],Hoja3!$A$2:$D$676,4,0)</f>
        <v>130706</v>
      </c>
      <c r="E2215" s="60">
        <v>12</v>
      </c>
      <c r="G2215">
        <v>1</v>
      </c>
    </row>
    <row r="2216" spans="1:8">
      <c r="A2216" s="58">
        <v>44074</v>
      </c>
      <c r="B2216" s="59">
        <v>44074</v>
      </c>
      <c r="C2216" s="60" t="s">
        <v>467</v>
      </c>
      <c r="D2216" s="61">
        <f>VLOOKUP(Pag_Inicio_Corr_mas_casos[[#This Row],[Corregimiento]],Hoja3!$A$2:$D$676,4,0)</f>
        <v>81008</v>
      </c>
      <c r="E2216" s="60">
        <v>12</v>
      </c>
      <c r="G2216">
        <v>1</v>
      </c>
    </row>
    <row r="2217" spans="1:8">
      <c r="A2217" s="58">
        <v>44074</v>
      </c>
      <c r="B2217" s="59">
        <v>44074</v>
      </c>
      <c r="C2217" s="60" t="s">
        <v>505</v>
      </c>
      <c r="D2217" s="61">
        <f>VLOOKUP(Pag_Inicio_Corr_mas_casos[[#This Row],[Corregimiento]],Hoja3!$A$2:$D$676,4,0)</f>
        <v>130717</v>
      </c>
      <c r="E2217" s="60">
        <v>12</v>
      </c>
      <c r="G2217">
        <v>1</v>
      </c>
    </row>
    <row r="2218" spans="1:8">
      <c r="A2218" s="58">
        <v>44074</v>
      </c>
      <c r="B2218" s="59">
        <v>44074</v>
      </c>
      <c r="C2218" s="60" t="s">
        <v>507</v>
      </c>
      <c r="D2218" s="61">
        <f>VLOOKUP(Pag_Inicio_Corr_mas_casos[[#This Row],[Corregimiento]],Hoja3!$A$2:$D$676,4,0)</f>
        <v>81009</v>
      </c>
      <c r="E2218" s="60">
        <v>12</v>
      </c>
      <c r="G2218">
        <v>1</v>
      </c>
    </row>
    <row r="2219" spans="1:8">
      <c r="A2219" s="58">
        <v>44074</v>
      </c>
      <c r="B2219" s="59">
        <v>44074</v>
      </c>
      <c r="C2219" s="60" t="s">
        <v>602</v>
      </c>
      <c r="D2219" s="61">
        <f>VLOOKUP(Pag_Inicio_Corr_mas_casos[[#This Row],[Corregimiento]],Hoja3!$A$2:$D$676,4,0)</f>
        <v>20107</v>
      </c>
      <c r="E2219" s="60">
        <v>12</v>
      </c>
      <c r="G2219">
        <v>1</v>
      </c>
      <c r="H2219" t="s">
        <v>0</v>
      </c>
    </row>
    <row r="2220" spans="1:8">
      <c r="A2220" s="58">
        <v>44074</v>
      </c>
      <c r="B2220" s="59">
        <v>44074</v>
      </c>
      <c r="C2220" s="60" t="s">
        <v>529</v>
      </c>
      <c r="D2220" s="61">
        <f>VLOOKUP(Pag_Inicio_Corr_mas_casos[[#This Row],[Corregimiento]],Hoja3!$A$2:$D$676,4,0)</f>
        <v>20101</v>
      </c>
      <c r="E2220" s="60">
        <v>11</v>
      </c>
      <c r="G2220">
        <v>1</v>
      </c>
    </row>
    <row r="2221" spans="1:8">
      <c r="A2221" s="58">
        <v>44074</v>
      </c>
      <c r="B2221" s="59">
        <v>44074</v>
      </c>
      <c r="C2221" s="60" t="s">
        <v>544</v>
      </c>
      <c r="D2221" s="61">
        <f>VLOOKUP(Pag_Inicio_Corr_mas_casos[[#This Row],[Corregimiento]],Hoja3!$A$2:$D$676,4,0)</f>
        <v>30103</v>
      </c>
      <c r="E2221" s="60">
        <v>11</v>
      </c>
      <c r="G2221">
        <v>1</v>
      </c>
    </row>
    <row r="2222" spans="1:8">
      <c r="A2222" s="58">
        <v>44074</v>
      </c>
      <c r="B2222" s="59">
        <v>44074</v>
      </c>
      <c r="C2222" s="60" t="s">
        <v>603</v>
      </c>
      <c r="D2222" s="61">
        <f>VLOOKUP(Pag_Inicio_Corr_mas_casos[[#This Row],[Corregimiento]],Hoja3!$A$2:$D$676,4,0)</f>
        <v>120101</v>
      </c>
      <c r="E2222" s="60">
        <v>11</v>
      </c>
      <c r="G2222">
        <v>1</v>
      </c>
    </row>
    <row r="2223" spans="1:8">
      <c r="A2223" s="73">
        <v>44075</v>
      </c>
      <c r="B2223" s="70">
        <v>44075</v>
      </c>
      <c r="C2223" s="71" t="s">
        <v>473</v>
      </c>
      <c r="D2223" s="72">
        <f>VLOOKUP(Pag_Inicio_Corr_mas_casos[[#This Row],[Corregimiento]],Hoja3!$A$2:$D$676,4,0)</f>
        <v>80819</v>
      </c>
      <c r="E2223" s="71">
        <v>37</v>
      </c>
      <c r="F2223" s="7">
        <f>SUM(G2223:G2239)</f>
        <v>17</v>
      </c>
      <c r="G2223">
        <v>1</v>
      </c>
    </row>
    <row r="2224" spans="1:8">
      <c r="A2224" s="73">
        <v>44075</v>
      </c>
      <c r="B2224" s="70">
        <v>44075</v>
      </c>
      <c r="C2224" s="71" t="s">
        <v>558</v>
      </c>
      <c r="D2224" s="72">
        <f>VLOOKUP(Pag_Inicio_Corr_mas_casos[[#This Row],[Corregimiento]],Hoja3!$A$2:$D$676,4,0)</f>
        <v>10207</v>
      </c>
      <c r="E2224" s="71">
        <v>32</v>
      </c>
      <c r="G2224">
        <v>1</v>
      </c>
    </row>
    <row r="2225" spans="1:7">
      <c r="A2225" s="73">
        <v>44075</v>
      </c>
      <c r="B2225" s="70">
        <v>44075</v>
      </c>
      <c r="C2225" s="71" t="s">
        <v>486</v>
      </c>
      <c r="D2225" s="72">
        <f>VLOOKUP(Pag_Inicio_Corr_mas_casos[[#This Row],[Corregimiento]],Hoja3!$A$2:$D$676,4,0)</f>
        <v>80813</v>
      </c>
      <c r="E2225" s="71">
        <v>30</v>
      </c>
      <c r="G2225">
        <v>1</v>
      </c>
    </row>
    <row r="2226" spans="1:7">
      <c r="A2226" s="73">
        <v>44075</v>
      </c>
      <c r="B2226" s="70">
        <v>44075</v>
      </c>
      <c r="C2226" s="71" t="s">
        <v>460</v>
      </c>
      <c r="D2226" s="72">
        <f>VLOOKUP(Pag_Inicio_Corr_mas_casos[[#This Row],[Corregimiento]],Hoja3!$A$2:$D$676,4,0)</f>
        <v>130101</v>
      </c>
      <c r="E2226" s="71">
        <v>28</v>
      </c>
      <c r="G2226">
        <v>1</v>
      </c>
    </row>
    <row r="2227" spans="1:7">
      <c r="A2227" s="73">
        <v>44075</v>
      </c>
      <c r="B2227" s="70">
        <v>44075</v>
      </c>
      <c r="C2227" s="71" t="s">
        <v>478</v>
      </c>
      <c r="D2227" s="72">
        <f>VLOOKUP(Pag_Inicio_Corr_mas_casos[[#This Row],[Corregimiento]],Hoja3!$A$2:$D$676,4,0)</f>
        <v>40601</v>
      </c>
      <c r="E2227" s="71">
        <v>27</v>
      </c>
      <c r="G2227">
        <v>1</v>
      </c>
    </row>
    <row r="2228" spans="1:7">
      <c r="A2228" s="73">
        <v>44075</v>
      </c>
      <c r="B2228" s="70">
        <v>44075</v>
      </c>
      <c r="C2228" s="71" t="s">
        <v>490</v>
      </c>
      <c r="D2228" s="72">
        <f>VLOOKUP(Pag_Inicio_Corr_mas_casos[[#This Row],[Corregimiento]],Hoja3!$A$2:$D$676,4,0)</f>
        <v>80820</v>
      </c>
      <c r="E2228" s="71">
        <v>25</v>
      </c>
      <c r="G2228">
        <v>1</v>
      </c>
    </row>
    <row r="2229" spans="1:7">
      <c r="A2229" s="73">
        <v>44075</v>
      </c>
      <c r="B2229" s="70">
        <v>44075</v>
      </c>
      <c r="C2229" s="71" t="s">
        <v>488</v>
      </c>
      <c r="D2229" s="72">
        <f>VLOOKUP(Pag_Inicio_Corr_mas_casos[[#This Row],[Corregimiento]],Hoja3!$A$2:$D$676,4,0)</f>
        <v>80501</v>
      </c>
      <c r="E2229" s="71">
        <v>23</v>
      </c>
      <c r="G2229">
        <v>1</v>
      </c>
    </row>
    <row r="2230" spans="1:7">
      <c r="A2230" s="73">
        <v>44075</v>
      </c>
      <c r="B2230" s="70">
        <v>44075</v>
      </c>
      <c r="C2230" s="71" t="s">
        <v>461</v>
      </c>
      <c r="D2230" s="72">
        <f>VLOOKUP(Pag_Inicio_Corr_mas_casos[[#This Row],[Corregimiento]],Hoja3!$A$2:$D$676,4,0)</f>
        <v>81002</v>
      </c>
      <c r="E2230" s="71">
        <v>22</v>
      </c>
      <c r="G2230">
        <v>1</v>
      </c>
    </row>
    <row r="2231" spans="1:7">
      <c r="A2231" s="73">
        <v>44075</v>
      </c>
      <c r="B2231" s="70">
        <v>44075</v>
      </c>
      <c r="C2231" s="71" t="s">
        <v>476</v>
      </c>
      <c r="D2231" s="72">
        <f>VLOOKUP(Pag_Inicio_Corr_mas_casos[[#This Row],[Corregimiento]],Hoja3!$A$2:$D$676,4,0)</f>
        <v>80812</v>
      </c>
      <c r="E2231" s="71">
        <v>21</v>
      </c>
      <c r="G2231">
        <v>1</v>
      </c>
    </row>
    <row r="2232" spans="1:7">
      <c r="A2232" s="73">
        <v>44075</v>
      </c>
      <c r="B2232" s="70">
        <v>44075</v>
      </c>
      <c r="C2232" s="71" t="s">
        <v>508</v>
      </c>
      <c r="D2232" s="72">
        <f>VLOOKUP(Pag_Inicio_Corr_mas_casos[[#This Row],[Corregimiento]],Hoja3!$A$2:$D$676,4,0)</f>
        <v>30104</v>
      </c>
      <c r="E2232" s="71">
        <v>17</v>
      </c>
      <c r="G2232">
        <v>1</v>
      </c>
    </row>
    <row r="2233" spans="1:7">
      <c r="A2233" s="73">
        <v>44075</v>
      </c>
      <c r="B2233" s="70">
        <v>44075</v>
      </c>
      <c r="C2233" s="71" t="s">
        <v>469</v>
      </c>
      <c r="D2233" s="72">
        <f>VLOOKUP(Pag_Inicio_Corr_mas_casos[[#This Row],[Corregimiento]],Hoja3!$A$2:$D$676,4,0)</f>
        <v>80817</v>
      </c>
      <c r="E2233" s="71">
        <v>15</v>
      </c>
      <c r="G2233">
        <v>1</v>
      </c>
    </row>
    <row r="2234" spans="1:7">
      <c r="A2234" s="73">
        <v>44075</v>
      </c>
      <c r="B2234" s="70">
        <v>44075</v>
      </c>
      <c r="C2234" s="71" t="s">
        <v>598</v>
      </c>
      <c r="D2234" s="72">
        <f>VLOOKUP(Pag_Inicio_Corr_mas_casos[[#This Row],[Corregimiento]],Hoja3!$A$2:$D$676,4,0)</f>
        <v>90402</v>
      </c>
      <c r="E2234" s="71">
        <v>13</v>
      </c>
      <c r="G2234">
        <v>1</v>
      </c>
    </row>
    <row r="2235" spans="1:7">
      <c r="A2235" s="73">
        <v>44075</v>
      </c>
      <c r="B2235" s="70">
        <v>44075</v>
      </c>
      <c r="C2235" s="71" t="s">
        <v>464</v>
      </c>
      <c r="D2235" s="72">
        <f>VLOOKUP(Pag_Inicio_Corr_mas_casos[[#This Row],[Corregimiento]],Hoja3!$A$2:$D$676,4,0)</f>
        <v>130102</v>
      </c>
      <c r="E2235" s="71">
        <v>13</v>
      </c>
      <c r="G2235">
        <v>1</v>
      </c>
    </row>
    <row r="2236" spans="1:7">
      <c r="A2236" s="73">
        <v>44075</v>
      </c>
      <c r="B2236" s="70">
        <v>44075</v>
      </c>
      <c r="C2236" s="71" t="s">
        <v>472</v>
      </c>
      <c r="D2236" s="72">
        <f>VLOOKUP(Pag_Inicio_Corr_mas_casos[[#This Row],[Corregimiento]],Hoja3!$A$2:$D$676,4,0)</f>
        <v>81001</v>
      </c>
      <c r="E2236" s="71">
        <v>12</v>
      </c>
      <c r="G2236">
        <v>1</v>
      </c>
    </row>
    <row r="2237" spans="1:7">
      <c r="A2237" s="73">
        <v>44075</v>
      </c>
      <c r="B2237" s="70">
        <v>44075</v>
      </c>
      <c r="C2237" s="71" t="s">
        <v>507</v>
      </c>
      <c r="D2237" s="72">
        <f>VLOOKUP(Pag_Inicio_Corr_mas_casos[[#This Row],[Corregimiento]],Hoja3!$A$2:$D$676,4,0)</f>
        <v>81009</v>
      </c>
      <c r="E2237" s="71">
        <v>12</v>
      </c>
      <c r="G2237">
        <v>1</v>
      </c>
    </row>
    <row r="2238" spans="1:7">
      <c r="A2238" s="73">
        <v>44075</v>
      </c>
      <c r="B2238" s="70">
        <v>44075</v>
      </c>
      <c r="C2238" s="71" t="s">
        <v>523</v>
      </c>
      <c r="D2238" s="72">
        <f>VLOOKUP(Pag_Inicio_Corr_mas_casos[[#This Row],[Corregimiento]],Hoja3!$A$2:$D$676,4,0)</f>
        <v>81005</v>
      </c>
      <c r="E2238" s="71">
        <v>12</v>
      </c>
      <c r="G2238">
        <v>1</v>
      </c>
    </row>
    <row r="2239" spans="1:7">
      <c r="A2239" s="73">
        <v>44075</v>
      </c>
      <c r="B2239" s="70">
        <v>44075</v>
      </c>
      <c r="C2239" s="71" t="s">
        <v>491</v>
      </c>
      <c r="D2239" s="72">
        <f>VLOOKUP(Pag_Inicio_Corr_mas_casos[[#This Row],[Corregimiento]],Hoja3!$A$2:$D$676,4,0)</f>
        <v>80815</v>
      </c>
      <c r="E2239" s="71">
        <v>11</v>
      </c>
      <c r="G2239">
        <v>1</v>
      </c>
    </row>
    <row r="2240" spans="1:7">
      <c r="A2240" s="94">
        <v>44076</v>
      </c>
      <c r="B2240" s="95">
        <v>44076</v>
      </c>
      <c r="C2240" s="96" t="s">
        <v>462</v>
      </c>
      <c r="D2240" s="97">
        <f>VLOOKUP(Pag_Inicio_Corr_mas_casos[[#This Row],[Corregimiento]],Hoja3!$A$2:$D$676,4,0)</f>
        <v>130106</v>
      </c>
      <c r="E2240" s="96">
        <v>33</v>
      </c>
      <c r="F2240" s="7">
        <f>SUM(G2240:G2247)</f>
        <v>8</v>
      </c>
      <c r="G2240">
        <v>1</v>
      </c>
    </row>
    <row r="2241" spans="1:7">
      <c r="A2241" s="94">
        <v>44076</v>
      </c>
      <c r="B2241" s="95">
        <v>44076</v>
      </c>
      <c r="C2241" s="96" t="s">
        <v>460</v>
      </c>
      <c r="D2241" s="97">
        <f>VLOOKUP(Pag_Inicio_Corr_mas_casos[[#This Row],[Corregimiento]],Hoja3!$A$2:$D$676,4,0)</f>
        <v>130101</v>
      </c>
      <c r="E2241" s="96">
        <v>22</v>
      </c>
      <c r="G2241">
        <v>1</v>
      </c>
    </row>
    <row r="2242" spans="1:7">
      <c r="A2242" s="94">
        <v>44076</v>
      </c>
      <c r="B2242" s="95">
        <v>44076</v>
      </c>
      <c r="C2242" s="96" t="s">
        <v>473</v>
      </c>
      <c r="D2242" s="97">
        <f>VLOOKUP(Pag_Inicio_Corr_mas_casos[[#This Row],[Corregimiento]],Hoja3!$A$2:$D$676,4,0)</f>
        <v>80819</v>
      </c>
      <c r="E2242" s="96">
        <v>18</v>
      </c>
      <c r="G2242">
        <v>1</v>
      </c>
    </row>
    <row r="2243" spans="1:7">
      <c r="A2243" s="94">
        <v>44076</v>
      </c>
      <c r="B2243" s="95">
        <v>44076</v>
      </c>
      <c r="C2243" s="96" t="s">
        <v>491</v>
      </c>
      <c r="D2243" s="97">
        <f>VLOOKUP(Pag_Inicio_Corr_mas_casos[[#This Row],[Corregimiento]],Hoja3!$A$2:$D$676,4,0)</f>
        <v>80815</v>
      </c>
      <c r="E2243" s="96">
        <v>16</v>
      </c>
      <c r="G2243">
        <v>1</v>
      </c>
    </row>
    <row r="2244" spans="1:7">
      <c r="A2244" s="94">
        <v>44076</v>
      </c>
      <c r="B2244" s="95">
        <v>44076</v>
      </c>
      <c r="C2244" s="96" t="s">
        <v>486</v>
      </c>
      <c r="D2244" s="97">
        <f>VLOOKUP(Pag_Inicio_Corr_mas_casos[[#This Row],[Corregimiento]],Hoja3!$A$2:$D$676,4,0)</f>
        <v>80813</v>
      </c>
      <c r="E2244" s="96">
        <v>16</v>
      </c>
      <c r="G2244">
        <v>1</v>
      </c>
    </row>
    <row r="2245" spans="1:7">
      <c r="A2245" s="94">
        <v>44076</v>
      </c>
      <c r="B2245" s="95">
        <v>44076</v>
      </c>
      <c r="C2245" s="96" t="s">
        <v>471</v>
      </c>
      <c r="D2245" s="97">
        <f>VLOOKUP(Pag_Inicio_Corr_mas_casos[[#This Row],[Corregimiento]],Hoja3!$A$2:$D$676,4,0)</f>
        <v>80823</v>
      </c>
      <c r="E2245" s="96">
        <v>12</v>
      </c>
      <c r="G2245">
        <v>1</v>
      </c>
    </row>
    <row r="2246" spans="1:7">
      <c r="A2246" s="94">
        <v>44076</v>
      </c>
      <c r="B2246" s="95">
        <v>44076</v>
      </c>
      <c r="C2246" s="96" t="s">
        <v>490</v>
      </c>
      <c r="D2246" s="97">
        <f>VLOOKUP(Pag_Inicio_Corr_mas_casos[[#This Row],[Corregimiento]],Hoja3!$A$2:$D$676,4,0)</f>
        <v>80820</v>
      </c>
      <c r="E2246" s="96">
        <v>12</v>
      </c>
      <c r="G2246">
        <v>1</v>
      </c>
    </row>
    <row r="2247" spans="1:7">
      <c r="A2247" s="94">
        <v>44076</v>
      </c>
      <c r="B2247" s="95">
        <v>44076</v>
      </c>
      <c r="C2247" s="96" t="s">
        <v>479</v>
      </c>
      <c r="D2247" s="97">
        <f>VLOOKUP(Pag_Inicio_Corr_mas_casos[[#This Row],[Corregimiento]],Hoja3!$A$2:$D$676,4,0)</f>
        <v>80806</v>
      </c>
      <c r="E2247" s="96">
        <v>10</v>
      </c>
      <c r="G2247">
        <v>1</v>
      </c>
    </row>
    <row r="2248" spans="1:7">
      <c r="A2248" s="66">
        <v>44077</v>
      </c>
      <c r="B2248" s="67">
        <v>44077</v>
      </c>
      <c r="C2248" s="68" t="s">
        <v>465</v>
      </c>
      <c r="D2248" s="69">
        <f>VLOOKUP(Pag_Inicio_Corr_mas_casos[[#This Row],[Corregimiento]],Hoja3!$A$2:$D$676,4,0)</f>
        <v>80821</v>
      </c>
      <c r="E2248" s="68">
        <v>40</v>
      </c>
      <c r="F2248">
        <v>1</v>
      </c>
      <c r="G2248" s="7">
        <f>SUM(F2248:F2277)</f>
        <v>30</v>
      </c>
    </row>
    <row r="2249" spans="1:7">
      <c r="A2249" s="66">
        <v>44077</v>
      </c>
      <c r="B2249" s="67">
        <v>44077</v>
      </c>
      <c r="C2249" s="68" t="s">
        <v>462</v>
      </c>
      <c r="D2249" s="69">
        <f>VLOOKUP(Pag_Inicio_Corr_mas_casos[[#This Row],[Corregimiento]],Hoja3!$A$2:$D$676,4,0)</f>
        <v>130106</v>
      </c>
      <c r="E2249" s="68">
        <v>40</v>
      </c>
      <c r="F2249">
        <v>1</v>
      </c>
    </row>
    <row r="2250" spans="1:7">
      <c r="A2250" s="66">
        <v>44077</v>
      </c>
      <c r="B2250" s="67">
        <v>44077</v>
      </c>
      <c r="C2250" s="68" t="s">
        <v>513</v>
      </c>
      <c r="D2250" s="69">
        <f>VLOOKUP(Pag_Inicio_Corr_mas_casos[[#This Row],[Corregimiento]],Hoja3!$A$2:$D$676,4,0)</f>
        <v>80814</v>
      </c>
      <c r="E2250" s="68">
        <v>37</v>
      </c>
      <c r="F2250">
        <v>1</v>
      </c>
    </row>
    <row r="2251" spans="1:7">
      <c r="A2251" s="66">
        <v>44077</v>
      </c>
      <c r="B2251" s="67">
        <v>44077</v>
      </c>
      <c r="C2251" s="68" t="s">
        <v>469</v>
      </c>
      <c r="D2251" s="69">
        <f>VLOOKUP(Pag_Inicio_Corr_mas_casos[[#This Row],[Corregimiento]],Hoja3!$A$2:$D$676,4,0)</f>
        <v>80817</v>
      </c>
      <c r="E2251" s="68">
        <v>37</v>
      </c>
      <c r="F2251">
        <v>1</v>
      </c>
    </row>
    <row r="2252" spans="1:7">
      <c r="A2252" s="66">
        <v>44077</v>
      </c>
      <c r="B2252" s="67">
        <v>44077</v>
      </c>
      <c r="C2252" s="68" t="s">
        <v>460</v>
      </c>
      <c r="D2252" s="69">
        <f>VLOOKUP(Pag_Inicio_Corr_mas_casos[[#This Row],[Corregimiento]],Hoja3!$A$2:$D$676,4,0)</f>
        <v>130101</v>
      </c>
      <c r="E2252" s="68">
        <v>35</v>
      </c>
      <c r="F2252">
        <v>1</v>
      </c>
    </row>
    <row r="2253" spans="1:7">
      <c r="A2253" s="66">
        <v>44077</v>
      </c>
      <c r="B2253" s="67">
        <v>44077</v>
      </c>
      <c r="C2253" s="68" t="s">
        <v>466</v>
      </c>
      <c r="D2253" s="69">
        <f>VLOOKUP(Pag_Inicio_Corr_mas_casos[[#This Row],[Corregimiento]],Hoja3!$A$2:$D$676,4,0)</f>
        <v>81007</v>
      </c>
      <c r="E2253" s="68">
        <v>30</v>
      </c>
      <c r="F2253">
        <v>1</v>
      </c>
    </row>
    <row r="2254" spans="1:7">
      <c r="A2254" s="66">
        <v>44077</v>
      </c>
      <c r="B2254" s="67">
        <v>44077</v>
      </c>
      <c r="C2254" s="68" t="s">
        <v>470</v>
      </c>
      <c r="D2254" s="69">
        <f>VLOOKUP(Pag_Inicio_Corr_mas_casos[[#This Row],[Corregimiento]],Hoja3!$A$2:$D$676,4,0)</f>
        <v>80822</v>
      </c>
      <c r="E2254" s="68">
        <v>27</v>
      </c>
      <c r="F2254">
        <v>1</v>
      </c>
    </row>
    <row r="2255" spans="1:7">
      <c r="A2255" s="66">
        <v>44077</v>
      </c>
      <c r="B2255" s="67">
        <v>44077</v>
      </c>
      <c r="C2255" s="68" t="s">
        <v>600</v>
      </c>
      <c r="D2255" s="69">
        <f>VLOOKUP(Pag_Inicio_Corr_mas_casos[[#This Row],[Corregimiento]],Hoja3!$A$2:$D$676,4,0)</f>
        <v>20205</v>
      </c>
      <c r="E2255" s="68">
        <v>26</v>
      </c>
      <c r="F2255">
        <v>1</v>
      </c>
    </row>
    <row r="2256" spans="1:7">
      <c r="A2256" s="66">
        <v>44077</v>
      </c>
      <c r="B2256" s="67">
        <v>44077</v>
      </c>
      <c r="C2256" s="68" t="s">
        <v>480</v>
      </c>
      <c r="D2256" s="69">
        <f>VLOOKUP(Pag_Inicio_Corr_mas_casos[[#This Row],[Corregimiento]],Hoja3!$A$2:$D$676,4,0)</f>
        <v>130108</v>
      </c>
      <c r="E2256" s="68">
        <v>24</v>
      </c>
      <c r="F2256">
        <v>1</v>
      </c>
    </row>
    <row r="2257" spans="1:6">
      <c r="A2257" s="66">
        <v>44077</v>
      </c>
      <c r="B2257" s="67">
        <v>44077</v>
      </c>
      <c r="C2257" s="68" t="s">
        <v>461</v>
      </c>
      <c r="D2257" s="69">
        <f>VLOOKUP(Pag_Inicio_Corr_mas_casos[[#This Row],[Corregimiento]],Hoja3!$A$2:$D$676,4,0)</f>
        <v>81002</v>
      </c>
      <c r="E2257" s="68">
        <v>23</v>
      </c>
      <c r="F2257">
        <v>1</v>
      </c>
    </row>
    <row r="2258" spans="1:6">
      <c r="A2258" s="66">
        <v>44077</v>
      </c>
      <c r="B2258" s="67">
        <v>44077</v>
      </c>
      <c r="C2258" s="68" t="s">
        <v>477</v>
      </c>
      <c r="D2258" s="69">
        <f>VLOOKUP(Pag_Inicio_Corr_mas_casos[[#This Row],[Corregimiento]],Hoja3!$A$2:$D$676,4,0)</f>
        <v>130702</v>
      </c>
      <c r="E2258" s="68">
        <v>22</v>
      </c>
      <c r="F2258">
        <v>1</v>
      </c>
    </row>
    <row r="2259" spans="1:6">
      <c r="A2259" s="66">
        <v>44077</v>
      </c>
      <c r="B2259" s="67">
        <v>44077</v>
      </c>
      <c r="C2259" s="68" t="s">
        <v>481</v>
      </c>
      <c r="D2259" s="69">
        <f>VLOOKUP(Pag_Inicio_Corr_mas_casos[[#This Row],[Corregimiento]],Hoja3!$A$2:$D$676,4,0)</f>
        <v>80810</v>
      </c>
      <c r="E2259" s="68">
        <v>22</v>
      </c>
      <c r="F2259">
        <v>1</v>
      </c>
    </row>
    <row r="2260" spans="1:6">
      <c r="A2260" s="66">
        <v>44077</v>
      </c>
      <c r="B2260" s="67">
        <v>44077</v>
      </c>
      <c r="C2260" s="68" t="s">
        <v>491</v>
      </c>
      <c r="D2260" s="69">
        <f>VLOOKUP(Pag_Inicio_Corr_mas_casos[[#This Row],[Corregimiento]],Hoja3!$A$2:$D$676,4,0)</f>
        <v>80815</v>
      </c>
      <c r="E2260" s="68">
        <v>20</v>
      </c>
      <c r="F2260">
        <v>1</v>
      </c>
    </row>
    <row r="2261" spans="1:6">
      <c r="A2261" s="66">
        <v>44077</v>
      </c>
      <c r="B2261" s="67">
        <v>44077</v>
      </c>
      <c r="C2261" s="68" t="s">
        <v>468</v>
      </c>
      <c r="D2261" s="69">
        <f>VLOOKUP(Pag_Inicio_Corr_mas_casos[[#This Row],[Corregimiento]],Hoja3!$A$2:$D$676,4,0)</f>
        <v>80816</v>
      </c>
      <c r="E2261" s="68">
        <v>20</v>
      </c>
      <c r="F2261">
        <v>1</v>
      </c>
    </row>
    <row r="2262" spans="1:6">
      <c r="A2262" s="66">
        <v>44077</v>
      </c>
      <c r="B2262" s="67">
        <v>44077</v>
      </c>
      <c r="C2262" s="68" t="s">
        <v>501</v>
      </c>
      <c r="D2262" s="69">
        <f>VLOOKUP(Pag_Inicio_Corr_mas_casos[[#This Row],[Corregimiento]],Hoja3!$A$2:$D$676,4,0)</f>
        <v>80809</v>
      </c>
      <c r="E2262" s="68">
        <v>20</v>
      </c>
      <c r="F2262">
        <v>1</v>
      </c>
    </row>
    <row r="2263" spans="1:6">
      <c r="A2263" s="66">
        <v>44077</v>
      </c>
      <c r="B2263" s="67">
        <v>44077</v>
      </c>
      <c r="C2263" s="68" t="s">
        <v>471</v>
      </c>
      <c r="D2263" s="69">
        <f>VLOOKUP(Pag_Inicio_Corr_mas_casos[[#This Row],[Corregimiento]],Hoja3!$A$2:$D$676,4,0)</f>
        <v>80823</v>
      </c>
      <c r="E2263" s="68">
        <v>19</v>
      </c>
      <c r="F2263">
        <v>1</v>
      </c>
    </row>
    <row r="2264" spans="1:6">
      <c r="A2264" s="66">
        <v>44077</v>
      </c>
      <c r="B2264" s="67">
        <v>44077</v>
      </c>
      <c r="C2264" s="68" t="s">
        <v>488</v>
      </c>
      <c r="D2264" s="69">
        <f>VLOOKUP(Pag_Inicio_Corr_mas_casos[[#This Row],[Corregimiento]],Hoja3!$A$2:$D$676,4,0)</f>
        <v>80501</v>
      </c>
      <c r="E2264" s="68">
        <v>17</v>
      </c>
      <c r="F2264">
        <v>1</v>
      </c>
    </row>
    <row r="2265" spans="1:6">
      <c r="A2265" s="66">
        <v>44077</v>
      </c>
      <c r="B2265" s="67">
        <v>44077</v>
      </c>
      <c r="C2265" s="68" t="s">
        <v>564</v>
      </c>
      <c r="D2265" s="69">
        <f>VLOOKUP(Pag_Inicio_Corr_mas_casos[[#This Row],[Corregimiento]],Hoja3!$A$2:$D$676,4,0)</f>
        <v>40606</v>
      </c>
      <c r="E2265" s="68">
        <v>17</v>
      </c>
      <c r="F2265">
        <v>1</v>
      </c>
    </row>
    <row r="2266" spans="1:6">
      <c r="A2266" s="66">
        <v>44077</v>
      </c>
      <c r="B2266" s="67">
        <v>44077</v>
      </c>
      <c r="C2266" s="68" t="s">
        <v>478</v>
      </c>
      <c r="D2266" s="69">
        <f>VLOOKUP(Pag_Inicio_Corr_mas_casos[[#This Row],[Corregimiento]],Hoja3!$A$2:$D$676,4,0)</f>
        <v>40601</v>
      </c>
      <c r="E2266" s="68">
        <v>16</v>
      </c>
      <c r="F2266">
        <v>1</v>
      </c>
    </row>
    <row r="2267" spans="1:6">
      <c r="A2267" s="66">
        <v>44077</v>
      </c>
      <c r="B2267" s="67">
        <v>44077</v>
      </c>
      <c r="C2267" s="68" t="s">
        <v>453</v>
      </c>
      <c r="D2267" s="69">
        <f>VLOOKUP(Pag_Inicio_Corr_mas_casos[[#This Row],[Corregimiento]],Hoja3!$A$2:$D$676,4,0)</f>
        <v>130709</v>
      </c>
      <c r="E2267" s="68">
        <v>16</v>
      </c>
      <c r="F2267">
        <v>1</v>
      </c>
    </row>
    <row r="2268" spans="1:6">
      <c r="A2268" s="66">
        <v>44077</v>
      </c>
      <c r="B2268" s="67">
        <v>44077</v>
      </c>
      <c r="C2268" s="68" t="s">
        <v>476</v>
      </c>
      <c r="D2268" s="69">
        <f>VLOOKUP(Pag_Inicio_Corr_mas_casos[[#This Row],[Corregimiento]],Hoja3!$A$2:$D$676,4,0)</f>
        <v>80812</v>
      </c>
      <c r="E2268" s="68">
        <v>16</v>
      </c>
      <c r="F2268">
        <v>1</v>
      </c>
    </row>
    <row r="2269" spans="1:6">
      <c r="A2269" s="66">
        <v>44077</v>
      </c>
      <c r="B2269" s="67">
        <v>44077</v>
      </c>
      <c r="C2269" s="68" t="s">
        <v>473</v>
      </c>
      <c r="D2269" s="69">
        <f>VLOOKUP(Pag_Inicio_Corr_mas_casos[[#This Row],[Corregimiento]],Hoja3!$A$2:$D$676,4,0)</f>
        <v>80819</v>
      </c>
      <c r="E2269" s="68">
        <v>16</v>
      </c>
      <c r="F2269">
        <v>1</v>
      </c>
    </row>
    <row r="2270" spans="1:6">
      <c r="A2270" s="66">
        <v>44077</v>
      </c>
      <c r="B2270" s="67">
        <v>44077</v>
      </c>
      <c r="C2270" s="68" t="s">
        <v>558</v>
      </c>
      <c r="D2270" s="69">
        <f>VLOOKUP(Pag_Inicio_Corr_mas_casos[[#This Row],[Corregimiento]],Hoja3!$A$2:$D$676,4,0)</f>
        <v>10207</v>
      </c>
      <c r="E2270" s="68">
        <v>15</v>
      </c>
      <c r="F2270">
        <v>1</v>
      </c>
    </row>
    <row r="2271" spans="1:6">
      <c r="A2271" s="66">
        <v>44077</v>
      </c>
      <c r="B2271" s="67">
        <v>44077</v>
      </c>
      <c r="C2271" s="68" t="s">
        <v>464</v>
      </c>
      <c r="D2271" s="69">
        <f>VLOOKUP(Pag_Inicio_Corr_mas_casos[[#This Row],[Corregimiento]],Hoja3!$A$2:$D$676,4,0)</f>
        <v>130102</v>
      </c>
      <c r="E2271" s="68">
        <v>14</v>
      </c>
      <c r="F2271">
        <v>1</v>
      </c>
    </row>
    <row r="2272" spans="1:6">
      <c r="A2272" s="66">
        <v>44077</v>
      </c>
      <c r="B2272" s="67">
        <v>44077</v>
      </c>
      <c r="C2272" s="68" t="s">
        <v>472</v>
      </c>
      <c r="D2272" s="69">
        <f>VLOOKUP(Pag_Inicio_Corr_mas_casos[[#This Row],[Corregimiento]],Hoja3!$A$2:$D$676,4,0)</f>
        <v>81001</v>
      </c>
      <c r="E2272" s="68">
        <v>13</v>
      </c>
      <c r="F2272">
        <v>1</v>
      </c>
    </row>
    <row r="2273" spans="1:7">
      <c r="A2273" s="66">
        <v>44077</v>
      </c>
      <c r="B2273" s="67">
        <v>44077</v>
      </c>
      <c r="C2273" s="68" t="s">
        <v>474</v>
      </c>
      <c r="D2273" s="69">
        <f>VLOOKUP(Pag_Inicio_Corr_mas_casos[[#This Row],[Corregimiento]],Hoja3!$A$2:$D$676,4,0)</f>
        <v>130107</v>
      </c>
      <c r="E2273" s="68">
        <v>13</v>
      </c>
      <c r="F2273">
        <v>1</v>
      </c>
    </row>
    <row r="2274" spans="1:7">
      <c r="A2274" s="66">
        <v>44077</v>
      </c>
      <c r="B2274" s="67">
        <v>44077</v>
      </c>
      <c r="C2274" s="68" t="s">
        <v>507</v>
      </c>
      <c r="D2274" s="69">
        <f>VLOOKUP(Pag_Inicio_Corr_mas_casos[[#This Row],[Corregimiento]],Hoja3!$A$2:$D$676,4,0)</f>
        <v>81009</v>
      </c>
      <c r="E2274" s="68">
        <v>13</v>
      </c>
      <c r="F2274">
        <v>1</v>
      </c>
    </row>
    <row r="2275" spans="1:7">
      <c r="A2275" s="66">
        <v>44077</v>
      </c>
      <c r="B2275" s="67">
        <v>44077</v>
      </c>
      <c r="C2275" s="68" t="s">
        <v>536</v>
      </c>
      <c r="D2275" s="69">
        <f>VLOOKUP(Pag_Inicio_Corr_mas_casos[[#This Row],[Corregimiento]],Hoja3!$A$2:$D$676,4,0)</f>
        <v>81004</v>
      </c>
      <c r="E2275" s="68">
        <v>12</v>
      </c>
      <c r="F2275">
        <v>1</v>
      </c>
    </row>
    <row r="2276" spans="1:7">
      <c r="A2276" s="66">
        <v>44077</v>
      </c>
      <c r="B2276" s="67">
        <v>44077</v>
      </c>
      <c r="C2276" s="68" t="s">
        <v>517</v>
      </c>
      <c r="D2276" s="69">
        <f>VLOOKUP(Pag_Inicio_Corr_mas_casos[[#This Row],[Corregimiento]],Hoja3!$A$2:$D$676,4,0)</f>
        <v>91001</v>
      </c>
      <c r="E2276" s="68">
        <v>12</v>
      </c>
      <c r="F2276">
        <v>1</v>
      </c>
    </row>
    <row r="2277" spans="1:7">
      <c r="A2277" s="66">
        <v>44077</v>
      </c>
      <c r="B2277" s="67">
        <v>44077</v>
      </c>
      <c r="C2277" s="68" t="s">
        <v>506</v>
      </c>
      <c r="D2277" s="69">
        <f>VLOOKUP(Pag_Inicio_Corr_mas_casos[[#This Row],[Corregimiento]],Hoja3!$A$2:$D$676,4,0)</f>
        <v>81003</v>
      </c>
      <c r="E2277" s="68">
        <v>11</v>
      </c>
      <c r="F2277">
        <v>1</v>
      </c>
    </row>
    <row r="2278" spans="1:7">
      <c r="A2278" s="62">
        <v>44078</v>
      </c>
      <c r="B2278" s="63">
        <v>44078</v>
      </c>
      <c r="C2278" s="64" t="s">
        <v>513</v>
      </c>
      <c r="D2278" s="65">
        <f>VLOOKUP(Pag_Inicio_Corr_mas_casos[[#This Row],[Corregimiento]],Hoja3!$A$2:$D$676,4,0)</f>
        <v>80814</v>
      </c>
      <c r="E2278" s="64">
        <v>49</v>
      </c>
      <c r="F2278">
        <v>1</v>
      </c>
      <c r="G2278" s="7">
        <f>SUM(F2278:F2302)</f>
        <v>25</v>
      </c>
    </row>
    <row r="2279" spans="1:7">
      <c r="A2279" s="62">
        <v>44078</v>
      </c>
      <c r="B2279" s="63">
        <v>44078</v>
      </c>
      <c r="C2279" s="64" t="s">
        <v>462</v>
      </c>
      <c r="D2279" s="65">
        <f>VLOOKUP(Pag_Inicio_Corr_mas_casos[[#This Row],[Corregimiento]],Hoja3!$A$2:$D$676,4,0)</f>
        <v>130106</v>
      </c>
      <c r="E2279" s="64">
        <v>38</v>
      </c>
      <c r="F2279">
        <v>1</v>
      </c>
    </row>
    <row r="2280" spans="1:7">
      <c r="A2280" s="62">
        <v>44078</v>
      </c>
      <c r="B2280" s="63">
        <v>44078</v>
      </c>
      <c r="C2280" s="64" t="s">
        <v>465</v>
      </c>
      <c r="D2280" s="65">
        <f>VLOOKUP(Pag_Inicio_Corr_mas_casos[[#This Row],[Corregimiento]],Hoja3!$A$2:$D$676,4,0)</f>
        <v>80821</v>
      </c>
      <c r="E2280" s="64">
        <v>37</v>
      </c>
      <c r="F2280">
        <v>1</v>
      </c>
    </row>
    <row r="2281" spans="1:7">
      <c r="A2281" s="62">
        <v>44078</v>
      </c>
      <c r="B2281" s="63">
        <v>44078</v>
      </c>
      <c r="C2281" s="64" t="s">
        <v>466</v>
      </c>
      <c r="D2281" s="65">
        <f>VLOOKUP(Pag_Inicio_Corr_mas_casos[[#This Row],[Corregimiento]],Hoja3!$A$2:$D$676,4,0)</f>
        <v>81007</v>
      </c>
      <c r="E2281" s="64">
        <v>32</v>
      </c>
      <c r="F2281">
        <v>1</v>
      </c>
    </row>
    <row r="2282" spans="1:7">
      <c r="A2282" s="62">
        <v>44078</v>
      </c>
      <c r="B2282" s="63">
        <v>44078</v>
      </c>
      <c r="C2282" s="64" t="s">
        <v>473</v>
      </c>
      <c r="D2282" s="65">
        <f>VLOOKUP(Pag_Inicio_Corr_mas_casos[[#This Row],[Corregimiento]],Hoja3!$A$2:$D$676,4,0)</f>
        <v>80819</v>
      </c>
      <c r="E2282" s="64">
        <v>32</v>
      </c>
      <c r="F2282">
        <v>1</v>
      </c>
    </row>
    <row r="2283" spans="1:7">
      <c r="A2283" s="62">
        <v>44078</v>
      </c>
      <c r="B2283" s="63">
        <v>44078</v>
      </c>
      <c r="C2283" s="64" t="s">
        <v>558</v>
      </c>
      <c r="D2283" s="65">
        <f>VLOOKUP(Pag_Inicio_Corr_mas_casos[[#This Row],[Corregimiento]],Hoja3!$A$2:$D$676,4,0)</f>
        <v>10207</v>
      </c>
      <c r="E2283" s="64">
        <v>30</v>
      </c>
      <c r="F2283">
        <v>1</v>
      </c>
    </row>
    <row r="2284" spans="1:7">
      <c r="A2284" s="62">
        <v>44078</v>
      </c>
      <c r="B2284" s="63">
        <v>44078</v>
      </c>
      <c r="C2284" s="64" t="s">
        <v>461</v>
      </c>
      <c r="D2284" s="65">
        <f>VLOOKUP(Pag_Inicio_Corr_mas_casos[[#This Row],[Corregimiento]],Hoja3!$A$2:$D$676,4,0)</f>
        <v>81002</v>
      </c>
      <c r="E2284" s="64">
        <v>28</v>
      </c>
      <c r="F2284">
        <v>1</v>
      </c>
    </row>
    <row r="2285" spans="1:7">
      <c r="A2285" s="62">
        <v>44078</v>
      </c>
      <c r="B2285" s="63">
        <v>44078</v>
      </c>
      <c r="C2285" s="64" t="s">
        <v>480</v>
      </c>
      <c r="D2285" s="65">
        <f>VLOOKUP(Pag_Inicio_Corr_mas_casos[[#This Row],[Corregimiento]],Hoja3!$A$2:$D$676,4,0)</f>
        <v>130108</v>
      </c>
      <c r="E2285" s="64">
        <v>28</v>
      </c>
      <c r="F2285">
        <v>1</v>
      </c>
    </row>
    <row r="2286" spans="1:7">
      <c r="A2286" s="62">
        <v>44078</v>
      </c>
      <c r="B2286" s="63">
        <v>44078</v>
      </c>
      <c r="C2286" s="64" t="s">
        <v>476</v>
      </c>
      <c r="D2286" s="65">
        <f>VLOOKUP(Pag_Inicio_Corr_mas_casos[[#This Row],[Corregimiento]],Hoja3!$A$2:$D$676,4,0)</f>
        <v>80812</v>
      </c>
      <c r="E2286" s="64">
        <v>28</v>
      </c>
      <c r="F2286">
        <v>1</v>
      </c>
    </row>
    <row r="2287" spans="1:7">
      <c r="A2287" s="62">
        <v>44078</v>
      </c>
      <c r="B2287" s="63">
        <v>44078</v>
      </c>
      <c r="C2287" s="64" t="s">
        <v>469</v>
      </c>
      <c r="D2287" s="65">
        <f>VLOOKUP(Pag_Inicio_Corr_mas_casos[[#This Row],[Corregimiento]],Hoja3!$A$2:$D$676,4,0)</f>
        <v>80817</v>
      </c>
      <c r="E2287" s="64">
        <v>28</v>
      </c>
      <c r="F2287">
        <v>1</v>
      </c>
    </row>
    <row r="2288" spans="1:7">
      <c r="A2288" s="62">
        <v>44078</v>
      </c>
      <c r="B2288" s="63">
        <v>44078</v>
      </c>
      <c r="C2288" s="64" t="s">
        <v>460</v>
      </c>
      <c r="D2288" s="65">
        <f>VLOOKUP(Pag_Inicio_Corr_mas_casos[[#This Row],[Corregimiento]],Hoja3!$A$2:$D$676,4,0)</f>
        <v>130101</v>
      </c>
      <c r="E2288" s="64">
        <v>27</v>
      </c>
      <c r="F2288">
        <v>1</v>
      </c>
    </row>
    <row r="2289" spans="1:7">
      <c r="A2289" s="62">
        <v>44078</v>
      </c>
      <c r="B2289" s="63">
        <v>44078</v>
      </c>
      <c r="C2289" s="64" t="s">
        <v>464</v>
      </c>
      <c r="D2289" s="65">
        <f>VLOOKUP(Pag_Inicio_Corr_mas_casos[[#This Row],[Corregimiento]],Hoja3!$A$2:$D$676,4,0)</f>
        <v>130102</v>
      </c>
      <c r="E2289" s="64">
        <v>27</v>
      </c>
      <c r="F2289">
        <v>1</v>
      </c>
    </row>
    <row r="2290" spans="1:7">
      <c r="A2290" s="62">
        <v>44078</v>
      </c>
      <c r="B2290" s="63">
        <v>44078</v>
      </c>
      <c r="C2290" s="64" t="s">
        <v>471</v>
      </c>
      <c r="D2290" s="65">
        <f>VLOOKUP(Pag_Inicio_Corr_mas_casos[[#This Row],[Corregimiento]],Hoja3!$A$2:$D$676,4,0)</f>
        <v>80823</v>
      </c>
      <c r="E2290" s="64">
        <v>25</v>
      </c>
      <c r="F2290">
        <v>1</v>
      </c>
    </row>
    <row r="2291" spans="1:7">
      <c r="A2291" s="62">
        <v>44078</v>
      </c>
      <c r="B2291" s="63">
        <v>44078</v>
      </c>
      <c r="C2291" s="64" t="s">
        <v>468</v>
      </c>
      <c r="D2291" s="65">
        <f>VLOOKUP(Pag_Inicio_Corr_mas_casos[[#This Row],[Corregimiento]],Hoja3!$A$2:$D$676,4,0)</f>
        <v>80816</v>
      </c>
      <c r="E2291" s="64">
        <v>22</v>
      </c>
      <c r="F2291">
        <v>1</v>
      </c>
    </row>
    <row r="2292" spans="1:7">
      <c r="A2292" s="62">
        <v>44078</v>
      </c>
      <c r="B2292" s="63">
        <v>44078</v>
      </c>
      <c r="C2292" s="64" t="s">
        <v>477</v>
      </c>
      <c r="D2292" s="65">
        <f>VLOOKUP(Pag_Inicio_Corr_mas_casos[[#This Row],[Corregimiento]],Hoja3!$A$2:$D$676,4,0)</f>
        <v>130702</v>
      </c>
      <c r="E2292" s="64">
        <v>21</v>
      </c>
      <c r="F2292">
        <v>1</v>
      </c>
    </row>
    <row r="2293" spans="1:7">
      <c r="A2293" s="62">
        <v>44078</v>
      </c>
      <c r="B2293" s="63">
        <v>44078</v>
      </c>
      <c r="C2293" s="64" t="s">
        <v>474</v>
      </c>
      <c r="D2293" s="65">
        <f>VLOOKUP(Pag_Inicio_Corr_mas_casos[[#This Row],[Corregimiento]],Hoja3!$A$2:$D$676,4,0)</f>
        <v>130107</v>
      </c>
      <c r="E2293" s="64">
        <v>21</v>
      </c>
      <c r="F2293">
        <v>1</v>
      </c>
    </row>
    <row r="2294" spans="1:7">
      <c r="A2294" s="62">
        <v>44078</v>
      </c>
      <c r="B2294" s="63">
        <v>44078</v>
      </c>
      <c r="C2294" s="64" t="s">
        <v>478</v>
      </c>
      <c r="D2294" s="65">
        <f>VLOOKUP(Pag_Inicio_Corr_mas_casos[[#This Row],[Corregimiento]],Hoja3!$A$2:$D$676,4,0)</f>
        <v>40601</v>
      </c>
      <c r="E2294" s="64">
        <v>21</v>
      </c>
      <c r="F2294">
        <v>1</v>
      </c>
    </row>
    <row r="2295" spans="1:7">
      <c r="A2295" s="62">
        <v>44078</v>
      </c>
      <c r="B2295" s="63">
        <v>44078</v>
      </c>
      <c r="C2295" s="64" t="s">
        <v>470</v>
      </c>
      <c r="D2295" s="65">
        <f>VLOOKUP(Pag_Inicio_Corr_mas_casos[[#This Row],[Corregimiento]],Hoja3!$A$2:$D$676,4,0)</f>
        <v>80822</v>
      </c>
      <c r="E2295" s="64">
        <v>20</v>
      </c>
      <c r="F2295">
        <v>1</v>
      </c>
    </row>
    <row r="2296" spans="1:7">
      <c r="A2296" s="62">
        <v>44078</v>
      </c>
      <c r="B2296" s="63">
        <v>44078</v>
      </c>
      <c r="C2296" s="64" t="s">
        <v>491</v>
      </c>
      <c r="D2296" s="65">
        <f>VLOOKUP(Pag_Inicio_Corr_mas_casos[[#This Row],[Corregimiento]],Hoja3!$A$2:$D$676,4,0)</f>
        <v>80815</v>
      </c>
      <c r="E2296" s="64">
        <v>20</v>
      </c>
      <c r="F2296">
        <v>1</v>
      </c>
    </row>
    <row r="2297" spans="1:7">
      <c r="A2297" s="62">
        <v>44078</v>
      </c>
      <c r="B2297" s="63">
        <v>44078</v>
      </c>
      <c r="C2297" s="64" t="s">
        <v>564</v>
      </c>
      <c r="D2297" s="65">
        <f>VLOOKUP(Pag_Inicio_Corr_mas_casos[[#This Row],[Corregimiento]],Hoja3!$A$2:$D$676,4,0)</f>
        <v>40606</v>
      </c>
      <c r="E2297" s="64">
        <v>16</v>
      </c>
      <c r="F2297">
        <v>1</v>
      </c>
    </row>
    <row r="2298" spans="1:7">
      <c r="A2298" s="62">
        <v>44078</v>
      </c>
      <c r="B2298" s="63">
        <v>44078</v>
      </c>
      <c r="C2298" s="64" t="s">
        <v>501</v>
      </c>
      <c r="D2298" s="65">
        <f>VLOOKUP(Pag_Inicio_Corr_mas_casos[[#This Row],[Corregimiento]],Hoja3!$A$2:$D$676,4,0)</f>
        <v>80809</v>
      </c>
      <c r="E2298" s="64">
        <v>16</v>
      </c>
      <c r="F2298">
        <v>1</v>
      </c>
    </row>
    <row r="2299" spans="1:7">
      <c r="A2299" s="62">
        <v>44078</v>
      </c>
      <c r="B2299" s="63">
        <v>44078</v>
      </c>
      <c r="C2299" s="64" t="s">
        <v>499</v>
      </c>
      <c r="D2299" s="65">
        <f>VLOOKUP(Pag_Inicio_Corr_mas_casos[[#This Row],[Corregimiento]],Hoja3!$A$2:$D$676,4,0)</f>
        <v>130105</v>
      </c>
      <c r="E2299" s="64">
        <v>13</v>
      </c>
      <c r="F2299">
        <v>1</v>
      </c>
    </row>
    <row r="2300" spans="1:7">
      <c r="A2300" s="62">
        <v>44078</v>
      </c>
      <c r="B2300" s="63">
        <v>44078</v>
      </c>
      <c r="C2300" s="64" t="s">
        <v>488</v>
      </c>
      <c r="D2300" s="65">
        <f>VLOOKUP(Pag_Inicio_Corr_mas_casos[[#This Row],[Corregimiento]],Hoja3!$A$2:$D$676,4,0)</f>
        <v>80501</v>
      </c>
      <c r="E2300" s="64">
        <v>11</v>
      </c>
      <c r="F2300">
        <v>1</v>
      </c>
    </row>
    <row r="2301" spans="1:7">
      <c r="A2301" s="62">
        <v>44078</v>
      </c>
      <c r="B2301" s="63">
        <v>44078</v>
      </c>
      <c r="C2301" s="64" t="s">
        <v>481</v>
      </c>
      <c r="D2301" s="65">
        <f>VLOOKUP(Pag_Inicio_Corr_mas_casos[[#This Row],[Corregimiento]],Hoja3!$A$2:$D$676,4,0)</f>
        <v>80810</v>
      </c>
      <c r="E2301" s="64">
        <v>11</v>
      </c>
      <c r="F2301">
        <v>1</v>
      </c>
    </row>
    <row r="2302" spans="1:7">
      <c r="A2302" s="62">
        <v>44078</v>
      </c>
      <c r="B2302" s="63">
        <v>44078</v>
      </c>
      <c r="C2302" s="64" t="s">
        <v>507</v>
      </c>
      <c r="D2302" s="65">
        <f>VLOOKUP(Pag_Inicio_Corr_mas_casos[[#This Row],[Corregimiento]],Hoja3!$A$2:$D$676,4,0)</f>
        <v>81009</v>
      </c>
      <c r="E2302" s="64">
        <v>11</v>
      </c>
      <c r="F2302">
        <v>1</v>
      </c>
    </row>
    <row r="2303" spans="1:7">
      <c r="A2303" s="98">
        <v>44079</v>
      </c>
      <c r="B2303" s="99">
        <v>44079</v>
      </c>
      <c r="C2303" s="100" t="s">
        <v>471</v>
      </c>
      <c r="D2303" s="101">
        <f>VLOOKUP(Pag_Inicio_Corr_mas_casos[[#This Row],[Corregimiento]],Hoja3!$A$2:$D$676,4,0)</f>
        <v>80823</v>
      </c>
      <c r="E2303" s="100">
        <v>23</v>
      </c>
      <c r="F2303">
        <v>1</v>
      </c>
      <c r="G2303" s="7">
        <f>SUM(F2303:F2324)</f>
        <v>22</v>
      </c>
    </row>
    <row r="2304" spans="1:7">
      <c r="A2304" s="98">
        <v>44079</v>
      </c>
      <c r="B2304" s="99">
        <v>44079</v>
      </c>
      <c r="C2304" s="100" t="s">
        <v>478</v>
      </c>
      <c r="D2304" s="101">
        <f>VLOOKUP(Pag_Inicio_Corr_mas_casos[[#This Row],[Corregimiento]],Hoja3!$A$2:$D$676,4,0)</f>
        <v>40601</v>
      </c>
      <c r="E2304" s="100">
        <v>23</v>
      </c>
      <c r="F2304">
        <v>1</v>
      </c>
    </row>
    <row r="2305" spans="1:6">
      <c r="A2305" s="98">
        <v>44079</v>
      </c>
      <c r="B2305" s="99">
        <v>44079</v>
      </c>
      <c r="C2305" s="100" t="s">
        <v>564</v>
      </c>
      <c r="D2305" s="101">
        <f>VLOOKUP(Pag_Inicio_Corr_mas_casos[[#This Row],[Corregimiento]],Hoja3!$A$2:$D$676,4,0)</f>
        <v>40606</v>
      </c>
      <c r="E2305" s="100">
        <v>22</v>
      </c>
      <c r="F2305">
        <v>1</v>
      </c>
    </row>
    <row r="2306" spans="1:6">
      <c r="A2306" s="98">
        <v>44079</v>
      </c>
      <c r="B2306" s="99">
        <v>44079</v>
      </c>
      <c r="C2306" s="100" t="s">
        <v>604</v>
      </c>
      <c r="D2306" s="101">
        <f>VLOOKUP(Pag_Inicio_Corr_mas_casos[[#This Row],[Corregimiento]],Hoja3!$A$2:$D$676,4,0)</f>
        <v>20201</v>
      </c>
      <c r="E2306" s="100">
        <v>21</v>
      </c>
      <c r="F2306">
        <v>1</v>
      </c>
    </row>
    <row r="2307" spans="1:6">
      <c r="A2307" s="98">
        <v>44079</v>
      </c>
      <c r="B2307" s="99">
        <v>44079</v>
      </c>
      <c r="C2307" s="100" t="s">
        <v>603</v>
      </c>
      <c r="D2307" s="101">
        <f>VLOOKUP(Pag_Inicio_Corr_mas_casos[[#This Row],[Corregimiento]],Hoja3!$A$2:$D$676,4,0)</f>
        <v>120101</v>
      </c>
      <c r="E2307" s="100">
        <v>20</v>
      </c>
      <c r="F2307">
        <v>1</v>
      </c>
    </row>
    <row r="2308" spans="1:6">
      <c r="A2308" s="98">
        <v>44079</v>
      </c>
      <c r="B2308" s="99">
        <v>44079</v>
      </c>
      <c r="C2308" s="100" t="s">
        <v>462</v>
      </c>
      <c r="D2308" s="101">
        <f>VLOOKUP(Pag_Inicio_Corr_mas_casos[[#This Row],[Corregimiento]],Hoja3!$A$2:$D$676,4,0)</f>
        <v>130106</v>
      </c>
      <c r="E2308" s="100">
        <v>17</v>
      </c>
      <c r="F2308">
        <v>1</v>
      </c>
    </row>
    <row r="2309" spans="1:6">
      <c r="A2309" s="98">
        <v>44079</v>
      </c>
      <c r="B2309" s="99">
        <v>44079</v>
      </c>
      <c r="C2309" s="100" t="s">
        <v>513</v>
      </c>
      <c r="D2309" s="101">
        <f>VLOOKUP(Pag_Inicio_Corr_mas_casos[[#This Row],[Corregimiento]],Hoja3!$A$2:$D$676,4,0)</f>
        <v>80814</v>
      </c>
      <c r="E2309" s="100">
        <v>16</v>
      </c>
      <c r="F2309">
        <v>1</v>
      </c>
    </row>
    <row r="2310" spans="1:6">
      <c r="A2310" s="98">
        <v>44079</v>
      </c>
      <c r="B2310" s="99">
        <v>44079</v>
      </c>
      <c r="C2310" s="100" t="s">
        <v>460</v>
      </c>
      <c r="D2310" s="101">
        <f>VLOOKUP(Pag_Inicio_Corr_mas_casos[[#This Row],[Corregimiento]],Hoja3!$A$2:$D$676,4,0)</f>
        <v>130101</v>
      </c>
      <c r="E2310" s="100">
        <v>16</v>
      </c>
      <c r="F2310">
        <v>1</v>
      </c>
    </row>
    <row r="2311" spans="1:6">
      <c r="A2311" s="98">
        <v>44079</v>
      </c>
      <c r="B2311" s="99">
        <v>44079</v>
      </c>
      <c r="C2311" s="100" t="s">
        <v>465</v>
      </c>
      <c r="D2311" s="101">
        <f>VLOOKUP(Pag_Inicio_Corr_mas_casos[[#This Row],[Corregimiento]],Hoja3!$A$2:$D$676,4,0)</f>
        <v>80821</v>
      </c>
      <c r="E2311" s="100">
        <v>16</v>
      </c>
      <c r="F2311">
        <v>1</v>
      </c>
    </row>
    <row r="2312" spans="1:6">
      <c r="A2312" s="98">
        <v>44079</v>
      </c>
      <c r="B2312" s="99">
        <v>44079</v>
      </c>
      <c r="C2312" s="100" t="s">
        <v>469</v>
      </c>
      <c r="D2312" s="101">
        <f>VLOOKUP(Pag_Inicio_Corr_mas_casos[[#This Row],[Corregimiento]],Hoja3!$A$2:$D$676,4,0)</f>
        <v>80817</v>
      </c>
      <c r="E2312" s="100">
        <v>15</v>
      </c>
      <c r="F2312">
        <v>1</v>
      </c>
    </row>
    <row r="2313" spans="1:6">
      <c r="A2313" s="98">
        <v>44079</v>
      </c>
      <c r="B2313" s="99">
        <v>44079</v>
      </c>
      <c r="C2313" s="100" t="s">
        <v>464</v>
      </c>
      <c r="D2313" s="101">
        <f>VLOOKUP(Pag_Inicio_Corr_mas_casos[[#This Row],[Corregimiento]],Hoja3!$A$2:$D$676,4,0)</f>
        <v>130102</v>
      </c>
      <c r="E2313" s="100">
        <v>14</v>
      </c>
      <c r="F2313">
        <v>1</v>
      </c>
    </row>
    <row r="2314" spans="1:6">
      <c r="A2314" s="98">
        <v>44079</v>
      </c>
      <c r="B2314" s="99">
        <v>44079</v>
      </c>
      <c r="C2314" s="100" t="s">
        <v>531</v>
      </c>
      <c r="D2314" s="101">
        <f>VLOOKUP(Pag_Inicio_Corr_mas_casos[[#This Row],[Corregimiento]],Hoja3!$A$2:$D$676,4,0)</f>
        <v>40503</v>
      </c>
      <c r="E2314" s="100">
        <v>13</v>
      </c>
      <c r="F2314">
        <v>1</v>
      </c>
    </row>
    <row r="2315" spans="1:6">
      <c r="A2315" s="98">
        <v>44079</v>
      </c>
      <c r="B2315" s="99">
        <v>44079</v>
      </c>
      <c r="C2315" s="100" t="s">
        <v>501</v>
      </c>
      <c r="D2315" s="101">
        <f>VLOOKUP(Pag_Inicio_Corr_mas_casos[[#This Row],[Corregimiento]],Hoja3!$A$2:$D$676,4,0)</f>
        <v>80809</v>
      </c>
      <c r="E2315" s="100">
        <v>12</v>
      </c>
      <c r="F2315">
        <v>1</v>
      </c>
    </row>
    <row r="2316" spans="1:6">
      <c r="A2316" s="98">
        <v>44079</v>
      </c>
      <c r="B2316" s="99">
        <v>44079</v>
      </c>
      <c r="C2316" s="100" t="s">
        <v>480</v>
      </c>
      <c r="D2316" s="101">
        <f>VLOOKUP(Pag_Inicio_Corr_mas_casos[[#This Row],[Corregimiento]],Hoja3!$A$2:$D$676,4,0)</f>
        <v>130108</v>
      </c>
      <c r="E2316" s="100">
        <v>11</v>
      </c>
      <c r="F2316">
        <v>1</v>
      </c>
    </row>
    <row r="2317" spans="1:6">
      <c r="A2317" s="98">
        <v>44079</v>
      </c>
      <c r="B2317" s="99">
        <v>44079</v>
      </c>
      <c r="C2317" s="100" t="s">
        <v>536</v>
      </c>
      <c r="D2317" s="101">
        <f>VLOOKUP(Pag_Inicio_Corr_mas_casos[[#This Row],[Corregimiento]],Hoja3!$A$2:$D$676,4,0)</f>
        <v>81004</v>
      </c>
      <c r="E2317" s="100">
        <v>11</v>
      </c>
      <c r="F2317">
        <v>1</v>
      </c>
    </row>
    <row r="2318" spans="1:6">
      <c r="A2318" s="98">
        <v>44079</v>
      </c>
      <c r="B2318" s="99">
        <v>44079</v>
      </c>
      <c r="C2318" s="100" t="s">
        <v>506</v>
      </c>
      <c r="D2318" s="101">
        <f>VLOOKUP(Pag_Inicio_Corr_mas_casos[[#This Row],[Corregimiento]],Hoja3!$A$2:$D$676,4,0)</f>
        <v>81003</v>
      </c>
      <c r="E2318" s="100">
        <v>11</v>
      </c>
      <c r="F2318">
        <v>1</v>
      </c>
    </row>
    <row r="2319" spans="1:6">
      <c r="A2319" s="98">
        <v>44079</v>
      </c>
      <c r="B2319" s="99">
        <v>44079</v>
      </c>
      <c r="C2319" s="100" t="s">
        <v>486</v>
      </c>
      <c r="D2319" s="101">
        <f>VLOOKUP(Pag_Inicio_Corr_mas_casos[[#This Row],[Corregimiento]],Hoja3!$A$2:$D$676,4,0)</f>
        <v>80813</v>
      </c>
      <c r="E2319" s="100">
        <v>10</v>
      </c>
      <c r="F2319">
        <v>1</v>
      </c>
    </row>
    <row r="2320" spans="1:6">
      <c r="A2320" s="98">
        <v>44079</v>
      </c>
      <c r="B2320" s="99">
        <v>44079</v>
      </c>
      <c r="C2320" s="100" t="s">
        <v>605</v>
      </c>
      <c r="D2320" s="101">
        <f>VLOOKUP(Pag_Inicio_Corr_mas_casos[[#This Row],[Corregimiento]],Hoja3!$A$2:$D$676,4,0)</f>
        <v>40513</v>
      </c>
      <c r="E2320" s="100">
        <v>10</v>
      </c>
      <c r="F2320">
        <v>1</v>
      </c>
    </row>
    <row r="2321" spans="1:7">
      <c r="A2321" s="98">
        <v>44079</v>
      </c>
      <c r="B2321" s="99">
        <v>44079</v>
      </c>
      <c r="C2321" s="100" t="s">
        <v>491</v>
      </c>
      <c r="D2321" s="101">
        <f>VLOOKUP(Pag_Inicio_Corr_mas_casos[[#This Row],[Corregimiento]],Hoja3!$A$2:$D$676,4,0)</f>
        <v>80815</v>
      </c>
      <c r="E2321" s="100">
        <v>10</v>
      </c>
      <c r="F2321">
        <v>1</v>
      </c>
    </row>
    <row r="2322" spans="1:7">
      <c r="A2322" s="98">
        <v>44079</v>
      </c>
      <c r="B2322" s="99">
        <v>44079</v>
      </c>
      <c r="C2322" s="100" t="s">
        <v>477</v>
      </c>
      <c r="D2322" s="101">
        <f>VLOOKUP(Pag_Inicio_Corr_mas_casos[[#This Row],[Corregimiento]],Hoja3!$A$2:$D$676,4,0)</f>
        <v>130702</v>
      </c>
      <c r="E2322" s="100">
        <v>10</v>
      </c>
      <c r="F2322">
        <v>1</v>
      </c>
    </row>
    <row r="2323" spans="1:7">
      <c r="A2323" s="98">
        <v>44079</v>
      </c>
      <c r="B2323" s="99">
        <v>44079</v>
      </c>
      <c r="C2323" s="100" t="s">
        <v>473</v>
      </c>
      <c r="D2323" s="101">
        <f>VLOOKUP(Pag_Inicio_Corr_mas_casos[[#This Row],[Corregimiento]],Hoja3!$A$2:$D$676,4,0)</f>
        <v>80819</v>
      </c>
      <c r="E2323" s="100">
        <v>10</v>
      </c>
      <c r="F2323">
        <v>1</v>
      </c>
    </row>
    <row r="2324" spans="1:7">
      <c r="A2324" s="98">
        <v>44079</v>
      </c>
      <c r="B2324" s="99">
        <v>44079</v>
      </c>
      <c r="C2324" s="100" t="s">
        <v>466</v>
      </c>
      <c r="D2324" s="101">
        <f>VLOOKUP(Pag_Inicio_Corr_mas_casos[[#This Row],[Corregimiento]],Hoja3!$A$2:$D$676,4,0)</f>
        <v>81007</v>
      </c>
      <c r="E2324" s="100">
        <v>10</v>
      </c>
      <c r="F2324">
        <v>1</v>
      </c>
    </row>
    <row r="2325" spans="1:7">
      <c r="A2325" s="94">
        <v>44080</v>
      </c>
      <c r="B2325" s="95">
        <v>44080</v>
      </c>
      <c r="C2325" s="96" t="s">
        <v>603</v>
      </c>
      <c r="D2325" s="97">
        <f>VLOOKUP(Pag_Inicio_Corr_mas_casos[[#This Row],[Corregimiento]],Hoja3!$A$2:$D$676,4,0)</f>
        <v>120101</v>
      </c>
      <c r="E2325" s="96">
        <v>25</v>
      </c>
      <c r="F2325">
        <v>1</v>
      </c>
      <c r="G2325" s="7">
        <f>SUM(F2325:F2343)</f>
        <v>19</v>
      </c>
    </row>
    <row r="2326" spans="1:7">
      <c r="A2326" s="94">
        <v>44080</v>
      </c>
      <c r="B2326" s="95">
        <v>44080</v>
      </c>
      <c r="C2326" s="96" t="s">
        <v>478</v>
      </c>
      <c r="D2326" s="97">
        <f>VLOOKUP(Pag_Inicio_Corr_mas_casos[[#This Row],[Corregimiento]],Hoja3!$A$2:$D$676,4,0)</f>
        <v>40601</v>
      </c>
      <c r="E2326" s="96">
        <v>24</v>
      </c>
      <c r="F2326">
        <v>1</v>
      </c>
    </row>
    <row r="2327" spans="1:7">
      <c r="A2327" s="94">
        <v>44080</v>
      </c>
      <c r="B2327" s="95">
        <v>44080</v>
      </c>
      <c r="C2327" s="96" t="s">
        <v>466</v>
      </c>
      <c r="D2327" s="97">
        <f>VLOOKUP(Pag_Inicio_Corr_mas_casos[[#This Row],[Corregimiento]],Hoja3!$A$2:$D$676,4,0)</f>
        <v>81007</v>
      </c>
      <c r="E2327" s="96">
        <v>22</v>
      </c>
      <c r="F2327">
        <v>1</v>
      </c>
    </row>
    <row r="2328" spans="1:7">
      <c r="A2328" s="94">
        <v>44080</v>
      </c>
      <c r="B2328" s="95">
        <v>44080</v>
      </c>
      <c r="C2328" s="96" t="s">
        <v>473</v>
      </c>
      <c r="D2328" s="97">
        <f>VLOOKUP(Pag_Inicio_Corr_mas_casos[[#This Row],[Corregimiento]],Hoja3!$A$2:$D$676,4,0)</f>
        <v>80819</v>
      </c>
      <c r="E2328" s="96">
        <v>20</v>
      </c>
      <c r="F2328">
        <v>1</v>
      </c>
    </row>
    <row r="2329" spans="1:7">
      <c r="A2329" s="94">
        <v>44080</v>
      </c>
      <c r="B2329" s="95">
        <v>44080</v>
      </c>
      <c r="C2329" s="96" t="s">
        <v>491</v>
      </c>
      <c r="D2329" s="97">
        <f>VLOOKUP(Pag_Inicio_Corr_mas_casos[[#This Row],[Corregimiento]],Hoja3!$A$2:$D$676,4,0)</f>
        <v>80815</v>
      </c>
      <c r="E2329" s="96">
        <v>18</v>
      </c>
      <c r="F2329">
        <v>1</v>
      </c>
    </row>
    <row r="2330" spans="1:7">
      <c r="A2330" s="94">
        <v>44080</v>
      </c>
      <c r="B2330" s="95">
        <v>44080</v>
      </c>
      <c r="C2330" s="96" t="s">
        <v>569</v>
      </c>
      <c r="D2330" s="97">
        <f>VLOOKUP(Pag_Inicio_Corr_mas_casos[[#This Row],[Corregimiento]],Hoja3!$A$2:$D$676,4,0)</f>
        <v>100104</v>
      </c>
      <c r="E2330" s="96">
        <v>16</v>
      </c>
      <c r="F2330">
        <v>1</v>
      </c>
    </row>
    <row r="2331" spans="1:7">
      <c r="A2331" s="94">
        <v>44080</v>
      </c>
      <c r="B2331" s="95">
        <v>44080</v>
      </c>
      <c r="C2331" s="96" t="s">
        <v>462</v>
      </c>
      <c r="D2331" s="97">
        <f>VLOOKUP(Pag_Inicio_Corr_mas_casos[[#This Row],[Corregimiento]],Hoja3!$A$2:$D$676,4,0)</f>
        <v>130106</v>
      </c>
      <c r="E2331" s="96">
        <v>14</v>
      </c>
      <c r="F2331">
        <v>1</v>
      </c>
    </row>
    <row r="2332" spans="1:7">
      <c r="A2332" s="94">
        <v>44080</v>
      </c>
      <c r="B2332" s="95">
        <v>44080</v>
      </c>
      <c r="C2332" s="96" t="s">
        <v>474</v>
      </c>
      <c r="D2332" s="97">
        <f>VLOOKUP(Pag_Inicio_Corr_mas_casos[[#This Row],[Corregimiento]],Hoja3!$A$2:$D$676,4,0)</f>
        <v>130107</v>
      </c>
      <c r="E2332" s="96">
        <v>14</v>
      </c>
      <c r="F2332">
        <v>1</v>
      </c>
    </row>
    <row r="2333" spans="1:7">
      <c r="A2333" s="94">
        <v>44080</v>
      </c>
      <c r="B2333" s="95">
        <v>44080</v>
      </c>
      <c r="C2333" s="96" t="s">
        <v>513</v>
      </c>
      <c r="D2333" s="97">
        <f>VLOOKUP(Pag_Inicio_Corr_mas_casos[[#This Row],[Corregimiento]],Hoja3!$A$2:$D$676,4,0)</f>
        <v>80814</v>
      </c>
      <c r="E2333" s="96">
        <v>14</v>
      </c>
      <c r="F2333">
        <v>1</v>
      </c>
    </row>
    <row r="2334" spans="1:7">
      <c r="A2334" s="94">
        <v>44080</v>
      </c>
      <c r="B2334" s="95">
        <v>44080</v>
      </c>
      <c r="C2334" s="96" t="s">
        <v>532</v>
      </c>
      <c r="D2334" s="97">
        <f>VLOOKUP(Pag_Inicio_Corr_mas_casos[[#This Row],[Corregimiento]],Hoja3!$A$2:$D$676,4,0)</f>
        <v>20601</v>
      </c>
      <c r="E2334" s="96">
        <v>13</v>
      </c>
      <c r="F2334">
        <v>1</v>
      </c>
    </row>
    <row r="2335" spans="1:7">
      <c r="A2335" s="94">
        <v>44080</v>
      </c>
      <c r="B2335" s="95">
        <v>44080</v>
      </c>
      <c r="C2335" s="96" t="s">
        <v>592</v>
      </c>
      <c r="D2335" s="97">
        <f>VLOOKUP(Pag_Inicio_Corr_mas_casos[[#This Row],[Corregimiento]],Hoja3!$A$2:$D$676,4,0)</f>
        <v>50105</v>
      </c>
      <c r="E2335" s="96">
        <v>13</v>
      </c>
      <c r="F2335">
        <v>1</v>
      </c>
    </row>
    <row r="2336" spans="1:7">
      <c r="A2336" s="94">
        <v>44080</v>
      </c>
      <c r="B2336" s="95">
        <v>44080</v>
      </c>
      <c r="C2336" s="96" t="s">
        <v>606</v>
      </c>
      <c r="D2336" s="97">
        <f>VLOOKUP(Pag_Inicio_Corr_mas_casos[[#This Row],[Corregimiento]],Hoja3!$A$2:$D$676,4,0)</f>
        <v>40905</v>
      </c>
      <c r="E2336" s="96">
        <v>12</v>
      </c>
      <c r="F2336">
        <v>1</v>
      </c>
    </row>
    <row r="2337" spans="1:7">
      <c r="A2337" s="94">
        <v>44080</v>
      </c>
      <c r="B2337" s="95">
        <v>44080</v>
      </c>
      <c r="C2337" s="96" t="s">
        <v>596</v>
      </c>
      <c r="D2337" s="97">
        <f>VLOOKUP(Pag_Inicio_Corr_mas_casos[[#This Row],[Corregimiento]],Hoja3!$A$2:$D$676,4,0)</f>
        <v>91101</v>
      </c>
      <c r="E2337" s="96">
        <v>12</v>
      </c>
      <c r="F2337">
        <v>1</v>
      </c>
    </row>
    <row r="2338" spans="1:7">
      <c r="A2338" s="94">
        <v>44080</v>
      </c>
      <c r="B2338" s="95">
        <v>44080</v>
      </c>
      <c r="C2338" s="96" t="s">
        <v>607</v>
      </c>
      <c r="D2338" s="97">
        <f>VLOOKUP(Pag_Inicio_Corr_mas_casos[[#This Row],[Corregimiento]],Hoja3!$A$2:$D$676,4,0)</f>
        <v>40204</v>
      </c>
      <c r="E2338" s="96">
        <v>12</v>
      </c>
      <c r="F2338">
        <v>1</v>
      </c>
    </row>
    <row r="2339" spans="1:7">
      <c r="A2339" s="94">
        <v>44080</v>
      </c>
      <c r="B2339" s="95">
        <v>44080</v>
      </c>
      <c r="C2339" s="96" t="s">
        <v>453</v>
      </c>
      <c r="D2339" s="97">
        <f>VLOOKUP(Pag_Inicio_Corr_mas_casos[[#This Row],[Corregimiento]],Hoja3!$A$2:$D$676,4,0)</f>
        <v>130709</v>
      </c>
      <c r="E2339" s="96">
        <v>12</v>
      </c>
      <c r="F2339">
        <v>1</v>
      </c>
    </row>
    <row r="2340" spans="1:7">
      <c r="A2340" s="94">
        <v>44080</v>
      </c>
      <c r="B2340" s="95">
        <v>44080</v>
      </c>
      <c r="C2340" s="96" t="s">
        <v>465</v>
      </c>
      <c r="D2340" s="97">
        <f>VLOOKUP(Pag_Inicio_Corr_mas_casos[[#This Row],[Corregimiento]],Hoja3!$A$2:$D$676,4,0)</f>
        <v>80821</v>
      </c>
      <c r="E2340" s="96">
        <v>12</v>
      </c>
      <c r="F2340">
        <v>1</v>
      </c>
    </row>
    <row r="2341" spans="1:7">
      <c r="A2341" s="94">
        <v>44080</v>
      </c>
      <c r="B2341" s="95">
        <v>44080</v>
      </c>
      <c r="C2341" s="96" t="s">
        <v>469</v>
      </c>
      <c r="D2341" s="97">
        <f>VLOOKUP(Pag_Inicio_Corr_mas_casos[[#This Row],[Corregimiento]],Hoja3!$A$2:$D$676,4,0)</f>
        <v>80817</v>
      </c>
      <c r="E2341" s="96">
        <v>12</v>
      </c>
      <c r="F2341">
        <v>1</v>
      </c>
    </row>
    <row r="2342" spans="1:7">
      <c r="A2342" s="94">
        <v>44080</v>
      </c>
      <c r="B2342" s="95">
        <v>44080</v>
      </c>
      <c r="C2342" s="96" t="s">
        <v>471</v>
      </c>
      <c r="D2342" s="97">
        <f>VLOOKUP(Pag_Inicio_Corr_mas_casos[[#This Row],[Corregimiento]],Hoja3!$A$2:$D$676,4,0)</f>
        <v>80823</v>
      </c>
      <c r="E2342" s="96">
        <v>12</v>
      </c>
      <c r="F2342">
        <v>1</v>
      </c>
    </row>
    <row r="2343" spans="1:7">
      <c r="A2343" s="94">
        <v>44080</v>
      </c>
      <c r="B2343" s="95">
        <v>44080</v>
      </c>
      <c r="C2343" s="96" t="s">
        <v>486</v>
      </c>
      <c r="D2343" s="97">
        <f>VLOOKUP(Pag_Inicio_Corr_mas_casos[[#This Row],[Corregimiento]],Hoja3!$A$2:$D$676,4,0)</f>
        <v>80813</v>
      </c>
      <c r="E2343" s="96">
        <v>11</v>
      </c>
      <c r="F2343">
        <v>1</v>
      </c>
    </row>
    <row r="2344" spans="1:7">
      <c r="A2344" s="82">
        <v>44081</v>
      </c>
      <c r="B2344" s="83">
        <v>44081</v>
      </c>
      <c r="C2344" s="84" t="s">
        <v>564</v>
      </c>
      <c r="D2344" s="85">
        <f>VLOOKUP(Pag_Inicio_Corr_mas_casos[[#This Row],[Corregimiento]],Hoja3!$A$2:$D$676,4,0)</f>
        <v>40606</v>
      </c>
      <c r="E2344" s="84">
        <v>18</v>
      </c>
      <c r="F2344">
        <v>1</v>
      </c>
      <c r="G2344" s="7">
        <f>SUM(F2344:F2355)</f>
        <v>12</v>
      </c>
    </row>
    <row r="2345" spans="1:7">
      <c r="A2345" s="82">
        <v>44081</v>
      </c>
      <c r="B2345" s="83">
        <v>44081</v>
      </c>
      <c r="C2345" s="84" t="s">
        <v>484</v>
      </c>
      <c r="D2345" s="85">
        <f>VLOOKUP(Pag_Inicio_Corr_mas_casos[[#This Row],[Corregimiento]],Hoja3!$A$2:$D$676,4,0)</f>
        <v>10201</v>
      </c>
      <c r="E2345" s="84">
        <v>17</v>
      </c>
      <c r="F2345">
        <v>1</v>
      </c>
    </row>
    <row r="2346" spans="1:7">
      <c r="A2346" s="82">
        <v>44081</v>
      </c>
      <c r="B2346" s="83">
        <v>44081</v>
      </c>
      <c r="C2346" s="84" t="s">
        <v>608</v>
      </c>
      <c r="D2346" s="85">
        <f>VLOOKUP(Pag_Inicio_Corr_mas_casos[[#This Row],[Corregimiento]],Hoja3!$A$2:$D$676,4,0)</f>
        <v>130310</v>
      </c>
      <c r="E2346" s="84">
        <v>17</v>
      </c>
      <c r="F2346">
        <v>1</v>
      </c>
    </row>
    <row r="2347" spans="1:7">
      <c r="A2347" s="82">
        <v>44081</v>
      </c>
      <c r="B2347" s="83">
        <v>44081</v>
      </c>
      <c r="C2347" s="84" t="s">
        <v>609</v>
      </c>
      <c r="D2347" s="85">
        <f>VLOOKUP(Pag_Inicio_Corr_mas_casos[[#This Row],[Corregimiento]],Hoja3!$A$2:$D$676,4,0)</f>
        <v>110201</v>
      </c>
      <c r="E2347" s="84">
        <v>17</v>
      </c>
      <c r="F2347">
        <v>1</v>
      </c>
    </row>
    <row r="2348" spans="1:7">
      <c r="A2348" s="82">
        <v>44081</v>
      </c>
      <c r="B2348" s="83">
        <v>44081</v>
      </c>
      <c r="C2348" s="84" t="s">
        <v>480</v>
      </c>
      <c r="D2348" s="85">
        <f>VLOOKUP(Pag_Inicio_Corr_mas_casos[[#This Row],[Corregimiento]],Hoja3!$A$2:$D$676,4,0)</f>
        <v>130108</v>
      </c>
      <c r="E2348" s="84">
        <v>16</v>
      </c>
      <c r="F2348">
        <v>1</v>
      </c>
    </row>
    <row r="2349" spans="1:7">
      <c r="A2349" s="82">
        <v>44081</v>
      </c>
      <c r="B2349" s="83">
        <v>44081</v>
      </c>
      <c r="C2349" s="84" t="s">
        <v>460</v>
      </c>
      <c r="D2349" s="85">
        <f>VLOOKUP(Pag_Inicio_Corr_mas_casos[[#This Row],[Corregimiento]],Hoja3!$A$2:$D$676,4,0)</f>
        <v>130101</v>
      </c>
      <c r="E2349" s="84">
        <v>14</v>
      </c>
      <c r="F2349">
        <v>1</v>
      </c>
    </row>
    <row r="2350" spans="1:7">
      <c r="A2350" s="82">
        <v>44081</v>
      </c>
      <c r="B2350" s="83">
        <v>44081</v>
      </c>
      <c r="C2350" s="84" t="s">
        <v>473</v>
      </c>
      <c r="D2350" s="85">
        <f>VLOOKUP(Pag_Inicio_Corr_mas_casos[[#This Row],[Corregimiento]],Hoja3!$A$2:$D$676,4,0)</f>
        <v>80819</v>
      </c>
      <c r="E2350" s="84">
        <v>14</v>
      </c>
      <c r="F2350">
        <v>1</v>
      </c>
    </row>
    <row r="2351" spans="1:7">
      <c r="A2351" s="82">
        <v>44081</v>
      </c>
      <c r="B2351" s="83">
        <v>44081</v>
      </c>
      <c r="C2351" s="84" t="s">
        <v>590</v>
      </c>
      <c r="D2351" s="85">
        <f>VLOOKUP(Pag_Inicio_Corr_mas_casos[[#This Row],[Corregimiento]],Hoja3!$A$2:$D$676,4,0)</f>
        <v>50104</v>
      </c>
      <c r="E2351" s="84">
        <v>13</v>
      </c>
      <c r="F2351">
        <v>1</v>
      </c>
    </row>
    <row r="2352" spans="1:7">
      <c r="A2352" s="82">
        <v>44081</v>
      </c>
      <c r="B2352" s="83">
        <v>44081</v>
      </c>
      <c r="C2352" s="84" t="s">
        <v>506</v>
      </c>
      <c r="D2352" s="85">
        <f>VLOOKUP(Pag_Inicio_Corr_mas_casos[[#This Row],[Corregimiento]],Hoja3!$A$2:$D$676,4,0)</f>
        <v>81003</v>
      </c>
      <c r="E2352" s="84">
        <v>13</v>
      </c>
      <c r="F2352">
        <v>1</v>
      </c>
    </row>
    <row r="2353" spans="1:7">
      <c r="A2353" s="82">
        <v>44081</v>
      </c>
      <c r="B2353" s="83">
        <v>44081</v>
      </c>
      <c r="C2353" s="84" t="s">
        <v>507</v>
      </c>
      <c r="D2353" s="85">
        <f>VLOOKUP(Pag_Inicio_Corr_mas_casos[[#This Row],[Corregimiento]],Hoja3!$A$2:$D$676,4,0)</f>
        <v>81009</v>
      </c>
      <c r="E2353" s="84">
        <v>10</v>
      </c>
      <c r="F2353">
        <v>1</v>
      </c>
    </row>
    <row r="2354" spans="1:7">
      <c r="A2354" s="82">
        <v>44081</v>
      </c>
      <c r="B2354" s="83">
        <v>44081</v>
      </c>
      <c r="C2354" s="84" t="s">
        <v>456</v>
      </c>
      <c r="D2354" s="85">
        <f>VLOOKUP(Pag_Inicio_Corr_mas_casos[[#This Row],[Corregimiento]],Hoja3!$A$2:$D$676,4,0)</f>
        <v>40604</v>
      </c>
      <c r="E2354" s="84">
        <v>10</v>
      </c>
      <c r="F2354">
        <v>1</v>
      </c>
    </row>
    <row r="2355" spans="1:7">
      <c r="A2355" s="82">
        <v>44081</v>
      </c>
      <c r="B2355" s="83">
        <v>44081</v>
      </c>
      <c r="C2355" s="84" t="s">
        <v>478</v>
      </c>
      <c r="D2355" s="85">
        <f>VLOOKUP(Pag_Inicio_Corr_mas_casos[[#This Row],[Corregimiento]],Hoja3!$A$2:$D$676,4,0)</f>
        <v>40601</v>
      </c>
      <c r="E2355" s="84">
        <v>10</v>
      </c>
      <c r="F2355">
        <v>1</v>
      </c>
    </row>
    <row r="2356" spans="1:7">
      <c r="A2356" s="90">
        <v>44082</v>
      </c>
      <c r="B2356" s="91">
        <v>44082</v>
      </c>
      <c r="C2356" s="92" t="s">
        <v>460</v>
      </c>
      <c r="D2356" s="93">
        <f>VLOOKUP(Pag_Inicio_Corr_mas_casos[[#This Row],[Corregimiento]],Hoja3!$A$2:$D$676,4,0)</f>
        <v>130101</v>
      </c>
      <c r="E2356" s="92">
        <v>34</v>
      </c>
      <c r="F2356">
        <v>1</v>
      </c>
      <c r="G2356" s="7">
        <f>SUM(F2356:F2374)</f>
        <v>19</v>
      </c>
    </row>
    <row r="2357" spans="1:7">
      <c r="A2357" s="90">
        <v>44082</v>
      </c>
      <c r="B2357" s="91">
        <v>44082</v>
      </c>
      <c r="C2357" s="92" t="s">
        <v>610</v>
      </c>
      <c r="D2357" s="93">
        <f>VLOOKUP(Pag_Inicio_Corr_mas_casos[[#This Row],[Corregimiento]],Hoja3!$A$2:$D$676,4,0)</f>
        <v>40403</v>
      </c>
      <c r="E2357" s="92">
        <v>26</v>
      </c>
      <c r="F2357">
        <v>1</v>
      </c>
    </row>
    <row r="2358" spans="1:7">
      <c r="A2358" s="90">
        <v>44082</v>
      </c>
      <c r="B2358" s="91">
        <v>44082</v>
      </c>
      <c r="C2358" s="92" t="s">
        <v>596</v>
      </c>
      <c r="D2358" s="93">
        <f>VLOOKUP(Pag_Inicio_Corr_mas_casos[[#This Row],[Corregimiento]],Hoja3!$A$2:$D$676,4,0)</f>
        <v>91101</v>
      </c>
      <c r="E2358" s="92">
        <v>23</v>
      </c>
      <c r="F2358">
        <v>1</v>
      </c>
    </row>
    <row r="2359" spans="1:7">
      <c r="A2359" s="90">
        <v>44082</v>
      </c>
      <c r="B2359" s="91">
        <v>44082</v>
      </c>
      <c r="C2359" s="92" t="s">
        <v>603</v>
      </c>
      <c r="D2359" s="93">
        <f>VLOOKUP(Pag_Inicio_Corr_mas_casos[[#This Row],[Corregimiento]],Hoja3!$A$2:$D$676,4,0)</f>
        <v>120101</v>
      </c>
      <c r="E2359" s="92">
        <v>17</v>
      </c>
      <c r="F2359">
        <v>1</v>
      </c>
    </row>
    <row r="2360" spans="1:7">
      <c r="A2360" s="90">
        <v>44082</v>
      </c>
      <c r="B2360" s="91">
        <v>44082</v>
      </c>
      <c r="C2360" s="92" t="s">
        <v>558</v>
      </c>
      <c r="D2360" s="93">
        <f>VLOOKUP(Pag_Inicio_Corr_mas_casos[[#This Row],[Corregimiento]],Hoja3!$A$2:$D$676,4,0)</f>
        <v>10207</v>
      </c>
      <c r="E2360" s="92">
        <v>16</v>
      </c>
      <c r="F2360">
        <v>1</v>
      </c>
    </row>
    <row r="2361" spans="1:7">
      <c r="A2361" s="90">
        <v>44082</v>
      </c>
      <c r="B2361" s="91">
        <v>44082</v>
      </c>
      <c r="C2361" s="92" t="s">
        <v>480</v>
      </c>
      <c r="D2361" s="93">
        <f>VLOOKUP(Pag_Inicio_Corr_mas_casos[[#This Row],[Corregimiento]],Hoja3!$A$2:$D$676,4,0)</f>
        <v>130108</v>
      </c>
      <c r="E2361" s="92">
        <v>15</v>
      </c>
      <c r="F2361">
        <v>1</v>
      </c>
    </row>
    <row r="2362" spans="1:7">
      <c r="A2362" s="90">
        <v>44082</v>
      </c>
      <c r="B2362" s="91">
        <v>44082</v>
      </c>
      <c r="C2362" s="92" t="s">
        <v>472</v>
      </c>
      <c r="D2362" s="93">
        <f>VLOOKUP(Pag_Inicio_Corr_mas_casos[[#This Row],[Corregimiento]],Hoja3!$A$2:$D$676,4,0)</f>
        <v>81001</v>
      </c>
      <c r="E2362" s="92">
        <v>14</v>
      </c>
      <c r="F2362">
        <v>1</v>
      </c>
    </row>
    <row r="2363" spans="1:7">
      <c r="A2363" s="90">
        <v>44082</v>
      </c>
      <c r="B2363" s="91">
        <v>44082</v>
      </c>
      <c r="C2363" s="92" t="s">
        <v>475</v>
      </c>
      <c r="D2363" s="93">
        <f>VLOOKUP(Pag_Inicio_Corr_mas_casos[[#This Row],[Corregimiento]],Hoja3!$A$2:$D$676,4,0)</f>
        <v>81006</v>
      </c>
      <c r="E2363" s="92">
        <v>14</v>
      </c>
      <c r="F2363">
        <v>1</v>
      </c>
    </row>
    <row r="2364" spans="1:7">
      <c r="A2364" s="90">
        <v>44082</v>
      </c>
      <c r="B2364" s="91">
        <v>44082</v>
      </c>
      <c r="C2364" s="92" t="s">
        <v>491</v>
      </c>
      <c r="D2364" s="93">
        <f>VLOOKUP(Pag_Inicio_Corr_mas_casos[[#This Row],[Corregimiento]],Hoja3!$A$2:$D$676,4,0)</f>
        <v>80815</v>
      </c>
      <c r="E2364" s="92">
        <v>14</v>
      </c>
      <c r="F2364">
        <v>1</v>
      </c>
    </row>
    <row r="2365" spans="1:7">
      <c r="A2365" s="90">
        <v>44082</v>
      </c>
      <c r="B2365" s="91">
        <v>44082</v>
      </c>
      <c r="C2365" s="92" t="s">
        <v>476</v>
      </c>
      <c r="D2365" s="93">
        <f>VLOOKUP(Pag_Inicio_Corr_mas_casos[[#This Row],[Corregimiento]],Hoja3!$A$2:$D$676,4,0)</f>
        <v>80812</v>
      </c>
      <c r="E2365" s="92">
        <v>14</v>
      </c>
      <c r="F2365">
        <v>1</v>
      </c>
    </row>
    <row r="2366" spans="1:7">
      <c r="A2366" s="90">
        <v>44082</v>
      </c>
      <c r="B2366" s="91">
        <v>44082</v>
      </c>
      <c r="C2366" s="92" t="s">
        <v>517</v>
      </c>
      <c r="D2366" s="93">
        <f>VLOOKUP(Pag_Inicio_Corr_mas_casos[[#This Row],[Corregimiento]],Hoja3!$A$2:$D$676,4,0)</f>
        <v>91001</v>
      </c>
      <c r="E2366" s="92">
        <v>14</v>
      </c>
      <c r="F2366">
        <v>1</v>
      </c>
    </row>
    <row r="2367" spans="1:7">
      <c r="A2367" s="90">
        <v>44082</v>
      </c>
      <c r="B2367" s="91">
        <v>44082</v>
      </c>
      <c r="C2367" s="92" t="s">
        <v>611</v>
      </c>
      <c r="D2367" s="93">
        <f>VLOOKUP(Pag_Inicio_Corr_mas_casos[[#This Row],[Corregimiento]],Hoja3!$A$2:$D$676,4,0)</f>
        <v>91003</v>
      </c>
      <c r="E2367" s="92">
        <v>13</v>
      </c>
      <c r="F2367">
        <v>1</v>
      </c>
    </row>
    <row r="2368" spans="1:7">
      <c r="A2368" s="90">
        <v>44082</v>
      </c>
      <c r="B2368" s="91">
        <v>44082</v>
      </c>
      <c r="C2368" s="92" t="s">
        <v>499</v>
      </c>
      <c r="D2368" s="93">
        <f>VLOOKUP(Pag_Inicio_Corr_mas_casos[[#This Row],[Corregimiento]],Hoja3!$A$2:$D$676,4,0)</f>
        <v>130105</v>
      </c>
      <c r="E2368" s="92">
        <v>13</v>
      </c>
      <c r="F2368">
        <v>1</v>
      </c>
    </row>
    <row r="2369" spans="1:7">
      <c r="A2369" s="90">
        <v>44082</v>
      </c>
      <c r="B2369" s="91">
        <v>44082</v>
      </c>
      <c r="C2369" s="92" t="s">
        <v>471</v>
      </c>
      <c r="D2369" s="93">
        <f>VLOOKUP(Pag_Inicio_Corr_mas_casos[[#This Row],[Corregimiento]],Hoja3!$A$2:$D$676,4,0)</f>
        <v>80823</v>
      </c>
      <c r="E2369" s="92">
        <v>12</v>
      </c>
      <c r="F2369">
        <v>1</v>
      </c>
    </row>
    <row r="2370" spans="1:7">
      <c r="A2370" s="90">
        <v>44082</v>
      </c>
      <c r="B2370" s="91">
        <v>44082</v>
      </c>
      <c r="C2370" s="92" t="s">
        <v>465</v>
      </c>
      <c r="D2370" s="93">
        <f>VLOOKUP(Pag_Inicio_Corr_mas_casos[[#This Row],[Corregimiento]],Hoja3!$A$2:$D$676,4,0)</f>
        <v>80821</v>
      </c>
      <c r="E2370" s="92">
        <v>11</v>
      </c>
      <c r="F2370">
        <v>1</v>
      </c>
    </row>
    <row r="2371" spans="1:7">
      <c r="A2371" s="90">
        <v>44082</v>
      </c>
      <c r="B2371" s="91">
        <v>44082</v>
      </c>
      <c r="C2371" s="92" t="s">
        <v>612</v>
      </c>
      <c r="D2371" s="93">
        <f>VLOOKUP(Pag_Inicio_Corr_mas_casos[[#This Row],[Corregimiento]],Hoja3!$A$2:$D$676,4,0)</f>
        <v>120606</v>
      </c>
      <c r="E2371" s="92">
        <v>11</v>
      </c>
      <c r="F2371">
        <v>1</v>
      </c>
    </row>
    <row r="2372" spans="1:7">
      <c r="A2372" s="90">
        <v>44082</v>
      </c>
      <c r="B2372" s="91">
        <v>44082</v>
      </c>
      <c r="C2372" s="92" t="s">
        <v>553</v>
      </c>
      <c r="D2372" s="93">
        <f>VLOOKUP(Pag_Inicio_Corr_mas_casos[[#This Row],[Corregimiento]],Hoja3!$A$2:$D$676,4,0)</f>
        <v>91014</v>
      </c>
      <c r="E2372" s="92">
        <v>11</v>
      </c>
      <c r="F2372">
        <v>1</v>
      </c>
    </row>
    <row r="2373" spans="1:7">
      <c r="A2373" s="90">
        <v>44082</v>
      </c>
      <c r="B2373" s="91">
        <v>44082</v>
      </c>
      <c r="C2373" s="92" t="s">
        <v>547</v>
      </c>
      <c r="D2373" s="93">
        <f>VLOOKUP(Pag_Inicio_Corr_mas_casos[[#This Row],[Corregimiento]],Hoja3!$A$2:$D$676,4,0)</f>
        <v>40203</v>
      </c>
      <c r="E2373" s="92">
        <v>11</v>
      </c>
      <c r="F2373">
        <v>1</v>
      </c>
    </row>
    <row r="2374" spans="1:7">
      <c r="A2374" s="90">
        <v>44082</v>
      </c>
      <c r="B2374" s="91">
        <v>44082</v>
      </c>
      <c r="C2374" s="92" t="s">
        <v>462</v>
      </c>
      <c r="D2374" s="93">
        <f>VLOOKUP(Pag_Inicio_Corr_mas_casos[[#This Row],[Corregimiento]],Hoja3!$A$2:$D$676,4,0)</f>
        <v>130106</v>
      </c>
      <c r="E2374" s="92">
        <v>11</v>
      </c>
      <c r="F2374">
        <v>1</v>
      </c>
    </row>
    <row r="2375" spans="1:7">
      <c r="A2375" s="98">
        <v>44083</v>
      </c>
      <c r="B2375" s="99">
        <v>44083</v>
      </c>
      <c r="C2375" s="100" t="s">
        <v>469</v>
      </c>
      <c r="D2375" s="101">
        <f>VLOOKUP(Pag_Inicio_Corr_mas_casos[[#This Row],[Corregimiento]],Hoja3!$A$2:$D$676,4,0)</f>
        <v>80817</v>
      </c>
      <c r="E2375" s="100">
        <v>27</v>
      </c>
      <c r="F2375">
        <v>1</v>
      </c>
      <c r="G2375" s="7">
        <f>SUM(F2375:F2397)</f>
        <v>23</v>
      </c>
    </row>
    <row r="2376" spans="1:7">
      <c r="A2376" s="98">
        <v>44083</v>
      </c>
      <c r="B2376" s="99">
        <v>44083</v>
      </c>
      <c r="C2376" s="100" t="s">
        <v>465</v>
      </c>
      <c r="D2376" s="101">
        <f>VLOOKUP(Pag_Inicio_Corr_mas_casos[[#This Row],[Corregimiento]],Hoja3!$A$2:$D$676,4,0)</f>
        <v>80821</v>
      </c>
      <c r="E2376" s="100">
        <v>22</v>
      </c>
      <c r="F2376">
        <v>1</v>
      </c>
    </row>
    <row r="2377" spans="1:7">
      <c r="A2377" s="98">
        <v>44083</v>
      </c>
      <c r="B2377" s="99">
        <v>44083</v>
      </c>
      <c r="C2377" s="100" t="s">
        <v>478</v>
      </c>
      <c r="D2377" s="101">
        <f>VLOOKUP(Pag_Inicio_Corr_mas_casos[[#This Row],[Corregimiento]],Hoja3!$A$2:$D$676,4,0)</f>
        <v>40601</v>
      </c>
      <c r="E2377" s="100">
        <v>21</v>
      </c>
      <c r="F2377">
        <v>1</v>
      </c>
    </row>
    <row r="2378" spans="1:7">
      <c r="A2378" s="98">
        <v>44083</v>
      </c>
      <c r="B2378" s="99">
        <v>44083</v>
      </c>
      <c r="C2378" s="100" t="s">
        <v>460</v>
      </c>
      <c r="D2378" s="101">
        <f>VLOOKUP(Pag_Inicio_Corr_mas_casos[[#This Row],[Corregimiento]],Hoja3!$A$2:$D$676,4,0)</f>
        <v>130101</v>
      </c>
      <c r="E2378" s="100">
        <v>19</v>
      </c>
      <c r="F2378">
        <v>1</v>
      </c>
    </row>
    <row r="2379" spans="1:7">
      <c r="A2379" s="98">
        <v>44083</v>
      </c>
      <c r="B2379" s="99">
        <v>44083</v>
      </c>
      <c r="C2379" s="100" t="s">
        <v>486</v>
      </c>
      <c r="D2379" s="101">
        <f>VLOOKUP(Pag_Inicio_Corr_mas_casos[[#This Row],[Corregimiento]],Hoja3!$A$2:$D$676,4,0)</f>
        <v>80813</v>
      </c>
      <c r="E2379" s="100">
        <v>17</v>
      </c>
      <c r="F2379">
        <v>1</v>
      </c>
    </row>
    <row r="2380" spans="1:7">
      <c r="A2380" s="98">
        <v>44083</v>
      </c>
      <c r="B2380" s="99">
        <v>44083</v>
      </c>
      <c r="C2380" s="100" t="s">
        <v>488</v>
      </c>
      <c r="D2380" s="101">
        <f>VLOOKUP(Pag_Inicio_Corr_mas_casos[[#This Row],[Corregimiento]],Hoja3!$A$2:$D$676,4,0)</f>
        <v>80501</v>
      </c>
      <c r="E2380" s="100">
        <v>15</v>
      </c>
      <c r="F2380">
        <v>1</v>
      </c>
    </row>
    <row r="2381" spans="1:7">
      <c r="A2381" s="98">
        <v>44083</v>
      </c>
      <c r="B2381" s="99">
        <v>44083</v>
      </c>
      <c r="C2381" s="100" t="s">
        <v>495</v>
      </c>
      <c r="D2381" s="101">
        <f>VLOOKUP(Pag_Inicio_Corr_mas_casos[[#This Row],[Corregimiento]],Hoja3!$A$2:$D$676,4,0)</f>
        <v>130708</v>
      </c>
      <c r="E2381" s="100">
        <v>15</v>
      </c>
      <c r="F2381">
        <v>1</v>
      </c>
    </row>
    <row r="2382" spans="1:7">
      <c r="A2382" s="98">
        <v>44083</v>
      </c>
      <c r="B2382" s="99">
        <v>44083</v>
      </c>
      <c r="C2382" s="100" t="s">
        <v>480</v>
      </c>
      <c r="D2382" s="101">
        <f>VLOOKUP(Pag_Inicio_Corr_mas_casos[[#This Row],[Corregimiento]],Hoja3!$A$2:$D$676,4,0)</f>
        <v>130108</v>
      </c>
      <c r="E2382" s="100">
        <v>14</v>
      </c>
      <c r="F2382">
        <v>1</v>
      </c>
    </row>
    <row r="2383" spans="1:7">
      <c r="A2383" s="98">
        <v>44083</v>
      </c>
      <c r="B2383" s="99">
        <v>44083</v>
      </c>
      <c r="C2383" s="100" t="s">
        <v>613</v>
      </c>
      <c r="D2383" s="101">
        <f>VLOOKUP(Pag_Inicio_Corr_mas_casos[[#This Row],[Corregimiento]],Hoja3!$A$2:$D$676,4,0)</f>
        <v>40514</v>
      </c>
      <c r="E2383" s="100">
        <v>14</v>
      </c>
      <c r="F2383">
        <v>1</v>
      </c>
    </row>
    <row r="2384" spans="1:7">
      <c r="A2384" s="98">
        <v>44083</v>
      </c>
      <c r="B2384" s="99">
        <v>44083</v>
      </c>
      <c r="C2384" s="100" t="s">
        <v>482</v>
      </c>
      <c r="D2384" s="101">
        <f>VLOOKUP(Pag_Inicio_Corr_mas_casos[[#This Row],[Corregimiento]],Hoja3!$A$2:$D$676,4,0)</f>
        <v>30107</v>
      </c>
      <c r="E2384" s="100">
        <v>14</v>
      </c>
      <c r="F2384">
        <v>1</v>
      </c>
    </row>
    <row r="2385" spans="1:7">
      <c r="A2385" s="98">
        <v>44083</v>
      </c>
      <c r="B2385" s="99">
        <v>44083</v>
      </c>
      <c r="C2385" s="100" t="s">
        <v>466</v>
      </c>
      <c r="D2385" s="101">
        <f>VLOOKUP(Pag_Inicio_Corr_mas_casos[[#This Row],[Corregimiento]],Hoja3!$A$2:$D$676,4,0)</f>
        <v>81007</v>
      </c>
      <c r="E2385" s="100">
        <v>14</v>
      </c>
      <c r="F2385">
        <v>1</v>
      </c>
    </row>
    <row r="2386" spans="1:7">
      <c r="A2386" s="98">
        <v>44083</v>
      </c>
      <c r="B2386" s="99">
        <v>44083</v>
      </c>
      <c r="C2386" s="100" t="s">
        <v>603</v>
      </c>
      <c r="D2386" s="101">
        <f>VLOOKUP(Pag_Inicio_Corr_mas_casos[[#This Row],[Corregimiento]],Hoja3!$A$2:$D$676,4,0)</f>
        <v>120101</v>
      </c>
      <c r="E2386" s="100">
        <v>14</v>
      </c>
      <c r="F2386">
        <v>1</v>
      </c>
    </row>
    <row r="2387" spans="1:7">
      <c r="A2387" s="98">
        <v>44083</v>
      </c>
      <c r="B2387" s="99">
        <v>44083</v>
      </c>
      <c r="C2387" s="100" t="s">
        <v>490</v>
      </c>
      <c r="D2387" s="101">
        <f>VLOOKUP(Pag_Inicio_Corr_mas_casos[[#This Row],[Corregimiento]],Hoja3!$A$2:$D$676,4,0)</f>
        <v>80820</v>
      </c>
      <c r="E2387" s="100">
        <v>14</v>
      </c>
      <c r="F2387">
        <v>1</v>
      </c>
    </row>
    <row r="2388" spans="1:7">
      <c r="A2388" s="98">
        <v>44083</v>
      </c>
      <c r="B2388" s="99">
        <v>44083</v>
      </c>
      <c r="C2388" s="100" t="s">
        <v>476</v>
      </c>
      <c r="D2388" s="101">
        <f>VLOOKUP(Pag_Inicio_Corr_mas_casos[[#This Row],[Corregimiento]],Hoja3!$A$2:$D$676,4,0)</f>
        <v>80812</v>
      </c>
      <c r="E2388" s="100">
        <v>14</v>
      </c>
      <c r="F2388">
        <v>1</v>
      </c>
    </row>
    <row r="2389" spans="1:7">
      <c r="A2389" s="98">
        <v>44083</v>
      </c>
      <c r="B2389" s="99">
        <v>44083</v>
      </c>
      <c r="C2389" s="100" t="s">
        <v>507</v>
      </c>
      <c r="D2389" s="101">
        <f>VLOOKUP(Pag_Inicio_Corr_mas_casos[[#This Row],[Corregimiento]],Hoja3!$A$2:$D$676,4,0)</f>
        <v>81009</v>
      </c>
      <c r="E2389" s="100">
        <v>13</v>
      </c>
      <c r="F2389">
        <v>1</v>
      </c>
    </row>
    <row r="2390" spans="1:7">
      <c r="A2390" s="98">
        <v>44083</v>
      </c>
      <c r="B2390" s="99">
        <v>44083</v>
      </c>
      <c r="C2390" s="100" t="s">
        <v>462</v>
      </c>
      <c r="D2390" s="101">
        <f>VLOOKUP(Pag_Inicio_Corr_mas_casos[[#This Row],[Corregimiento]],Hoja3!$A$2:$D$676,4,0)</f>
        <v>130106</v>
      </c>
      <c r="E2390" s="100">
        <v>13</v>
      </c>
      <c r="F2390">
        <v>1</v>
      </c>
    </row>
    <row r="2391" spans="1:7">
      <c r="A2391" s="98">
        <v>44083</v>
      </c>
      <c r="B2391" s="99">
        <v>44083</v>
      </c>
      <c r="C2391" s="100" t="s">
        <v>506</v>
      </c>
      <c r="D2391" s="101">
        <f>VLOOKUP(Pag_Inicio_Corr_mas_casos[[#This Row],[Corregimiento]],Hoja3!$A$2:$D$676,4,0)</f>
        <v>81003</v>
      </c>
      <c r="E2391" s="100">
        <v>13</v>
      </c>
      <c r="F2391">
        <v>1</v>
      </c>
    </row>
    <row r="2392" spans="1:7">
      <c r="A2392" s="98">
        <v>44083</v>
      </c>
      <c r="B2392" s="99">
        <v>44083</v>
      </c>
      <c r="C2392" s="100" t="s">
        <v>470</v>
      </c>
      <c r="D2392" s="101">
        <f>VLOOKUP(Pag_Inicio_Corr_mas_casos[[#This Row],[Corregimiento]],Hoja3!$A$2:$D$676,4,0)</f>
        <v>80822</v>
      </c>
      <c r="E2392" s="100">
        <v>12</v>
      </c>
      <c r="F2392">
        <v>1</v>
      </c>
    </row>
    <row r="2393" spans="1:7">
      <c r="A2393" s="98">
        <v>44083</v>
      </c>
      <c r="B2393" s="99">
        <v>44083</v>
      </c>
      <c r="C2393" s="100" t="s">
        <v>517</v>
      </c>
      <c r="D2393" s="101">
        <f>VLOOKUP(Pag_Inicio_Corr_mas_casos[[#This Row],[Corregimiento]],Hoja3!$A$2:$D$676,4,0)</f>
        <v>91001</v>
      </c>
      <c r="E2393" s="100">
        <v>11</v>
      </c>
      <c r="F2393">
        <v>1</v>
      </c>
    </row>
    <row r="2394" spans="1:7">
      <c r="A2394" s="98">
        <v>44083</v>
      </c>
      <c r="B2394" s="99">
        <v>44083</v>
      </c>
      <c r="C2394" s="100" t="s">
        <v>499</v>
      </c>
      <c r="D2394" s="101">
        <f>VLOOKUP(Pag_Inicio_Corr_mas_casos[[#This Row],[Corregimiento]],Hoja3!$A$2:$D$676,4,0)</f>
        <v>130105</v>
      </c>
      <c r="E2394" s="100">
        <v>11</v>
      </c>
      <c r="F2394">
        <v>1</v>
      </c>
    </row>
    <row r="2395" spans="1:7">
      <c r="A2395" s="98">
        <v>44083</v>
      </c>
      <c r="B2395" s="99">
        <v>44083</v>
      </c>
      <c r="C2395" s="100" t="s">
        <v>474</v>
      </c>
      <c r="D2395" s="101">
        <f>VLOOKUP(Pag_Inicio_Corr_mas_casos[[#This Row],[Corregimiento]],Hoja3!$A$2:$D$676,4,0)</f>
        <v>130107</v>
      </c>
      <c r="E2395" s="100">
        <v>11</v>
      </c>
      <c r="F2395">
        <v>1</v>
      </c>
    </row>
    <row r="2396" spans="1:7">
      <c r="A2396" s="98">
        <v>44083</v>
      </c>
      <c r="B2396" s="99">
        <v>44083</v>
      </c>
      <c r="C2396" s="100" t="s">
        <v>526</v>
      </c>
      <c r="D2396" s="101">
        <f>VLOOKUP(Pag_Inicio_Corr_mas_casos[[#This Row],[Corregimiento]],Hoja3!$A$2:$D$676,4,0)</f>
        <v>130301</v>
      </c>
      <c r="E2396" s="100">
        <v>10</v>
      </c>
      <c r="F2396">
        <v>1</v>
      </c>
    </row>
    <row r="2397" spans="1:7">
      <c r="A2397" s="98">
        <v>44083</v>
      </c>
      <c r="B2397" s="99">
        <v>44083</v>
      </c>
      <c r="C2397" s="100" t="s">
        <v>614</v>
      </c>
      <c r="D2397" s="101">
        <f>VLOOKUP(Pag_Inicio_Corr_mas_casos[[#This Row],[Corregimiento]],Hoja3!$A$2:$D$676,4,0)</f>
        <v>50317</v>
      </c>
      <c r="E2397" s="100">
        <v>10</v>
      </c>
      <c r="F2397">
        <v>1</v>
      </c>
    </row>
    <row r="2398" spans="1:7">
      <c r="A2398" s="102">
        <v>44084</v>
      </c>
      <c r="B2398" s="103">
        <v>44084</v>
      </c>
      <c r="C2398" s="104" t="s">
        <v>495</v>
      </c>
      <c r="D2398" s="105">
        <f>VLOOKUP(Pag_Inicio_Corr_mas_casos[[#This Row],[Corregimiento]],Hoja3!$A$2:$D$676,4,0)</f>
        <v>130708</v>
      </c>
      <c r="E2398" s="104">
        <v>23</v>
      </c>
      <c r="F2398">
        <v>1</v>
      </c>
      <c r="G2398" s="7">
        <f>SUM(F2398:F2412)</f>
        <v>15</v>
      </c>
    </row>
    <row r="2399" spans="1:7">
      <c r="A2399" s="102">
        <v>44084</v>
      </c>
      <c r="B2399" s="103">
        <v>44084</v>
      </c>
      <c r="C2399" s="104" t="s">
        <v>462</v>
      </c>
      <c r="D2399" s="105">
        <f>VLOOKUP(Pag_Inicio_Corr_mas_casos[[#This Row],[Corregimiento]],Hoja3!$A$2:$D$676,4,0)</f>
        <v>130106</v>
      </c>
      <c r="E2399" s="104">
        <v>22</v>
      </c>
      <c r="F2399">
        <v>1</v>
      </c>
    </row>
    <row r="2400" spans="1:7">
      <c r="A2400" s="102">
        <v>44084</v>
      </c>
      <c r="B2400" s="103">
        <v>44084</v>
      </c>
      <c r="C2400" s="104" t="s">
        <v>596</v>
      </c>
      <c r="D2400" s="105">
        <f>VLOOKUP(Pag_Inicio_Corr_mas_casos[[#This Row],[Corregimiento]],Hoja3!$A$2:$D$676,4,0)</f>
        <v>91101</v>
      </c>
      <c r="E2400" s="104">
        <v>16</v>
      </c>
      <c r="F2400">
        <v>1</v>
      </c>
    </row>
    <row r="2401" spans="1:7">
      <c r="A2401" s="102">
        <v>44084</v>
      </c>
      <c r="B2401" s="103">
        <v>44084</v>
      </c>
      <c r="C2401" s="104" t="s">
        <v>491</v>
      </c>
      <c r="D2401" s="105">
        <f>VLOOKUP(Pag_Inicio_Corr_mas_casos[[#This Row],[Corregimiento]],Hoja3!$A$2:$D$676,4,0)</f>
        <v>80815</v>
      </c>
      <c r="E2401" s="104">
        <v>16</v>
      </c>
      <c r="F2401">
        <v>1</v>
      </c>
    </row>
    <row r="2402" spans="1:7">
      <c r="A2402" s="102">
        <v>44084</v>
      </c>
      <c r="B2402" s="103">
        <v>44084</v>
      </c>
      <c r="C2402" s="104" t="s">
        <v>570</v>
      </c>
      <c r="D2402" s="105">
        <f>VLOOKUP(Pag_Inicio_Corr_mas_casos[[#This Row],[Corregimiento]],Hoja3!$A$2:$D$676,4,0)</f>
        <v>40501</v>
      </c>
      <c r="E2402" s="104">
        <v>16</v>
      </c>
      <c r="F2402">
        <v>1</v>
      </c>
    </row>
    <row r="2403" spans="1:7">
      <c r="A2403" s="102">
        <v>44084</v>
      </c>
      <c r="B2403" s="103">
        <v>44084</v>
      </c>
      <c r="C2403" s="104" t="s">
        <v>467</v>
      </c>
      <c r="D2403" s="105">
        <f>VLOOKUP(Pag_Inicio_Corr_mas_casos[[#This Row],[Corregimiento]],Hoja3!$A$2:$D$676,4,0)</f>
        <v>81008</v>
      </c>
      <c r="E2403" s="104">
        <v>15</v>
      </c>
      <c r="F2403">
        <v>1</v>
      </c>
    </row>
    <row r="2404" spans="1:7">
      <c r="A2404" s="102">
        <v>44084</v>
      </c>
      <c r="B2404" s="103">
        <v>44084</v>
      </c>
      <c r="C2404" s="104" t="s">
        <v>473</v>
      </c>
      <c r="D2404" s="105">
        <f>VLOOKUP(Pag_Inicio_Corr_mas_casos[[#This Row],[Corregimiento]],Hoja3!$A$2:$D$676,4,0)</f>
        <v>80819</v>
      </c>
      <c r="E2404" s="104">
        <v>15</v>
      </c>
      <c r="F2404">
        <v>1</v>
      </c>
    </row>
    <row r="2405" spans="1:7">
      <c r="A2405" s="102">
        <v>44084</v>
      </c>
      <c r="B2405" s="103">
        <v>44084</v>
      </c>
      <c r="C2405" s="104" t="s">
        <v>469</v>
      </c>
      <c r="D2405" s="105">
        <f>VLOOKUP(Pag_Inicio_Corr_mas_casos[[#This Row],[Corregimiento]],Hoja3!$A$2:$D$676,4,0)</f>
        <v>80817</v>
      </c>
      <c r="E2405" s="104">
        <v>15</v>
      </c>
      <c r="F2405">
        <v>1</v>
      </c>
    </row>
    <row r="2406" spans="1:7">
      <c r="A2406" s="102">
        <v>44084</v>
      </c>
      <c r="B2406" s="103">
        <v>44084</v>
      </c>
      <c r="C2406" s="104" t="s">
        <v>488</v>
      </c>
      <c r="D2406" s="105">
        <f>VLOOKUP(Pag_Inicio_Corr_mas_casos[[#This Row],[Corregimiento]],Hoja3!$A$2:$D$676,4,0)</f>
        <v>80501</v>
      </c>
      <c r="E2406" s="104">
        <v>13</v>
      </c>
      <c r="F2406">
        <v>1</v>
      </c>
    </row>
    <row r="2407" spans="1:7">
      <c r="A2407" s="102">
        <v>44084</v>
      </c>
      <c r="B2407" s="103">
        <v>44084</v>
      </c>
      <c r="C2407" s="104" t="s">
        <v>465</v>
      </c>
      <c r="D2407" s="105">
        <f>VLOOKUP(Pag_Inicio_Corr_mas_casos[[#This Row],[Corregimiento]],Hoja3!$A$2:$D$676,4,0)</f>
        <v>80821</v>
      </c>
      <c r="E2407" s="104">
        <v>13</v>
      </c>
      <c r="F2407">
        <v>1</v>
      </c>
    </row>
    <row r="2408" spans="1:7">
      <c r="A2408" s="102">
        <v>44084</v>
      </c>
      <c r="B2408" s="103">
        <v>44084</v>
      </c>
      <c r="C2408" s="104" t="s">
        <v>478</v>
      </c>
      <c r="D2408" s="105">
        <f>VLOOKUP(Pag_Inicio_Corr_mas_casos[[#This Row],[Corregimiento]],Hoja3!$A$2:$D$676,4,0)</f>
        <v>40601</v>
      </c>
      <c r="E2408" s="104">
        <v>12</v>
      </c>
      <c r="F2408">
        <v>1</v>
      </c>
    </row>
    <row r="2409" spans="1:7">
      <c r="A2409" s="102">
        <v>44084</v>
      </c>
      <c r="B2409" s="103">
        <v>44084</v>
      </c>
      <c r="C2409" s="104" t="s">
        <v>480</v>
      </c>
      <c r="D2409" s="105">
        <f>VLOOKUP(Pag_Inicio_Corr_mas_casos[[#This Row],[Corregimiento]],Hoja3!$A$2:$D$676,4,0)</f>
        <v>130108</v>
      </c>
      <c r="E2409" s="104">
        <v>12</v>
      </c>
      <c r="F2409">
        <v>1</v>
      </c>
    </row>
    <row r="2410" spans="1:7">
      <c r="A2410" s="102">
        <v>44084</v>
      </c>
      <c r="B2410" s="103">
        <v>44084</v>
      </c>
      <c r="C2410" s="104" t="s">
        <v>523</v>
      </c>
      <c r="D2410" s="105">
        <f>VLOOKUP(Pag_Inicio_Corr_mas_casos[[#This Row],[Corregimiento]],Hoja3!$A$2:$D$676,4,0)</f>
        <v>81005</v>
      </c>
      <c r="E2410" s="104">
        <v>12</v>
      </c>
      <c r="F2410">
        <v>1</v>
      </c>
    </row>
    <row r="2411" spans="1:7">
      <c r="A2411" s="102">
        <v>44084</v>
      </c>
      <c r="B2411" s="103">
        <v>44084</v>
      </c>
      <c r="C2411" s="104" t="s">
        <v>615</v>
      </c>
      <c r="D2411" s="105">
        <f>VLOOKUP(Pag_Inicio_Corr_mas_casos[[#This Row],[Corregimiento]],Hoja3!$A$2:$D$676,4,0)</f>
        <v>41301</v>
      </c>
      <c r="E2411" s="104">
        <v>11</v>
      </c>
      <c r="F2411">
        <v>1</v>
      </c>
    </row>
    <row r="2412" spans="1:7">
      <c r="A2412" s="102">
        <v>44084</v>
      </c>
      <c r="B2412" s="103">
        <v>44084</v>
      </c>
      <c r="C2412" s="104" t="s">
        <v>517</v>
      </c>
      <c r="D2412" s="105">
        <f>VLOOKUP(Pag_Inicio_Corr_mas_casos[[#This Row],[Corregimiento]],Hoja3!$A$2:$D$676,4,0)</f>
        <v>91001</v>
      </c>
      <c r="E2412" s="104">
        <v>11</v>
      </c>
      <c r="F2412">
        <v>1</v>
      </c>
    </row>
    <row r="2413" spans="1:7">
      <c r="A2413" s="58">
        <v>44085</v>
      </c>
      <c r="B2413" s="59">
        <v>44085</v>
      </c>
      <c r="C2413" s="60" t="s">
        <v>460</v>
      </c>
      <c r="D2413" s="61">
        <f>VLOOKUP(Pag_Inicio_Corr_mas_casos[[#This Row],[Corregimiento]],Hoja3!$A$2:$D$676,4,0)</f>
        <v>130101</v>
      </c>
      <c r="E2413" s="60">
        <v>44</v>
      </c>
      <c r="F2413">
        <v>1</v>
      </c>
      <c r="G2413" s="7">
        <f>SUM(F2413:F2426)</f>
        <v>14</v>
      </c>
    </row>
    <row r="2414" spans="1:7">
      <c r="A2414" s="58">
        <v>44085</v>
      </c>
      <c r="B2414" s="59">
        <v>44085</v>
      </c>
      <c r="C2414" s="60" t="s">
        <v>480</v>
      </c>
      <c r="D2414" s="61">
        <f>VLOOKUP(Pag_Inicio_Corr_mas_casos[[#This Row],[Corregimiento]],Hoja3!$A$2:$D$676,4,0)</f>
        <v>130108</v>
      </c>
      <c r="E2414" s="60">
        <v>27</v>
      </c>
      <c r="F2414">
        <v>1</v>
      </c>
    </row>
    <row r="2415" spans="1:7">
      <c r="A2415" s="58">
        <v>44085</v>
      </c>
      <c r="B2415" s="59">
        <v>44085</v>
      </c>
      <c r="C2415" s="60" t="s">
        <v>462</v>
      </c>
      <c r="D2415" s="61">
        <f>VLOOKUP(Pag_Inicio_Corr_mas_casos[[#This Row],[Corregimiento]],Hoja3!$A$2:$D$676,4,0)</f>
        <v>130106</v>
      </c>
      <c r="E2415" s="60">
        <v>25</v>
      </c>
      <c r="F2415">
        <v>1</v>
      </c>
    </row>
    <row r="2416" spans="1:7">
      <c r="A2416" s="58">
        <v>44085</v>
      </c>
      <c r="B2416" s="59">
        <v>44085</v>
      </c>
      <c r="C2416" s="60" t="s">
        <v>469</v>
      </c>
      <c r="D2416" s="61">
        <f>VLOOKUP(Pag_Inicio_Corr_mas_casos[[#This Row],[Corregimiento]],Hoja3!$A$2:$D$676,4,0)</f>
        <v>80817</v>
      </c>
      <c r="E2416" s="60">
        <v>17</v>
      </c>
      <c r="F2416">
        <v>1</v>
      </c>
    </row>
    <row r="2417" spans="1:7">
      <c r="A2417" s="58">
        <v>44085</v>
      </c>
      <c r="B2417" s="59">
        <v>44085</v>
      </c>
      <c r="C2417" s="60" t="s">
        <v>465</v>
      </c>
      <c r="D2417" s="61">
        <f>VLOOKUP(Pag_Inicio_Corr_mas_casos[[#This Row],[Corregimiento]],Hoja3!$A$2:$D$676,4,0)</f>
        <v>80821</v>
      </c>
      <c r="E2417" s="60">
        <v>16</v>
      </c>
      <c r="F2417">
        <v>1</v>
      </c>
    </row>
    <row r="2418" spans="1:7">
      <c r="A2418" s="58">
        <v>44085</v>
      </c>
      <c r="B2418" s="59">
        <v>44085</v>
      </c>
      <c r="C2418" s="60" t="s">
        <v>477</v>
      </c>
      <c r="D2418" s="61">
        <f>VLOOKUP(Pag_Inicio_Corr_mas_casos[[#This Row],[Corregimiento]],Hoja3!$A$2:$D$676,4,0)</f>
        <v>130702</v>
      </c>
      <c r="E2418" s="60">
        <v>16</v>
      </c>
      <c r="F2418">
        <v>1</v>
      </c>
    </row>
    <row r="2419" spans="1:7">
      <c r="A2419" s="58">
        <v>44085</v>
      </c>
      <c r="B2419" s="59">
        <v>44085</v>
      </c>
      <c r="C2419" s="60" t="s">
        <v>564</v>
      </c>
      <c r="D2419" s="61">
        <f>VLOOKUP(Pag_Inicio_Corr_mas_casos[[#This Row],[Corregimiento]],Hoja3!$A$2:$D$676,4,0)</f>
        <v>40606</v>
      </c>
      <c r="E2419" s="60">
        <v>15</v>
      </c>
      <c r="F2419">
        <v>1</v>
      </c>
    </row>
    <row r="2420" spans="1:7">
      <c r="A2420" s="58">
        <v>44085</v>
      </c>
      <c r="B2420" s="59">
        <v>44085</v>
      </c>
      <c r="C2420" s="60" t="s">
        <v>558</v>
      </c>
      <c r="D2420" s="61">
        <f>VLOOKUP(Pag_Inicio_Corr_mas_casos[[#This Row],[Corregimiento]],Hoja3!$A$2:$D$676,4,0)</f>
        <v>10207</v>
      </c>
      <c r="E2420" s="60">
        <v>14</v>
      </c>
      <c r="F2420">
        <v>1</v>
      </c>
    </row>
    <row r="2421" spans="1:7">
      <c r="A2421" s="58">
        <v>44085</v>
      </c>
      <c r="B2421" s="59">
        <v>44085</v>
      </c>
      <c r="C2421" s="60" t="s">
        <v>473</v>
      </c>
      <c r="D2421" s="61">
        <f>VLOOKUP(Pag_Inicio_Corr_mas_casos[[#This Row],[Corregimiento]],Hoja3!$A$2:$D$676,4,0)</f>
        <v>80819</v>
      </c>
      <c r="E2421" s="60">
        <v>14</v>
      </c>
      <c r="F2421">
        <v>1</v>
      </c>
    </row>
    <row r="2422" spans="1:7">
      <c r="A2422" s="58">
        <v>44085</v>
      </c>
      <c r="B2422" s="59">
        <v>44085</v>
      </c>
      <c r="C2422" s="60" t="s">
        <v>474</v>
      </c>
      <c r="D2422" s="61">
        <f>VLOOKUP(Pag_Inicio_Corr_mas_casos[[#This Row],[Corregimiento]],Hoja3!$A$2:$D$676,4,0)</f>
        <v>130107</v>
      </c>
      <c r="E2422" s="60">
        <v>13</v>
      </c>
      <c r="F2422">
        <v>1</v>
      </c>
    </row>
    <row r="2423" spans="1:7">
      <c r="A2423" s="58">
        <v>44085</v>
      </c>
      <c r="B2423" s="59">
        <v>44085</v>
      </c>
      <c r="C2423" s="60" t="s">
        <v>478</v>
      </c>
      <c r="D2423" s="61">
        <f>VLOOKUP(Pag_Inicio_Corr_mas_casos[[#This Row],[Corregimiento]],Hoja3!$A$2:$D$676,4,0)</f>
        <v>40601</v>
      </c>
      <c r="E2423" s="60">
        <v>13</v>
      </c>
      <c r="F2423">
        <v>1</v>
      </c>
    </row>
    <row r="2424" spans="1:7">
      <c r="A2424" s="58">
        <v>44085</v>
      </c>
      <c r="B2424" s="59">
        <v>44085</v>
      </c>
      <c r="C2424" s="60" t="s">
        <v>464</v>
      </c>
      <c r="D2424" s="61">
        <f>VLOOKUP(Pag_Inicio_Corr_mas_casos[[#This Row],[Corregimiento]],Hoja3!$A$2:$D$676,4,0)</f>
        <v>130102</v>
      </c>
      <c r="E2424" s="60">
        <v>13</v>
      </c>
      <c r="F2424">
        <v>1</v>
      </c>
    </row>
    <row r="2425" spans="1:7">
      <c r="A2425" s="58">
        <v>44085</v>
      </c>
      <c r="B2425" s="59">
        <v>44085</v>
      </c>
      <c r="C2425" s="60" t="s">
        <v>616</v>
      </c>
      <c r="D2425" s="61">
        <f>VLOOKUP(Pag_Inicio_Corr_mas_casos[[#This Row],[Corregimiento]],Hoja3!$A$2:$D$676,4,0)</f>
        <v>70211</v>
      </c>
      <c r="E2425" s="60">
        <v>12</v>
      </c>
      <c r="F2425">
        <v>1</v>
      </c>
    </row>
    <row r="2426" spans="1:7">
      <c r="A2426" s="58">
        <v>44085</v>
      </c>
      <c r="B2426" s="59">
        <v>44085</v>
      </c>
      <c r="C2426" s="60" t="s">
        <v>468</v>
      </c>
      <c r="D2426" s="61">
        <f>VLOOKUP(Pag_Inicio_Corr_mas_casos[[#This Row],[Corregimiento]],Hoja3!$A$2:$D$676,4,0)</f>
        <v>80816</v>
      </c>
      <c r="E2426" s="60">
        <v>11</v>
      </c>
      <c r="F2426">
        <v>1</v>
      </c>
    </row>
    <row r="2427" spans="1:7">
      <c r="A2427" s="98">
        <v>44086</v>
      </c>
      <c r="B2427" s="99">
        <v>44086</v>
      </c>
      <c r="C2427" s="100" t="s">
        <v>460</v>
      </c>
      <c r="D2427" s="101">
        <f>VLOOKUP(Pag_Inicio_Corr_mas_casos[[#This Row],[Corregimiento]],Hoja3!$A$2:$D$676,4,0)</f>
        <v>130101</v>
      </c>
      <c r="E2427" s="100">
        <v>54</v>
      </c>
      <c r="F2427">
        <v>1</v>
      </c>
      <c r="G2427" s="7">
        <f>SUM(F2427:F2452)</f>
        <v>26</v>
      </c>
    </row>
    <row r="2428" spans="1:7">
      <c r="A2428" s="98">
        <v>44086</v>
      </c>
      <c r="B2428" s="99">
        <v>44086</v>
      </c>
      <c r="C2428" s="100" t="s">
        <v>558</v>
      </c>
      <c r="D2428" s="101">
        <f>VLOOKUP(Pag_Inicio_Corr_mas_casos[[#This Row],[Corregimiento]],Hoja3!$A$2:$D$676,4,0)</f>
        <v>10207</v>
      </c>
      <c r="E2428" s="100">
        <v>53</v>
      </c>
      <c r="F2428">
        <v>1</v>
      </c>
    </row>
    <row r="2429" spans="1:7">
      <c r="A2429" s="98">
        <v>44086</v>
      </c>
      <c r="B2429" s="99">
        <v>44086</v>
      </c>
      <c r="C2429" s="100" t="s">
        <v>469</v>
      </c>
      <c r="D2429" s="101">
        <f>VLOOKUP(Pag_Inicio_Corr_mas_casos[[#This Row],[Corregimiento]],Hoja3!$A$2:$D$676,4,0)</f>
        <v>80817</v>
      </c>
      <c r="E2429" s="100">
        <v>27</v>
      </c>
      <c r="F2429">
        <v>1</v>
      </c>
    </row>
    <row r="2430" spans="1:7">
      <c r="A2430" s="98">
        <v>44086</v>
      </c>
      <c r="B2430" s="99">
        <v>44086</v>
      </c>
      <c r="C2430" s="100" t="s">
        <v>465</v>
      </c>
      <c r="D2430" s="101">
        <f>VLOOKUP(Pag_Inicio_Corr_mas_casos[[#This Row],[Corregimiento]],Hoja3!$A$2:$D$676,4,0)</f>
        <v>80821</v>
      </c>
      <c r="E2430" s="100">
        <v>24</v>
      </c>
      <c r="F2430">
        <v>1</v>
      </c>
    </row>
    <row r="2431" spans="1:7">
      <c r="A2431" s="98">
        <v>44086</v>
      </c>
      <c r="B2431" s="99">
        <v>44086</v>
      </c>
      <c r="C2431" s="100" t="s">
        <v>480</v>
      </c>
      <c r="D2431" s="101">
        <f>VLOOKUP(Pag_Inicio_Corr_mas_casos[[#This Row],[Corregimiento]],Hoja3!$A$2:$D$676,4,0)</f>
        <v>130108</v>
      </c>
      <c r="E2431" s="100">
        <v>22</v>
      </c>
      <c r="F2431">
        <v>1</v>
      </c>
    </row>
    <row r="2432" spans="1:7">
      <c r="A2432" s="98">
        <v>44086</v>
      </c>
      <c r="B2432" s="99">
        <v>44086</v>
      </c>
      <c r="C2432" s="100" t="s">
        <v>596</v>
      </c>
      <c r="D2432" s="101">
        <f>VLOOKUP(Pag_Inicio_Corr_mas_casos[[#This Row],[Corregimiento]],Hoja3!$A$2:$D$676,4,0)</f>
        <v>91101</v>
      </c>
      <c r="E2432" s="100">
        <v>22</v>
      </c>
      <c r="F2432">
        <v>1</v>
      </c>
    </row>
    <row r="2433" spans="1:6">
      <c r="A2433" s="98">
        <v>44086</v>
      </c>
      <c r="B2433" s="99">
        <v>44086</v>
      </c>
      <c r="C2433" s="100" t="s">
        <v>474</v>
      </c>
      <c r="D2433" s="101">
        <f>VLOOKUP(Pag_Inicio_Corr_mas_casos[[#This Row],[Corregimiento]],Hoja3!$A$2:$D$676,4,0)</f>
        <v>130107</v>
      </c>
      <c r="E2433" s="100">
        <v>20</v>
      </c>
      <c r="F2433">
        <v>1</v>
      </c>
    </row>
    <row r="2434" spans="1:6">
      <c r="A2434" s="98">
        <v>44086</v>
      </c>
      <c r="B2434" s="99">
        <v>44086</v>
      </c>
      <c r="C2434" s="100" t="s">
        <v>478</v>
      </c>
      <c r="D2434" s="101">
        <f>VLOOKUP(Pag_Inicio_Corr_mas_casos[[#This Row],[Corregimiento]],Hoja3!$A$2:$D$676,4,0)</f>
        <v>40601</v>
      </c>
      <c r="E2434" s="100">
        <v>17</v>
      </c>
      <c r="F2434">
        <v>1</v>
      </c>
    </row>
    <row r="2435" spans="1:6">
      <c r="A2435" s="98">
        <v>44086</v>
      </c>
      <c r="B2435" s="99">
        <v>44086</v>
      </c>
      <c r="C2435" s="100" t="s">
        <v>471</v>
      </c>
      <c r="D2435" s="101">
        <f>VLOOKUP(Pag_Inicio_Corr_mas_casos[[#This Row],[Corregimiento]],Hoja3!$A$2:$D$676,4,0)</f>
        <v>80823</v>
      </c>
      <c r="E2435" s="100">
        <v>16</v>
      </c>
      <c r="F2435">
        <v>1</v>
      </c>
    </row>
    <row r="2436" spans="1:6">
      <c r="A2436" s="98">
        <v>44086</v>
      </c>
      <c r="B2436" s="99">
        <v>44086</v>
      </c>
      <c r="C2436" s="100" t="s">
        <v>491</v>
      </c>
      <c r="D2436" s="101">
        <f>VLOOKUP(Pag_Inicio_Corr_mas_casos[[#This Row],[Corregimiento]],Hoja3!$A$2:$D$676,4,0)</f>
        <v>80815</v>
      </c>
      <c r="E2436" s="100">
        <v>16</v>
      </c>
      <c r="F2436">
        <v>1</v>
      </c>
    </row>
    <row r="2437" spans="1:6">
      <c r="A2437" s="98">
        <v>44086</v>
      </c>
      <c r="B2437" s="99">
        <v>44086</v>
      </c>
      <c r="C2437" s="100" t="s">
        <v>564</v>
      </c>
      <c r="D2437" s="101">
        <f>VLOOKUP(Pag_Inicio_Corr_mas_casos[[#This Row],[Corregimiento]],Hoja3!$A$2:$D$676,4,0)</f>
        <v>40606</v>
      </c>
      <c r="E2437" s="100">
        <v>16</v>
      </c>
      <c r="F2437">
        <v>1</v>
      </c>
    </row>
    <row r="2438" spans="1:6">
      <c r="A2438" s="98">
        <v>44086</v>
      </c>
      <c r="B2438" s="99">
        <v>44086</v>
      </c>
      <c r="C2438" s="100" t="s">
        <v>473</v>
      </c>
      <c r="D2438" s="101">
        <f>VLOOKUP(Pag_Inicio_Corr_mas_casos[[#This Row],[Corregimiento]],Hoja3!$A$2:$D$676,4,0)</f>
        <v>80819</v>
      </c>
      <c r="E2438" s="100">
        <v>15</v>
      </c>
      <c r="F2438">
        <v>1</v>
      </c>
    </row>
    <row r="2439" spans="1:6">
      <c r="A2439" s="98">
        <v>44086</v>
      </c>
      <c r="B2439" s="99">
        <v>44086</v>
      </c>
      <c r="C2439" s="100" t="s">
        <v>486</v>
      </c>
      <c r="D2439" s="101">
        <f>VLOOKUP(Pag_Inicio_Corr_mas_casos[[#This Row],[Corregimiento]],Hoja3!$A$2:$D$676,4,0)</f>
        <v>80813</v>
      </c>
      <c r="E2439" s="100">
        <v>15</v>
      </c>
      <c r="F2439">
        <v>1</v>
      </c>
    </row>
    <row r="2440" spans="1:6">
      <c r="A2440" s="98">
        <v>44086</v>
      </c>
      <c r="B2440" s="99">
        <v>44086</v>
      </c>
      <c r="C2440" s="100" t="s">
        <v>472</v>
      </c>
      <c r="D2440" s="101">
        <f>VLOOKUP(Pag_Inicio_Corr_mas_casos[[#This Row],[Corregimiento]],Hoja3!$A$2:$D$676,4,0)</f>
        <v>81001</v>
      </c>
      <c r="E2440" s="100">
        <v>14</v>
      </c>
      <c r="F2440">
        <v>1</v>
      </c>
    </row>
    <row r="2441" spans="1:6">
      <c r="A2441" s="98">
        <v>44086</v>
      </c>
      <c r="B2441" s="99">
        <v>44086</v>
      </c>
      <c r="C2441" s="100" t="s">
        <v>601</v>
      </c>
      <c r="D2441" s="101">
        <f>VLOOKUP(Pag_Inicio_Corr_mas_casos[[#This Row],[Corregimiento]],Hoja3!$A$2:$D$676,4,0)</f>
        <v>40502</v>
      </c>
      <c r="E2441" s="100">
        <v>14</v>
      </c>
      <c r="F2441">
        <v>1</v>
      </c>
    </row>
    <row r="2442" spans="1:6">
      <c r="A2442" s="98">
        <v>44086</v>
      </c>
      <c r="B2442" s="99">
        <v>44086</v>
      </c>
      <c r="C2442" s="100" t="s">
        <v>609</v>
      </c>
      <c r="D2442" s="101">
        <f>VLOOKUP(Pag_Inicio_Corr_mas_casos[[#This Row],[Corregimiento]],Hoja3!$A$2:$D$676,4,0)</f>
        <v>110201</v>
      </c>
      <c r="E2442" s="100">
        <v>13</v>
      </c>
      <c r="F2442">
        <v>1</v>
      </c>
    </row>
    <row r="2443" spans="1:6">
      <c r="A2443" s="98">
        <v>44086</v>
      </c>
      <c r="B2443" s="99">
        <v>44086</v>
      </c>
      <c r="C2443" s="100" t="s">
        <v>490</v>
      </c>
      <c r="D2443" s="101">
        <f>VLOOKUP(Pag_Inicio_Corr_mas_casos[[#This Row],[Corregimiento]],Hoja3!$A$2:$D$676,4,0)</f>
        <v>80820</v>
      </c>
      <c r="E2443" s="100">
        <v>13</v>
      </c>
      <c r="F2443">
        <v>1</v>
      </c>
    </row>
    <row r="2444" spans="1:6">
      <c r="A2444" s="98">
        <v>44086</v>
      </c>
      <c r="B2444" s="99">
        <v>44086</v>
      </c>
      <c r="C2444" s="100" t="s">
        <v>488</v>
      </c>
      <c r="D2444" s="101">
        <f>VLOOKUP(Pag_Inicio_Corr_mas_casos[[#This Row],[Corregimiento]],Hoja3!$A$2:$D$676,4,0)</f>
        <v>80501</v>
      </c>
      <c r="E2444" s="100">
        <v>13</v>
      </c>
      <c r="F2444">
        <v>1</v>
      </c>
    </row>
    <row r="2445" spans="1:6">
      <c r="A2445" s="98">
        <v>44086</v>
      </c>
      <c r="B2445" s="99">
        <v>44086</v>
      </c>
      <c r="C2445" s="100" t="s">
        <v>462</v>
      </c>
      <c r="D2445" s="101">
        <f>VLOOKUP(Pag_Inicio_Corr_mas_casos[[#This Row],[Corregimiento]],Hoja3!$A$2:$D$676,4,0)</f>
        <v>130106</v>
      </c>
      <c r="E2445" s="100">
        <v>13</v>
      </c>
      <c r="F2445">
        <v>1</v>
      </c>
    </row>
    <row r="2446" spans="1:6">
      <c r="A2446" s="98">
        <v>44086</v>
      </c>
      <c r="B2446" s="99">
        <v>44086</v>
      </c>
      <c r="C2446" s="100" t="s">
        <v>512</v>
      </c>
      <c r="D2446" s="101">
        <f>VLOOKUP(Pag_Inicio_Corr_mas_casos[[#This Row],[Corregimiento]],Hoja3!$A$2:$D$676,4,0)</f>
        <v>80807</v>
      </c>
      <c r="E2446" s="100">
        <v>12</v>
      </c>
      <c r="F2446">
        <v>1</v>
      </c>
    </row>
    <row r="2447" spans="1:6">
      <c r="A2447" s="98">
        <v>44086</v>
      </c>
      <c r="B2447" s="99">
        <v>44086</v>
      </c>
      <c r="C2447" s="100" t="s">
        <v>476</v>
      </c>
      <c r="D2447" s="101">
        <f>VLOOKUP(Pag_Inicio_Corr_mas_casos[[#This Row],[Corregimiento]],Hoja3!$A$2:$D$676,4,0)</f>
        <v>80812</v>
      </c>
      <c r="E2447" s="100">
        <v>11</v>
      </c>
      <c r="F2447">
        <v>1</v>
      </c>
    </row>
    <row r="2448" spans="1:6">
      <c r="A2448" s="98">
        <v>44086</v>
      </c>
      <c r="B2448" s="99">
        <v>44086</v>
      </c>
      <c r="C2448" s="100" t="s">
        <v>513</v>
      </c>
      <c r="D2448" s="101">
        <f>VLOOKUP(Pag_Inicio_Corr_mas_casos[[#This Row],[Corregimiento]],Hoja3!$A$2:$D$676,4,0)</f>
        <v>80814</v>
      </c>
      <c r="E2448" s="100">
        <v>10</v>
      </c>
      <c r="F2448">
        <v>1</v>
      </c>
    </row>
    <row r="2449" spans="1:7">
      <c r="A2449" s="98">
        <v>44086</v>
      </c>
      <c r="B2449" s="99">
        <v>44086</v>
      </c>
      <c r="C2449" s="100" t="s">
        <v>509</v>
      </c>
      <c r="D2449" s="101">
        <f>VLOOKUP(Pag_Inicio_Corr_mas_casos[[#This Row],[Corregimiento]],Hoja3!$A$2:$D$676,4,0)</f>
        <v>130701</v>
      </c>
      <c r="E2449" s="100">
        <v>10</v>
      </c>
      <c r="F2449">
        <v>1</v>
      </c>
    </row>
    <row r="2450" spans="1:7">
      <c r="A2450" s="98">
        <v>44086</v>
      </c>
      <c r="B2450" s="99">
        <v>44086</v>
      </c>
      <c r="C2450" s="100" t="s">
        <v>507</v>
      </c>
      <c r="D2450" s="101">
        <f>VLOOKUP(Pag_Inicio_Corr_mas_casos[[#This Row],[Corregimiento]],Hoja3!$A$2:$D$676,4,0)</f>
        <v>81009</v>
      </c>
      <c r="E2450" s="100">
        <v>10</v>
      </c>
      <c r="F2450">
        <v>1</v>
      </c>
    </row>
    <row r="2451" spans="1:7">
      <c r="A2451" s="98">
        <v>44086</v>
      </c>
      <c r="B2451" s="99">
        <v>44086</v>
      </c>
      <c r="C2451" s="100" t="s">
        <v>481</v>
      </c>
      <c r="D2451" s="101">
        <f>VLOOKUP(Pag_Inicio_Corr_mas_casos[[#This Row],[Corregimiento]],Hoja3!$A$2:$D$676,4,0)</f>
        <v>80810</v>
      </c>
      <c r="E2451" s="100">
        <v>10</v>
      </c>
      <c r="F2451">
        <v>1</v>
      </c>
    </row>
    <row r="2452" spans="1:7">
      <c r="A2452" s="98">
        <v>44086</v>
      </c>
      <c r="B2452" s="99">
        <v>44086</v>
      </c>
      <c r="C2452" s="100" t="s">
        <v>617</v>
      </c>
      <c r="D2452" s="101">
        <f>VLOOKUP(Pag_Inicio_Corr_mas_casos[[#This Row],[Corregimiento]],Hoja3!$A$2:$D$676,4,0)</f>
        <v>10204</v>
      </c>
      <c r="E2452" s="100">
        <v>10</v>
      </c>
      <c r="F2452">
        <v>1</v>
      </c>
    </row>
    <row r="2453" spans="1:7">
      <c r="A2453" s="106">
        <v>44087</v>
      </c>
      <c r="B2453" s="107">
        <v>44087</v>
      </c>
      <c r="C2453" s="108" t="s">
        <v>618</v>
      </c>
      <c r="D2453" s="109">
        <f>VLOOKUP(Pag_Inicio_Corr_mas_casos[[#This Row],[Corregimiento]],Hoja3!$A$2:$D$676,4,0)</f>
        <v>40205</v>
      </c>
      <c r="E2453" s="108">
        <v>43</v>
      </c>
      <c r="F2453">
        <v>1</v>
      </c>
      <c r="G2453" s="7">
        <f>SUM(F2453:F2471)</f>
        <v>19</v>
      </c>
    </row>
    <row r="2454" spans="1:7">
      <c r="A2454" s="106">
        <v>44087</v>
      </c>
      <c r="B2454" s="107">
        <v>44087</v>
      </c>
      <c r="C2454" s="108" t="s">
        <v>460</v>
      </c>
      <c r="D2454" s="109">
        <f>VLOOKUP(Pag_Inicio_Corr_mas_casos[[#This Row],[Corregimiento]],Hoja3!$A$2:$D$676,4,0)</f>
        <v>130101</v>
      </c>
      <c r="E2454" s="108">
        <v>39</v>
      </c>
      <c r="F2454">
        <v>1</v>
      </c>
    </row>
    <row r="2455" spans="1:7">
      <c r="A2455" s="106">
        <v>44087</v>
      </c>
      <c r="B2455" s="107">
        <v>44087</v>
      </c>
      <c r="C2455" s="108" t="s">
        <v>473</v>
      </c>
      <c r="D2455" s="109">
        <f>VLOOKUP(Pag_Inicio_Corr_mas_casos[[#This Row],[Corregimiento]],Hoja3!$A$2:$D$676,4,0)</f>
        <v>80819</v>
      </c>
      <c r="E2455" s="108">
        <v>25</v>
      </c>
      <c r="F2455">
        <v>1</v>
      </c>
    </row>
    <row r="2456" spans="1:7">
      <c r="A2456" s="106">
        <v>44087</v>
      </c>
      <c r="B2456" s="107">
        <v>44087</v>
      </c>
      <c r="C2456" s="108" t="s">
        <v>502</v>
      </c>
      <c r="D2456" s="109">
        <f>VLOOKUP(Pag_Inicio_Corr_mas_casos[[#This Row],[Corregimiento]],Hoja3!$A$2:$D$676,4,0)</f>
        <v>40201</v>
      </c>
      <c r="E2456" s="108">
        <v>20</v>
      </c>
      <c r="F2456">
        <v>1</v>
      </c>
    </row>
    <row r="2457" spans="1:7">
      <c r="A2457" s="106">
        <v>44087</v>
      </c>
      <c r="B2457" s="107">
        <v>44087</v>
      </c>
      <c r="C2457" s="108" t="s">
        <v>603</v>
      </c>
      <c r="D2457" s="109">
        <f>VLOOKUP(Pag_Inicio_Corr_mas_casos[[#This Row],[Corregimiento]],Hoja3!$A$2:$D$676,4,0)</f>
        <v>120101</v>
      </c>
      <c r="E2457" s="108">
        <v>19</v>
      </c>
      <c r="F2457">
        <v>1</v>
      </c>
    </row>
    <row r="2458" spans="1:7">
      <c r="A2458" s="106">
        <v>44087</v>
      </c>
      <c r="B2458" s="107">
        <v>44087</v>
      </c>
      <c r="C2458" s="108" t="s">
        <v>472</v>
      </c>
      <c r="D2458" s="109">
        <f>VLOOKUP(Pag_Inicio_Corr_mas_casos[[#This Row],[Corregimiento]],Hoja3!$A$2:$D$676,4,0)</f>
        <v>81001</v>
      </c>
      <c r="E2458" s="108">
        <v>18</v>
      </c>
      <c r="F2458">
        <v>1</v>
      </c>
    </row>
    <row r="2459" spans="1:7">
      <c r="A2459" s="106">
        <v>44087</v>
      </c>
      <c r="B2459" s="107">
        <v>44087</v>
      </c>
      <c r="C2459" s="108" t="s">
        <v>517</v>
      </c>
      <c r="D2459" s="109">
        <f>VLOOKUP(Pag_Inicio_Corr_mas_casos[[#This Row],[Corregimiento]],Hoja3!$A$2:$D$676,4,0)</f>
        <v>91001</v>
      </c>
      <c r="E2459" s="108">
        <v>18</v>
      </c>
      <c r="F2459">
        <v>1</v>
      </c>
    </row>
    <row r="2460" spans="1:7">
      <c r="A2460" s="106">
        <v>44087</v>
      </c>
      <c r="B2460" s="107">
        <v>44087</v>
      </c>
      <c r="C2460" s="108" t="s">
        <v>609</v>
      </c>
      <c r="D2460" s="109">
        <f>VLOOKUP(Pag_Inicio_Corr_mas_casos[[#This Row],[Corregimiento]],Hoja3!$A$2:$D$676,4,0)</f>
        <v>110201</v>
      </c>
      <c r="E2460" s="108">
        <v>17</v>
      </c>
      <c r="F2460">
        <v>1</v>
      </c>
    </row>
    <row r="2461" spans="1:7">
      <c r="A2461" s="106">
        <v>44087</v>
      </c>
      <c r="B2461" s="107">
        <v>44087</v>
      </c>
      <c r="C2461" s="108" t="s">
        <v>480</v>
      </c>
      <c r="D2461" s="109">
        <f>VLOOKUP(Pag_Inicio_Corr_mas_casos[[#This Row],[Corregimiento]],Hoja3!$A$2:$D$676,4,0)</f>
        <v>130108</v>
      </c>
      <c r="E2461" s="108">
        <v>17</v>
      </c>
      <c r="F2461">
        <v>1</v>
      </c>
    </row>
    <row r="2462" spans="1:7">
      <c r="A2462" s="106">
        <v>44087</v>
      </c>
      <c r="B2462" s="107">
        <v>44087</v>
      </c>
      <c r="C2462" s="108" t="s">
        <v>466</v>
      </c>
      <c r="D2462" s="109">
        <f>VLOOKUP(Pag_Inicio_Corr_mas_casos[[#This Row],[Corregimiento]],Hoja3!$A$2:$D$676,4,0)</f>
        <v>81007</v>
      </c>
      <c r="E2462" s="108">
        <v>15</v>
      </c>
      <c r="F2462">
        <v>1</v>
      </c>
    </row>
    <row r="2463" spans="1:7">
      <c r="A2463" s="106">
        <v>44087</v>
      </c>
      <c r="B2463" s="107">
        <v>44087</v>
      </c>
      <c r="C2463" s="108" t="s">
        <v>478</v>
      </c>
      <c r="D2463" s="109">
        <f>VLOOKUP(Pag_Inicio_Corr_mas_casos[[#This Row],[Corregimiento]],Hoja3!$A$2:$D$676,4,0)</f>
        <v>40601</v>
      </c>
      <c r="E2463" s="108">
        <v>15</v>
      </c>
      <c r="F2463">
        <v>1</v>
      </c>
    </row>
    <row r="2464" spans="1:7">
      <c r="A2464" s="106">
        <v>44087</v>
      </c>
      <c r="B2464" s="107">
        <v>44087</v>
      </c>
      <c r="C2464" s="108" t="s">
        <v>490</v>
      </c>
      <c r="D2464" s="109">
        <f>VLOOKUP(Pag_Inicio_Corr_mas_casos[[#This Row],[Corregimiento]],Hoja3!$A$2:$D$676,4,0)</f>
        <v>80820</v>
      </c>
      <c r="E2464" s="108">
        <v>15</v>
      </c>
      <c r="F2464">
        <v>1</v>
      </c>
    </row>
    <row r="2465" spans="1:7">
      <c r="A2465" s="106">
        <v>44087</v>
      </c>
      <c r="B2465" s="107">
        <v>44087</v>
      </c>
      <c r="C2465" s="108" t="s">
        <v>464</v>
      </c>
      <c r="D2465" s="109">
        <f>VLOOKUP(Pag_Inicio_Corr_mas_casos[[#This Row],[Corregimiento]],Hoja3!$A$2:$D$676,4,0)</f>
        <v>130102</v>
      </c>
      <c r="E2465" s="108">
        <v>14</v>
      </c>
      <c r="F2465">
        <v>1</v>
      </c>
    </row>
    <row r="2466" spans="1:7">
      <c r="A2466" s="106">
        <v>44087</v>
      </c>
      <c r="B2466" s="107">
        <v>44087</v>
      </c>
      <c r="C2466" s="108" t="s">
        <v>522</v>
      </c>
      <c r="D2466" s="109">
        <f>VLOOKUP(Pag_Inicio_Corr_mas_casos[[#This Row],[Corregimiento]],Hoja3!$A$2:$D$676,4,0)</f>
        <v>80818</v>
      </c>
      <c r="E2466" s="108">
        <v>14</v>
      </c>
      <c r="F2466">
        <v>1</v>
      </c>
    </row>
    <row r="2467" spans="1:7">
      <c r="A2467" s="106">
        <v>44087</v>
      </c>
      <c r="B2467" s="107">
        <v>44087</v>
      </c>
      <c r="C2467" s="108" t="s">
        <v>465</v>
      </c>
      <c r="D2467" s="109">
        <f>VLOOKUP(Pag_Inicio_Corr_mas_casos[[#This Row],[Corregimiento]],Hoja3!$A$2:$D$676,4,0)</f>
        <v>80821</v>
      </c>
      <c r="E2467" s="108">
        <v>13</v>
      </c>
      <c r="F2467">
        <v>1</v>
      </c>
    </row>
    <row r="2468" spans="1:7">
      <c r="A2468" s="106">
        <v>44087</v>
      </c>
      <c r="B2468" s="107">
        <v>44087</v>
      </c>
      <c r="C2468" s="108" t="s">
        <v>486</v>
      </c>
      <c r="D2468" s="109">
        <f>VLOOKUP(Pag_Inicio_Corr_mas_casos[[#This Row],[Corregimiento]],Hoja3!$A$2:$D$676,4,0)</f>
        <v>80813</v>
      </c>
      <c r="E2468" s="108">
        <v>13</v>
      </c>
      <c r="F2468">
        <v>1</v>
      </c>
    </row>
    <row r="2469" spans="1:7">
      <c r="A2469" s="106">
        <v>44087</v>
      </c>
      <c r="B2469" s="107">
        <v>44087</v>
      </c>
      <c r="C2469" s="108" t="s">
        <v>476</v>
      </c>
      <c r="D2469" s="109">
        <f>VLOOKUP(Pag_Inicio_Corr_mas_casos[[#This Row],[Corregimiento]],Hoja3!$A$2:$D$676,4,0)</f>
        <v>80812</v>
      </c>
      <c r="E2469" s="108">
        <v>13</v>
      </c>
      <c r="F2469">
        <v>1</v>
      </c>
    </row>
    <row r="2470" spans="1:7">
      <c r="A2470" s="106">
        <v>44087</v>
      </c>
      <c r="B2470" s="107">
        <v>44087</v>
      </c>
      <c r="C2470" s="108" t="s">
        <v>547</v>
      </c>
      <c r="D2470" s="109">
        <f>VLOOKUP(Pag_Inicio_Corr_mas_casos[[#This Row],[Corregimiento]],Hoja3!$A$2:$D$676,4,0)</f>
        <v>40203</v>
      </c>
      <c r="E2470" s="108">
        <v>13</v>
      </c>
      <c r="F2470">
        <v>1</v>
      </c>
    </row>
    <row r="2471" spans="1:7">
      <c r="A2471" s="106">
        <v>44087</v>
      </c>
      <c r="B2471" s="107">
        <v>44087</v>
      </c>
      <c r="C2471" s="108" t="s">
        <v>474</v>
      </c>
      <c r="D2471" s="109">
        <f>VLOOKUP(Pag_Inicio_Corr_mas_casos[[#This Row],[Corregimiento]],Hoja3!$A$2:$D$676,4,0)</f>
        <v>130107</v>
      </c>
      <c r="E2471" s="108">
        <v>12</v>
      </c>
      <c r="F2471">
        <v>1</v>
      </c>
    </row>
    <row r="2472" spans="1:7">
      <c r="A2472" s="90">
        <v>44088</v>
      </c>
      <c r="B2472" s="91">
        <v>44088</v>
      </c>
      <c r="C2472" s="92" t="s">
        <v>601</v>
      </c>
      <c r="D2472" s="93">
        <f>VLOOKUP(Pag_Inicio_Corr_mas_casos[[#This Row],[Corregimiento]],Hoja3!$A$2:$D$676,4,0)</f>
        <v>40502</v>
      </c>
      <c r="E2472" s="92">
        <v>18</v>
      </c>
      <c r="F2472">
        <v>1</v>
      </c>
      <c r="G2472" s="7">
        <f>SUM(F2472:F2481)</f>
        <v>10</v>
      </c>
    </row>
    <row r="2473" spans="1:7">
      <c r="A2473" s="90">
        <v>44088</v>
      </c>
      <c r="B2473" s="91">
        <v>44088</v>
      </c>
      <c r="C2473" s="92" t="s">
        <v>506</v>
      </c>
      <c r="D2473" s="93">
        <f>VLOOKUP(Pag_Inicio_Corr_mas_casos[[#This Row],[Corregimiento]],Hoja3!$A$2:$D$676,4,0)</f>
        <v>81003</v>
      </c>
      <c r="E2473" s="92">
        <v>14</v>
      </c>
      <c r="F2473">
        <v>1</v>
      </c>
    </row>
    <row r="2474" spans="1:7">
      <c r="A2474" s="90">
        <v>44088</v>
      </c>
      <c r="B2474" s="91">
        <v>44088</v>
      </c>
      <c r="C2474" s="92" t="s">
        <v>609</v>
      </c>
      <c r="D2474" s="93">
        <f>VLOOKUP(Pag_Inicio_Corr_mas_casos[[#This Row],[Corregimiento]],Hoja3!$A$2:$D$676,4,0)</f>
        <v>110201</v>
      </c>
      <c r="E2474" s="92">
        <v>13</v>
      </c>
      <c r="F2474">
        <v>1</v>
      </c>
    </row>
    <row r="2475" spans="1:7">
      <c r="A2475" s="90">
        <v>44088</v>
      </c>
      <c r="B2475" s="91">
        <v>44088</v>
      </c>
      <c r="C2475" s="92" t="s">
        <v>467</v>
      </c>
      <c r="D2475" s="93">
        <f>VLOOKUP(Pag_Inicio_Corr_mas_casos[[#This Row],[Corregimiento]],Hoja3!$A$2:$D$676,4,0)</f>
        <v>81008</v>
      </c>
      <c r="E2475" s="92">
        <v>12</v>
      </c>
      <c r="F2475">
        <v>1</v>
      </c>
    </row>
    <row r="2476" spans="1:7">
      <c r="A2476" s="90">
        <v>44088</v>
      </c>
      <c r="B2476" s="91">
        <v>44088</v>
      </c>
      <c r="C2476" s="92" t="s">
        <v>538</v>
      </c>
      <c r="D2476" s="93">
        <f>VLOOKUP(Pag_Inicio_Corr_mas_casos[[#This Row],[Corregimiento]],Hoja3!$A$2:$D$676,4,0)</f>
        <v>120701</v>
      </c>
      <c r="E2476" s="92">
        <v>11</v>
      </c>
      <c r="F2476">
        <v>1</v>
      </c>
    </row>
    <row r="2477" spans="1:7">
      <c r="A2477" s="90">
        <v>44088</v>
      </c>
      <c r="B2477" s="91">
        <v>44088</v>
      </c>
      <c r="C2477" s="92" t="s">
        <v>619</v>
      </c>
      <c r="D2477" s="93">
        <f>VLOOKUP(Pag_Inicio_Corr_mas_casos[[#This Row],[Corregimiento]],Hoja3!$A$2:$D$676,4,0)</f>
        <v>90407</v>
      </c>
      <c r="E2477" s="92">
        <v>10</v>
      </c>
      <c r="F2477">
        <v>1</v>
      </c>
    </row>
    <row r="2478" spans="1:7">
      <c r="A2478" s="90">
        <v>44088</v>
      </c>
      <c r="B2478" s="91">
        <v>44088</v>
      </c>
      <c r="C2478" s="92" t="s">
        <v>471</v>
      </c>
      <c r="D2478" s="93">
        <f>VLOOKUP(Pag_Inicio_Corr_mas_casos[[#This Row],[Corregimiento]],Hoja3!$A$2:$D$676,4,0)</f>
        <v>80823</v>
      </c>
      <c r="E2478" s="92">
        <v>10</v>
      </c>
      <c r="F2478">
        <v>1</v>
      </c>
    </row>
    <row r="2479" spans="1:7">
      <c r="A2479" s="90">
        <v>44088</v>
      </c>
      <c r="B2479" s="91">
        <v>44088</v>
      </c>
      <c r="C2479" s="92" t="s">
        <v>464</v>
      </c>
      <c r="D2479" s="93">
        <f>VLOOKUP(Pag_Inicio_Corr_mas_casos[[#This Row],[Corregimiento]],Hoja3!$A$2:$D$676,4,0)</f>
        <v>130102</v>
      </c>
      <c r="E2479" s="92">
        <v>10</v>
      </c>
      <c r="F2479">
        <v>1</v>
      </c>
    </row>
    <row r="2480" spans="1:7">
      <c r="A2480" s="90">
        <v>44088</v>
      </c>
      <c r="B2480" s="91">
        <v>44088</v>
      </c>
      <c r="C2480" s="92" t="s">
        <v>620</v>
      </c>
      <c r="D2480" s="93">
        <f>VLOOKUP(Pag_Inicio_Corr_mas_casos[[#This Row],[Corregimiento]],Hoja3!$A$2:$D$676,4,0)</f>
        <v>90401</v>
      </c>
      <c r="E2480" s="92">
        <v>10</v>
      </c>
      <c r="F2480">
        <v>1</v>
      </c>
    </row>
    <row r="2481" spans="1:7">
      <c r="A2481" s="90">
        <v>44088</v>
      </c>
      <c r="B2481" s="91">
        <v>44088</v>
      </c>
      <c r="C2481" s="92" t="s">
        <v>501</v>
      </c>
      <c r="D2481" s="93">
        <f>VLOOKUP(Pag_Inicio_Corr_mas_casos[[#This Row],[Corregimiento]],Hoja3!$A$2:$D$676,4,0)</f>
        <v>80809</v>
      </c>
      <c r="E2481" s="92">
        <v>10</v>
      </c>
      <c r="F2481">
        <v>1</v>
      </c>
    </row>
    <row r="2482" spans="1:7">
      <c r="A2482" s="66">
        <v>44089</v>
      </c>
      <c r="B2482" s="67">
        <v>44089</v>
      </c>
      <c r="C2482" s="68" t="s">
        <v>481</v>
      </c>
      <c r="D2482" s="69">
        <f>VLOOKUP(Pag_Inicio_Corr_mas_casos[[#This Row],[Corregimiento]],Hoja3!$A$2:$D$676,4,0)</f>
        <v>80810</v>
      </c>
      <c r="E2482" s="68">
        <v>26</v>
      </c>
      <c r="F2482">
        <v>1</v>
      </c>
      <c r="G2482" s="7">
        <f>SUM(F2482:F2496)</f>
        <v>15</v>
      </c>
    </row>
    <row r="2483" spans="1:7">
      <c r="A2483" s="66">
        <v>44089</v>
      </c>
      <c r="B2483" s="68">
        <v>44089</v>
      </c>
      <c r="C2483" s="68" t="s">
        <v>478</v>
      </c>
      <c r="D2483" s="69">
        <f>VLOOKUP(Pag_Inicio_Corr_mas_casos[[#This Row],[Corregimiento]],Hoja3!$A$2:$D$676,4,0)</f>
        <v>40601</v>
      </c>
      <c r="E2483" s="68">
        <v>22</v>
      </c>
      <c r="F2483">
        <v>1</v>
      </c>
    </row>
    <row r="2484" spans="1:7">
      <c r="A2484" s="66">
        <v>44089</v>
      </c>
      <c r="B2484" s="68">
        <v>44089</v>
      </c>
      <c r="C2484" s="68" t="s">
        <v>488</v>
      </c>
      <c r="D2484" s="69">
        <f>VLOOKUP(Pag_Inicio_Corr_mas_casos[[#This Row],[Corregimiento]],Hoja3!$A$2:$D$676,4,0)</f>
        <v>80501</v>
      </c>
      <c r="E2484" s="68">
        <v>21</v>
      </c>
      <c r="F2484">
        <v>1</v>
      </c>
    </row>
    <row r="2485" spans="1:7">
      <c r="A2485" s="66">
        <v>44089</v>
      </c>
      <c r="B2485" s="68">
        <v>44089</v>
      </c>
      <c r="C2485" s="68" t="s">
        <v>564</v>
      </c>
      <c r="D2485" s="69">
        <f>VLOOKUP(Pag_Inicio_Corr_mas_casos[[#This Row],[Corregimiento]],Hoja3!$A$2:$D$676,4,0)</f>
        <v>40606</v>
      </c>
      <c r="E2485" s="68">
        <v>21</v>
      </c>
      <c r="F2485">
        <v>1</v>
      </c>
    </row>
    <row r="2486" spans="1:7">
      <c r="A2486" s="66">
        <v>44089</v>
      </c>
      <c r="B2486" s="68">
        <v>44089</v>
      </c>
      <c r="C2486" s="68" t="s">
        <v>470</v>
      </c>
      <c r="D2486" s="69">
        <f>VLOOKUP(Pag_Inicio_Corr_mas_casos[[#This Row],[Corregimiento]],Hoja3!$A$2:$D$676,4,0)</f>
        <v>80822</v>
      </c>
      <c r="E2486" s="68">
        <v>19</v>
      </c>
      <c r="F2486">
        <v>1</v>
      </c>
    </row>
    <row r="2487" spans="1:7">
      <c r="A2487" s="66">
        <v>44089</v>
      </c>
      <c r="B2487" s="68">
        <v>44089</v>
      </c>
      <c r="C2487" s="68" t="s">
        <v>469</v>
      </c>
      <c r="D2487" s="69">
        <f>VLOOKUP(Pag_Inicio_Corr_mas_casos[[#This Row],[Corregimiento]],Hoja3!$A$2:$D$676,4,0)</f>
        <v>80817</v>
      </c>
      <c r="E2487" s="68">
        <v>18</v>
      </c>
      <c r="F2487">
        <v>1</v>
      </c>
    </row>
    <row r="2488" spans="1:7">
      <c r="A2488" s="66">
        <v>44089</v>
      </c>
      <c r="B2488" s="68">
        <v>44089</v>
      </c>
      <c r="C2488" s="68" t="s">
        <v>621</v>
      </c>
      <c r="D2488" s="69">
        <f>VLOOKUP(Pag_Inicio_Corr_mas_casos[[#This Row],[Corregimiento]],Hoja3!$A$2:$D$676,4,0)</f>
        <v>120405</v>
      </c>
      <c r="E2488" s="68">
        <v>18</v>
      </c>
      <c r="F2488">
        <v>1</v>
      </c>
    </row>
    <row r="2489" spans="1:7">
      <c r="A2489" s="66">
        <v>44089</v>
      </c>
      <c r="B2489" s="68">
        <v>44089</v>
      </c>
      <c r="C2489" s="68" t="s">
        <v>603</v>
      </c>
      <c r="D2489" s="69">
        <f>VLOOKUP(Pag_Inicio_Corr_mas_casos[[#This Row],[Corregimiento]],Hoja3!$A$2:$D$676,4,0)</f>
        <v>120101</v>
      </c>
      <c r="E2489" s="68">
        <v>16</v>
      </c>
      <c r="F2489">
        <v>1</v>
      </c>
    </row>
    <row r="2490" spans="1:7">
      <c r="A2490" s="66">
        <v>44089</v>
      </c>
      <c r="B2490" s="68">
        <v>44089</v>
      </c>
      <c r="C2490" s="68" t="s">
        <v>622</v>
      </c>
      <c r="D2490" s="69">
        <f>VLOOKUP(Pag_Inicio_Corr_mas_casos[[#This Row],[Corregimiento]],Hoja3!$A$2:$D$676,4,0)</f>
        <v>41308</v>
      </c>
      <c r="E2490" s="68">
        <v>14</v>
      </c>
      <c r="F2490">
        <v>1</v>
      </c>
    </row>
    <row r="2491" spans="1:7">
      <c r="A2491" s="66">
        <v>44089</v>
      </c>
      <c r="B2491" s="68">
        <v>44089</v>
      </c>
      <c r="C2491" s="68" t="s">
        <v>473</v>
      </c>
      <c r="D2491" s="69">
        <f>VLOOKUP(Pag_Inicio_Corr_mas_casos[[#This Row],[Corregimiento]],Hoja3!$A$2:$D$676,4,0)</f>
        <v>80819</v>
      </c>
      <c r="E2491" s="68">
        <v>14</v>
      </c>
      <c r="F2491">
        <v>1</v>
      </c>
    </row>
    <row r="2492" spans="1:7">
      <c r="A2492" s="66">
        <v>44089</v>
      </c>
      <c r="B2492" s="68">
        <v>44089</v>
      </c>
      <c r="C2492" s="68" t="s">
        <v>476</v>
      </c>
      <c r="D2492" s="69">
        <f>VLOOKUP(Pag_Inicio_Corr_mas_casos[[#This Row],[Corregimiento]],Hoja3!$A$2:$D$676,4,0)</f>
        <v>80812</v>
      </c>
      <c r="E2492" s="68">
        <v>13</v>
      </c>
      <c r="F2492">
        <v>1</v>
      </c>
    </row>
    <row r="2493" spans="1:7">
      <c r="A2493" s="66">
        <v>44089</v>
      </c>
      <c r="B2493" s="68">
        <v>44089</v>
      </c>
      <c r="C2493" s="68" t="s">
        <v>477</v>
      </c>
      <c r="D2493" s="69">
        <f>VLOOKUP(Pag_Inicio_Corr_mas_casos[[#This Row],[Corregimiento]],Hoja3!$A$2:$D$676,4,0)</f>
        <v>130702</v>
      </c>
      <c r="E2493" s="68">
        <v>12</v>
      </c>
      <c r="F2493">
        <v>1</v>
      </c>
    </row>
    <row r="2494" spans="1:7">
      <c r="A2494" s="66">
        <v>44089</v>
      </c>
      <c r="B2494" s="68">
        <v>44089</v>
      </c>
      <c r="C2494" s="68" t="s">
        <v>609</v>
      </c>
      <c r="D2494" s="69">
        <f>VLOOKUP(Pag_Inicio_Corr_mas_casos[[#This Row],[Corregimiento]],Hoja3!$A$2:$D$676,4,0)</f>
        <v>110201</v>
      </c>
      <c r="E2494" s="68">
        <v>12</v>
      </c>
      <c r="F2494">
        <v>1</v>
      </c>
    </row>
    <row r="2495" spans="1:7">
      <c r="A2495" s="66">
        <v>44089</v>
      </c>
      <c r="B2495" s="68">
        <v>44089</v>
      </c>
      <c r="C2495" s="68" t="s">
        <v>495</v>
      </c>
      <c r="D2495" s="69">
        <f>VLOOKUP(Pag_Inicio_Corr_mas_casos[[#This Row],[Corregimiento]],Hoja3!$A$2:$D$676,4,0)</f>
        <v>130708</v>
      </c>
      <c r="E2495" s="68">
        <v>11</v>
      </c>
      <c r="F2495">
        <v>1</v>
      </c>
    </row>
    <row r="2496" spans="1:7">
      <c r="A2496" s="66">
        <v>44089</v>
      </c>
      <c r="B2496" s="68">
        <v>44089</v>
      </c>
      <c r="C2496" s="68" t="s">
        <v>547</v>
      </c>
      <c r="D2496" s="69">
        <f>VLOOKUP(Pag_Inicio_Corr_mas_casos[[#This Row],[Corregimiento]],Hoja3!$A$2:$D$676,4,0)</f>
        <v>40203</v>
      </c>
      <c r="E2496" s="68">
        <v>11</v>
      </c>
      <c r="F2496">
        <v>1</v>
      </c>
    </row>
    <row r="2497" spans="1:7">
      <c r="A2497" s="98">
        <v>44090</v>
      </c>
      <c r="B2497" s="99">
        <v>44090</v>
      </c>
      <c r="C2497" s="100" t="s">
        <v>476</v>
      </c>
      <c r="D2497" s="101">
        <f>VLOOKUP(Pag_Inicio_Corr_mas_casos[[#This Row],[Corregimiento]],Hoja3!$A$2:$D$676,4,0)</f>
        <v>80812</v>
      </c>
      <c r="E2497" s="100">
        <v>34</v>
      </c>
      <c r="F2497">
        <v>1</v>
      </c>
      <c r="G2497" s="7">
        <f>SUM(F2497:F2511)</f>
        <v>15</v>
      </c>
    </row>
    <row r="2498" spans="1:7">
      <c r="A2498" s="98">
        <v>44090</v>
      </c>
      <c r="B2498" s="99">
        <v>44090</v>
      </c>
      <c r="C2498" s="100" t="s">
        <v>623</v>
      </c>
      <c r="D2498" s="101">
        <f>VLOOKUP(Pag_Inicio_Corr_mas_casos[[#This Row],[Corregimiento]],Hoja3!$A$2:$D$676,4,0)</f>
        <v>60101</v>
      </c>
      <c r="E2498" s="100">
        <v>29</v>
      </c>
      <c r="F2498">
        <v>1</v>
      </c>
    </row>
    <row r="2499" spans="1:7">
      <c r="A2499" s="98">
        <v>44090</v>
      </c>
      <c r="B2499" s="99">
        <v>44090</v>
      </c>
      <c r="C2499" s="100" t="s">
        <v>462</v>
      </c>
      <c r="D2499" s="101">
        <f>VLOOKUP(Pag_Inicio_Corr_mas_casos[[#This Row],[Corregimiento]],Hoja3!$A$2:$D$676,4,0)</f>
        <v>130106</v>
      </c>
      <c r="E2499" s="100">
        <v>21</v>
      </c>
      <c r="F2499">
        <v>1</v>
      </c>
    </row>
    <row r="2500" spans="1:7">
      <c r="A2500" s="98">
        <v>44090</v>
      </c>
      <c r="B2500" s="99">
        <v>44090</v>
      </c>
      <c r="C2500" s="100" t="s">
        <v>469</v>
      </c>
      <c r="D2500" s="101">
        <f>VLOOKUP(Pag_Inicio_Corr_mas_casos[[#This Row],[Corregimiento]],Hoja3!$A$2:$D$676,4,0)</f>
        <v>80817</v>
      </c>
      <c r="E2500" s="100">
        <v>19</v>
      </c>
      <c r="F2500">
        <v>1</v>
      </c>
    </row>
    <row r="2501" spans="1:7">
      <c r="A2501" s="98">
        <v>44090</v>
      </c>
      <c r="B2501" s="99">
        <v>44090</v>
      </c>
      <c r="C2501" s="100" t="s">
        <v>465</v>
      </c>
      <c r="D2501" s="101">
        <f>VLOOKUP(Pag_Inicio_Corr_mas_casos[[#This Row],[Corregimiento]],Hoja3!$A$2:$D$676,4,0)</f>
        <v>80821</v>
      </c>
      <c r="E2501" s="100">
        <v>18</v>
      </c>
      <c r="F2501">
        <v>1</v>
      </c>
    </row>
    <row r="2502" spans="1:7">
      <c r="A2502" s="98">
        <v>44090</v>
      </c>
      <c r="B2502" s="99">
        <v>44090</v>
      </c>
      <c r="C2502" s="100" t="s">
        <v>607</v>
      </c>
      <c r="D2502" s="101">
        <f>VLOOKUP(Pag_Inicio_Corr_mas_casos[[#This Row],[Corregimiento]],Hoja3!$A$2:$D$676,4,0)</f>
        <v>40204</v>
      </c>
      <c r="E2502" s="100">
        <v>18</v>
      </c>
      <c r="F2502">
        <v>1</v>
      </c>
    </row>
    <row r="2503" spans="1:7">
      <c r="A2503" s="98">
        <v>44090</v>
      </c>
      <c r="B2503" s="99">
        <v>44090</v>
      </c>
      <c r="C2503" s="100" t="s">
        <v>477</v>
      </c>
      <c r="D2503" s="101">
        <f>VLOOKUP(Pag_Inicio_Corr_mas_casos[[#This Row],[Corregimiento]],Hoja3!$A$2:$D$676,4,0)</f>
        <v>130702</v>
      </c>
      <c r="E2503" s="100">
        <v>16</v>
      </c>
      <c r="F2503">
        <v>1</v>
      </c>
    </row>
    <row r="2504" spans="1:7">
      <c r="A2504" s="98">
        <v>44090</v>
      </c>
      <c r="B2504" s="99">
        <v>44090</v>
      </c>
      <c r="C2504" s="100" t="s">
        <v>614</v>
      </c>
      <c r="D2504" s="101">
        <f>VLOOKUP(Pag_Inicio_Corr_mas_casos[[#This Row],[Corregimiento]],Hoja3!$A$2:$D$676,4,0)</f>
        <v>50317</v>
      </c>
      <c r="E2504" s="100">
        <v>16</v>
      </c>
      <c r="F2504">
        <v>1</v>
      </c>
    </row>
    <row r="2505" spans="1:7">
      <c r="A2505" s="98">
        <v>44090</v>
      </c>
      <c r="B2505" s="99">
        <v>44090</v>
      </c>
      <c r="C2505" s="100" t="s">
        <v>473</v>
      </c>
      <c r="D2505" s="101">
        <f>VLOOKUP(Pag_Inicio_Corr_mas_casos[[#This Row],[Corregimiento]],Hoja3!$A$2:$D$676,4,0)</f>
        <v>80819</v>
      </c>
      <c r="E2505" s="100">
        <v>15</v>
      </c>
      <c r="F2505">
        <v>1</v>
      </c>
    </row>
    <row r="2506" spans="1:7">
      <c r="A2506" s="98">
        <v>44090</v>
      </c>
      <c r="B2506" s="99">
        <v>44090</v>
      </c>
      <c r="C2506" s="100" t="s">
        <v>460</v>
      </c>
      <c r="D2506" s="101">
        <f>VLOOKUP(Pag_Inicio_Corr_mas_casos[[#This Row],[Corregimiento]],Hoja3!$A$2:$D$676,4,0)</f>
        <v>130101</v>
      </c>
      <c r="E2506" s="100">
        <v>13</v>
      </c>
      <c r="F2506">
        <v>1</v>
      </c>
    </row>
    <row r="2507" spans="1:7">
      <c r="A2507" s="98">
        <v>44090</v>
      </c>
      <c r="B2507" s="99">
        <v>44090</v>
      </c>
      <c r="C2507" s="100" t="s">
        <v>570</v>
      </c>
      <c r="D2507" s="101">
        <f>VLOOKUP(Pag_Inicio_Corr_mas_casos[[#This Row],[Corregimiento]],Hoja3!$A$2:$D$676,4,0)</f>
        <v>40501</v>
      </c>
      <c r="E2507" s="100">
        <v>13</v>
      </c>
      <c r="F2507">
        <v>1</v>
      </c>
    </row>
    <row r="2508" spans="1:7">
      <c r="A2508" s="98">
        <v>44090</v>
      </c>
      <c r="B2508" s="99">
        <v>44090</v>
      </c>
      <c r="C2508" s="100" t="s">
        <v>513</v>
      </c>
      <c r="D2508" s="101">
        <f>VLOOKUP(Pag_Inicio_Corr_mas_casos[[#This Row],[Corregimiento]],Hoja3!$A$2:$D$676,4,0)</f>
        <v>80814</v>
      </c>
      <c r="E2508" s="100">
        <v>12</v>
      </c>
      <c r="F2508">
        <v>1</v>
      </c>
    </row>
    <row r="2509" spans="1:7">
      <c r="A2509" s="98">
        <v>44090</v>
      </c>
      <c r="B2509" s="99">
        <v>44090</v>
      </c>
      <c r="C2509" s="100" t="s">
        <v>564</v>
      </c>
      <c r="D2509" s="101">
        <f>VLOOKUP(Pag_Inicio_Corr_mas_casos[[#This Row],[Corregimiento]],Hoja3!$A$2:$D$676,4,0)</f>
        <v>40606</v>
      </c>
      <c r="E2509" s="100">
        <v>12</v>
      </c>
      <c r="F2509">
        <v>1</v>
      </c>
    </row>
    <row r="2510" spans="1:7">
      <c r="A2510" s="98">
        <v>44090</v>
      </c>
      <c r="B2510" s="99">
        <v>44090</v>
      </c>
      <c r="C2510" s="100" t="s">
        <v>480</v>
      </c>
      <c r="D2510" s="101">
        <f>VLOOKUP(Pag_Inicio_Corr_mas_casos[[#This Row],[Corregimiento]],Hoja3!$A$2:$D$676,4,0)</f>
        <v>130108</v>
      </c>
      <c r="E2510" s="100">
        <v>11</v>
      </c>
      <c r="F2510">
        <v>1</v>
      </c>
    </row>
    <row r="2511" spans="1:7">
      <c r="A2511" s="98">
        <v>44090</v>
      </c>
      <c r="B2511" s="99">
        <v>44090</v>
      </c>
      <c r="C2511" s="100" t="s">
        <v>490</v>
      </c>
      <c r="D2511" s="101">
        <f>VLOOKUP(Pag_Inicio_Corr_mas_casos[[#This Row],[Corregimiento]],Hoja3!$A$2:$D$676,4,0)</f>
        <v>80820</v>
      </c>
      <c r="E2511" s="100">
        <v>11</v>
      </c>
      <c r="F2511">
        <v>1</v>
      </c>
    </row>
    <row r="2512" spans="1:7">
      <c r="A2512" s="102">
        <v>44091</v>
      </c>
      <c r="B2512" s="103">
        <v>44091</v>
      </c>
      <c r="C2512" s="104" t="s">
        <v>623</v>
      </c>
      <c r="D2512" s="105">
        <f>VLOOKUP(Pag_Inicio_Corr_mas_casos[[#This Row],[Corregimiento]],Hoja3!$A$2:$D$676,4,0)</f>
        <v>60101</v>
      </c>
      <c r="E2512" s="104">
        <v>68</v>
      </c>
      <c r="F2512">
        <v>1</v>
      </c>
      <c r="G2512">
        <f>SUM(F2512:F2528)</f>
        <v>17</v>
      </c>
    </row>
    <row r="2513" spans="1:6">
      <c r="A2513" s="102">
        <v>44091</v>
      </c>
      <c r="B2513" s="103">
        <v>44091</v>
      </c>
      <c r="C2513" s="104" t="s">
        <v>624</v>
      </c>
      <c r="D2513" s="105">
        <f>VLOOKUP(Pag_Inicio_Corr_mas_casos[[#This Row],[Corregimiento]],Hoja3!$A$2:$D$676,4,0)</f>
        <v>60102</v>
      </c>
      <c r="E2513" s="104">
        <v>25</v>
      </c>
      <c r="F2513">
        <v>1</v>
      </c>
    </row>
    <row r="2514" spans="1:6">
      <c r="A2514" s="102">
        <v>44091</v>
      </c>
      <c r="B2514" s="103">
        <v>44091</v>
      </c>
      <c r="C2514" s="104" t="s">
        <v>465</v>
      </c>
      <c r="D2514" s="105">
        <f>VLOOKUP(Pag_Inicio_Corr_mas_casos[[#This Row],[Corregimiento]],Hoja3!$A$2:$D$676,4,0)</f>
        <v>80821</v>
      </c>
      <c r="E2514" s="104">
        <v>22</v>
      </c>
      <c r="F2514">
        <v>1</v>
      </c>
    </row>
    <row r="2515" spans="1:6">
      <c r="A2515" s="102">
        <v>44091</v>
      </c>
      <c r="B2515" s="103">
        <v>44091</v>
      </c>
      <c r="C2515" s="104" t="s">
        <v>476</v>
      </c>
      <c r="D2515" s="105">
        <f>VLOOKUP(Pag_Inicio_Corr_mas_casos[[#This Row],[Corregimiento]],Hoja3!$A$2:$D$676,4,0)</f>
        <v>80812</v>
      </c>
      <c r="E2515" s="104">
        <v>22</v>
      </c>
      <c r="F2515">
        <v>1</v>
      </c>
    </row>
    <row r="2516" spans="1:6">
      <c r="A2516" s="102">
        <v>44091</v>
      </c>
      <c r="B2516" s="103">
        <v>44091</v>
      </c>
      <c r="C2516" s="104" t="s">
        <v>462</v>
      </c>
      <c r="D2516" s="105">
        <f>VLOOKUP(Pag_Inicio_Corr_mas_casos[[#This Row],[Corregimiento]],Hoja3!$A$2:$D$676,4,0)</f>
        <v>130106</v>
      </c>
      <c r="E2516" s="104">
        <v>20</v>
      </c>
      <c r="F2516">
        <v>1</v>
      </c>
    </row>
    <row r="2517" spans="1:6">
      <c r="A2517" s="102">
        <v>44091</v>
      </c>
      <c r="B2517" s="103">
        <v>44091</v>
      </c>
      <c r="C2517" s="104" t="s">
        <v>469</v>
      </c>
      <c r="D2517" s="105">
        <f>VLOOKUP(Pag_Inicio_Corr_mas_casos[[#This Row],[Corregimiento]],Hoja3!$A$2:$D$676,4,0)</f>
        <v>80817</v>
      </c>
      <c r="E2517" s="104">
        <v>19</v>
      </c>
      <c r="F2517">
        <v>1</v>
      </c>
    </row>
    <row r="2518" spans="1:6">
      <c r="A2518" s="102">
        <v>44091</v>
      </c>
      <c r="B2518" s="103">
        <v>44091</v>
      </c>
      <c r="C2518" s="104" t="s">
        <v>486</v>
      </c>
      <c r="D2518" s="105">
        <f>VLOOKUP(Pag_Inicio_Corr_mas_casos[[#This Row],[Corregimiento]],Hoja3!$A$2:$D$676,4,0)</f>
        <v>80813</v>
      </c>
      <c r="E2518" s="104">
        <v>18</v>
      </c>
      <c r="F2518">
        <v>1</v>
      </c>
    </row>
    <row r="2519" spans="1:6">
      <c r="A2519" s="102">
        <v>44091</v>
      </c>
      <c r="B2519" s="103">
        <v>44091</v>
      </c>
      <c r="C2519" s="104" t="s">
        <v>473</v>
      </c>
      <c r="D2519" s="105">
        <f>VLOOKUP(Pag_Inicio_Corr_mas_casos[[#This Row],[Corregimiento]],Hoja3!$A$2:$D$676,4,0)</f>
        <v>80819</v>
      </c>
      <c r="E2519" s="104">
        <v>18</v>
      </c>
      <c r="F2519">
        <v>1</v>
      </c>
    </row>
    <row r="2520" spans="1:6">
      <c r="A2520" s="102">
        <v>44091</v>
      </c>
      <c r="B2520" s="103">
        <v>44091</v>
      </c>
      <c r="C2520" s="104" t="s">
        <v>470</v>
      </c>
      <c r="D2520" s="105">
        <f>VLOOKUP(Pag_Inicio_Corr_mas_casos[[#This Row],[Corregimiento]],Hoja3!$A$2:$D$676,4,0)</f>
        <v>80822</v>
      </c>
      <c r="E2520" s="104">
        <v>17</v>
      </c>
      <c r="F2520">
        <v>1</v>
      </c>
    </row>
    <row r="2521" spans="1:6">
      <c r="A2521" s="102">
        <v>44091</v>
      </c>
      <c r="B2521" s="103">
        <v>44091</v>
      </c>
      <c r="C2521" s="104" t="s">
        <v>471</v>
      </c>
      <c r="D2521" s="105">
        <f>VLOOKUP(Pag_Inicio_Corr_mas_casos[[#This Row],[Corregimiento]],Hoja3!$A$2:$D$676,4,0)</f>
        <v>80823</v>
      </c>
      <c r="E2521" s="104">
        <v>17</v>
      </c>
      <c r="F2521">
        <v>1</v>
      </c>
    </row>
    <row r="2522" spans="1:6">
      <c r="A2522" s="102">
        <v>44091</v>
      </c>
      <c r="B2522" s="103">
        <v>44091</v>
      </c>
      <c r="C2522" s="104" t="s">
        <v>478</v>
      </c>
      <c r="D2522" s="105">
        <f>VLOOKUP(Pag_Inicio_Corr_mas_casos[[#This Row],[Corregimiento]],Hoja3!$A$2:$D$676,4,0)</f>
        <v>40601</v>
      </c>
      <c r="E2522" s="104">
        <v>15</v>
      </c>
      <c r="F2522">
        <v>1</v>
      </c>
    </row>
    <row r="2523" spans="1:6">
      <c r="A2523" s="102">
        <v>44091</v>
      </c>
      <c r="B2523" s="103">
        <v>44091</v>
      </c>
      <c r="C2523" s="104" t="s">
        <v>592</v>
      </c>
      <c r="D2523" s="105">
        <f>VLOOKUP(Pag_Inicio_Corr_mas_casos[[#This Row],[Corregimiento]],Hoja3!$A$2:$D$676,4,0)</f>
        <v>50105</v>
      </c>
      <c r="E2523" s="104">
        <v>14</v>
      </c>
      <c r="F2523">
        <v>1</v>
      </c>
    </row>
    <row r="2524" spans="1:6">
      <c r="A2524" s="102">
        <v>44091</v>
      </c>
      <c r="B2524" s="103">
        <v>44091</v>
      </c>
      <c r="C2524" s="104" t="s">
        <v>495</v>
      </c>
      <c r="D2524" s="105">
        <f>VLOOKUP(Pag_Inicio_Corr_mas_casos[[#This Row],[Corregimiento]],Hoja3!$A$2:$D$676,4,0)</f>
        <v>130708</v>
      </c>
      <c r="E2524" s="104">
        <v>13</v>
      </c>
      <c r="F2524">
        <v>1</v>
      </c>
    </row>
    <row r="2525" spans="1:6">
      <c r="A2525" s="102">
        <v>44091</v>
      </c>
      <c r="B2525" s="103">
        <v>44091</v>
      </c>
      <c r="C2525" s="104" t="s">
        <v>625</v>
      </c>
      <c r="D2525" s="105">
        <f>VLOOKUP(Pag_Inicio_Corr_mas_casos[[#This Row],[Corregimiento]],Hoja3!$A$2:$D$676,4,0)</f>
        <v>60103</v>
      </c>
      <c r="E2525" s="104">
        <v>13</v>
      </c>
      <c r="F2525">
        <v>1</v>
      </c>
    </row>
    <row r="2526" spans="1:6">
      <c r="A2526" s="102">
        <v>44091</v>
      </c>
      <c r="B2526" s="103">
        <v>44091</v>
      </c>
      <c r="C2526" s="104" t="s">
        <v>529</v>
      </c>
      <c r="D2526" s="105">
        <f>VLOOKUP(Pag_Inicio_Corr_mas_casos[[#This Row],[Corregimiento]],Hoja3!$A$2:$D$676,4,0)</f>
        <v>20101</v>
      </c>
      <c r="E2526" s="104">
        <v>12</v>
      </c>
      <c r="F2526">
        <v>1</v>
      </c>
    </row>
    <row r="2527" spans="1:6">
      <c r="A2527" s="102">
        <v>44091</v>
      </c>
      <c r="B2527" s="103">
        <v>44091</v>
      </c>
      <c r="C2527" s="104" t="s">
        <v>626</v>
      </c>
      <c r="D2527" s="105">
        <f>VLOOKUP(Pag_Inicio_Corr_mas_casos[[#This Row],[Corregimiento]],Hoja3!$A$2:$D$676,4,0)</f>
        <v>80811</v>
      </c>
      <c r="E2527" s="104">
        <v>12</v>
      </c>
      <c r="F2527">
        <v>1</v>
      </c>
    </row>
    <row r="2528" spans="1:6">
      <c r="A2528" s="102">
        <v>44091</v>
      </c>
      <c r="B2528" s="103">
        <v>44091</v>
      </c>
      <c r="C2528" s="104" t="s">
        <v>496</v>
      </c>
      <c r="D2528" s="105">
        <f>VLOOKUP(Pag_Inicio_Corr_mas_casos[[#This Row],[Corregimiento]],Hoja3!$A$2:$D$676,4,0)</f>
        <v>80826</v>
      </c>
      <c r="E2528" s="104">
        <v>11</v>
      </c>
      <c r="F2528">
        <v>1</v>
      </c>
    </row>
    <row r="2529" spans="1:7">
      <c r="A2529" s="90">
        <v>44092</v>
      </c>
      <c r="B2529" s="91">
        <v>44092</v>
      </c>
      <c r="C2529" s="92" t="s">
        <v>623</v>
      </c>
      <c r="D2529" s="93">
        <f>VLOOKUP(Pag_Inicio_Corr_mas_casos[[#This Row],[Corregimiento]],Hoja3!$A$2:$D$676,4,0)</f>
        <v>60101</v>
      </c>
      <c r="E2529" s="92">
        <v>65</v>
      </c>
      <c r="F2529">
        <v>1</v>
      </c>
      <c r="G2529">
        <f>SUM(F2529:F2547)</f>
        <v>19</v>
      </c>
    </row>
    <row r="2530" spans="1:7">
      <c r="A2530" s="90">
        <v>44092</v>
      </c>
      <c r="B2530" s="91">
        <v>44092</v>
      </c>
      <c r="C2530" s="92" t="s">
        <v>501</v>
      </c>
      <c r="D2530" s="93">
        <f>VLOOKUP(Pag_Inicio_Corr_mas_casos[[#This Row],[Corregimiento]],Hoja3!$A$2:$D$676,4,0)</f>
        <v>80809</v>
      </c>
      <c r="E2530" s="92">
        <v>28</v>
      </c>
      <c r="F2530">
        <v>1</v>
      </c>
    </row>
    <row r="2531" spans="1:7">
      <c r="A2531" s="90">
        <v>44092</v>
      </c>
      <c r="B2531" s="91">
        <v>44092</v>
      </c>
      <c r="C2531" s="92" t="s">
        <v>465</v>
      </c>
      <c r="D2531" s="93">
        <f>VLOOKUP(Pag_Inicio_Corr_mas_casos[[#This Row],[Corregimiento]],Hoja3!$A$2:$D$676,4,0)</f>
        <v>80821</v>
      </c>
      <c r="E2531" s="92">
        <v>24</v>
      </c>
      <c r="F2531">
        <v>1</v>
      </c>
    </row>
    <row r="2532" spans="1:7">
      <c r="A2532" s="90">
        <v>44092</v>
      </c>
      <c r="B2532" s="91">
        <v>44092</v>
      </c>
      <c r="C2532" s="92" t="s">
        <v>596</v>
      </c>
      <c r="D2532" s="93">
        <f>VLOOKUP(Pag_Inicio_Corr_mas_casos[[#This Row],[Corregimiento]],Hoja3!$A$2:$D$676,4,0)</f>
        <v>91101</v>
      </c>
      <c r="E2532" s="92">
        <v>22</v>
      </c>
      <c r="F2532">
        <v>1</v>
      </c>
    </row>
    <row r="2533" spans="1:7">
      <c r="A2533" s="90">
        <v>44092</v>
      </c>
      <c r="B2533" s="91">
        <v>44092</v>
      </c>
      <c r="C2533" s="92" t="s">
        <v>480</v>
      </c>
      <c r="D2533" s="93">
        <f>VLOOKUP(Pag_Inicio_Corr_mas_casos[[#This Row],[Corregimiento]],Hoja3!$A$2:$D$676,4,0)</f>
        <v>130108</v>
      </c>
      <c r="E2533" s="92">
        <v>20</v>
      </c>
      <c r="F2533">
        <v>1</v>
      </c>
    </row>
    <row r="2534" spans="1:7">
      <c r="A2534" s="90">
        <v>44092</v>
      </c>
      <c r="B2534" s="91">
        <v>44092</v>
      </c>
      <c r="C2534" s="92" t="s">
        <v>522</v>
      </c>
      <c r="D2534" s="93">
        <f>VLOOKUP(Pag_Inicio_Corr_mas_casos[[#This Row],[Corregimiento]],Hoja3!$A$2:$D$676,4,0)</f>
        <v>80818</v>
      </c>
      <c r="E2534" s="92">
        <v>20</v>
      </c>
      <c r="F2534">
        <v>1</v>
      </c>
    </row>
    <row r="2535" spans="1:7">
      <c r="A2535" s="90">
        <v>44092</v>
      </c>
      <c r="B2535" s="91">
        <v>44092</v>
      </c>
      <c r="C2535" s="92" t="s">
        <v>473</v>
      </c>
      <c r="D2535" s="93">
        <f>VLOOKUP(Pag_Inicio_Corr_mas_casos[[#This Row],[Corregimiento]],Hoja3!$A$2:$D$676,4,0)</f>
        <v>80819</v>
      </c>
      <c r="E2535" s="92">
        <v>20</v>
      </c>
      <c r="F2535">
        <v>1</v>
      </c>
    </row>
    <row r="2536" spans="1:7">
      <c r="A2536" s="90">
        <v>44092</v>
      </c>
      <c r="B2536" s="91">
        <v>44092</v>
      </c>
      <c r="C2536" s="92" t="s">
        <v>614</v>
      </c>
      <c r="D2536" s="93">
        <f>VLOOKUP(Pag_Inicio_Corr_mas_casos[[#This Row],[Corregimiento]],Hoja3!$A$2:$D$676,4,0)</f>
        <v>50317</v>
      </c>
      <c r="E2536" s="92">
        <v>20</v>
      </c>
      <c r="F2536">
        <v>1</v>
      </c>
    </row>
    <row r="2537" spans="1:7">
      <c r="A2537" s="90">
        <v>44092</v>
      </c>
      <c r="B2537" s="91">
        <v>44092</v>
      </c>
      <c r="C2537" s="92" t="s">
        <v>607</v>
      </c>
      <c r="D2537" s="93">
        <f>VLOOKUP(Pag_Inicio_Corr_mas_casos[[#This Row],[Corregimiento]],Hoja3!$A$2:$D$676,4,0)</f>
        <v>40204</v>
      </c>
      <c r="E2537" s="92">
        <v>16</v>
      </c>
      <c r="F2537">
        <v>1</v>
      </c>
    </row>
    <row r="2538" spans="1:7">
      <c r="A2538" s="90">
        <v>44092</v>
      </c>
      <c r="B2538" s="91">
        <v>44092</v>
      </c>
      <c r="C2538" s="92" t="s">
        <v>461</v>
      </c>
      <c r="D2538" s="93">
        <f>VLOOKUP(Pag_Inicio_Corr_mas_casos[[#This Row],[Corregimiento]],Hoja3!$A$2:$D$676,4,0)</f>
        <v>81002</v>
      </c>
      <c r="E2538" s="92">
        <v>15</v>
      </c>
      <c r="F2538">
        <v>1</v>
      </c>
    </row>
    <row r="2539" spans="1:7">
      <c r="A2539" s="90">
        <v>44092</v>
      </c>
      <c r="B2539" s="91">
        <v>44092</v>
      </c>
      <c r="C2539" s="92" t="s">
        <v>478</v>
      </c>
      <c r="D2539" s="93">
        <f>VLOOKUP(Pag_Inicio_Corr_mas_casos[[#This Row],[Corregimiento]],Hoja3!$A$2:$D$676,4,0)</f>
        <v>40601</v>
      </c>
      <c r="E2539" s="92">
        <v>15</v>
      </c>
      <c r="F2539">
        <v>1</v>
      </c>
    </row>
    <row r="2540" spans="1:7">
      <c r="A2540" s="90">
        <v>44092</v>
      </c>
      <c r="B2540" s="91">
        <v>44092</v>
      </c>
      <c r="C2540" s="92" t="s">
        <v>486</v>
      </c>
      <c r="D2540" s="93">
        <f>VLOOKUP(Pag_Inicio_Corr_mas_casos[[#This Row],[Corregimiento]],Hoja3!$A$2:$D$676,4,0)</f>
        <v>80813</v>
      </c>
      <c r="E2540" s="92">
        <v>14</v>
      </c>
      <c r="F2540">
        <v>1</v>
      </c>
    </row>
    <row r="2541" spans="1:7">
      <c r="A2541" s="90">
        <v>44092</v>
      </c>
      <c r="B2541" s="91">
        <v>44092</v>
      </c>
      <c r="C2541" s="92" t="s">
        <v>476</v>
      </c>
      <c r="D2541" s="93">
        <f>VLOOKUP(Pag_Inicio_Corr_mas_casos[[#This Row],[Corregimiento]],Hoja3!$A$2:$D$676,4,0)</f>
        <v>80812</v>
      </c>
      <c r="E2541" s="92">
        <v>13</v>
      </c>
      <c r="F2541">
        <v>1</v>
      </c>
    </row>
    <row r="2542" spans="1:7">
      <c r="A2542" s="90">
        <v>44092</v>
      </c>
      <c r="B2542" s="91">
        <v>44092</v>
      </c>
      <c r="C2542" s="92" t="s">
        <v>469</v>
      </c>
      <c r="D2542" s="93">
        <f>VLOOKUP(Pag_Inicio_Corr_mas_casos[[#This Row],[Corregimiento]],Hoja3!$A$2:$D$676,4,0)</f>
        <v>80817</v>
      </c>
      <c r="E2542" s="92">
        <v>13</v>
      </c>
      <c r="F2542">
        <v>1</v>
      </c>
    </row>
    <row r="2543" spans="1:7">
      <c r="A2543" s="90">
        <v>44092</v>
      </c>
      <c r="B2543" s="91">
        <v>44092</v>
      </c>
      <c r="C2543" s="92" t="s">
        <v>491</v>
      </c>
      <c r="D2543" s="93">
        <f>VLOOKUP(Pag_Inicio_Corr_mas_casos[[#This Row],[Corregimiento]],Hoja3!$A$2:$D$676,4,0)</f>
        <v>80815</v>
      </c>
      <c r="E2543" s="92">
        <v>12</v>
      </c>
      <c r="F2543">
        <v>1</v>
      </c>
    </row>
    <row r="2544" spans="1:7">
      <c r="A2544" s="90">
        <v>44092</v>
      </c>
      <c r="B2544" s="91">
        <v>44092</v>
      </c>
      <c r="C2544" s="92" t="s">
        <v>506</v>
      </c>
      <c r="D2544" s="93">
        <f>VLOOKUP(Pag_Inicio_Corr_mas_casos[[#This Row],[Corregimiento]],Hoja3!$A$2:$D$676,4,0)</f>
        <v>81003</v>
      </c>
      <c r="E2544" s="92">
        <v>12</v>
      </c>
      <c r="F2544">
        <v>1</v>
      </c>
    </row>
    <row r="2545" spans="1:7">
      <c r="A2545" s="90">
        <v>44092</v>
      </c>
      <c r="B2545" s="91">
        <v>44092</v>
      </c>
      <c r="C2545" s="92" t="s">
        <v>468</v>
      </c>
      <c r="D2545" s="93">
        <f>VLOOKUP(Pag_Inicio_Corr_mas_casos[[#This Row],[Corregimiento]],Hoja3!$A$2:$D$676,4,0)</f>
        <v>80816</v>
      </c>
      <c r="E2545" s="92">
        <v>12</v>
      </c>
      <c r="F2545">
        <v>1</v>
      </c>
    </row>
    <row r="2546" spans="1:7">
      <c r="A2546" s="90">
        <v>44092</v>
      </c>
      <c r="B2546" s="91">
        <v>44092</v>
      </c>
      <c r="C2546" s="92" t="s">
        <v>467</v>
      </c>
      <c r="D2546" s="93">
        <f>VLOOKUP(Pag_Inicio_Corr_mas_casos[[#This Row],[Corregimiento]],Hoja3!$A$2:$D$676,4,0)</f>
        <v>81008</v>
      </c>
      <c r="E2546" s="92">
        <v>12</v>
      </c>
      <c r="F2546">
        <v>1</v>
      </c>
    </row>
    <row r="2547" spans="1:7">
      <c r="A2547" s="90">
        <v>44092</v>
      </c>
      <c r="B2547" s="91">
        <v>44092</v>
      </c>
      <c r="C2547" s="92" t="s">
        <v>460</v>
      </c>
      <c r="D2547" s="93">
        <f>VLOOKUP(Pag_Inicio_Corr_mas_casos[[#This Row],[Corregimiento]],Hoja3!$A$2:$D$676,4,0)</f>
        <v>130101</v>
      </c>
      <c r="E2547" s="92">
        <v>11</v>
      </c>
      <c r="F2547">
        <v>1</v>
      </c>
    </row>
    <row r="2548" spans="1:7">
      <c r="A2548" s="94">
        <v>44093</v>
      </c>
      <c r="B2548" s="95">
        <v>44093</v>
      </c>
      <c r="C2548" s="96" t="s">
        <v>623</v>
      </c>
      <c r="D2548" s="97">
        <f>VLOOKUP(Pag_Inicio_Corr_mas_casos[[#This Row],[Corregimiento]],Hoja3!$A$2:$D$676,4,0)</f>
        <v>60101</v>
      </c>
      <c r="E2548" s="96">
        <v>64</v>
      </c>
      <c r="F2548">
        <v>1</v>
      </c>
      <c r="G2548">
        <f>SUM(F2548:F2566)</f>
        <v>19</v>
      </c>
    </row>
    <row r="2549" spans="1:7">
      <c r="A2549" s="94">
        <v>44093</v>
      </c>
      <c r="B2549" s="95">
        <v>44093</v>
      </c>
      <c r="C2549" s="96" t="s">
        <v>474</v>
      </c>
      <c r="D2549" s="97">
        <f>VLOOKUP(Pag_Inicio_Corr_mas_casos[[#This Row],[Corregimiento]],Hoja3!$A$2:$D$676,4,0)</f>
        <v>130107</v>
      </c>
      <c r="E2549" s="96">
        <v>18</v>
      </c>
      <c r="F2549">
        <v>1</v>
      </c>
    </row>
    <row r="2550" spans="1:7">
      <c r="A2550" s="94">
        <v>44093</v>
      </c>
      <c r="B2550" s="95">
        <v>44093</v>
      </c>
      <c r="C2550" s="96" t="s">
        <v>473</v>
      </c>
      <c r="D2550" s="97">
        <f>VLOOKUP(Pag_Inicio_Corr_mas_casos[[#This Row],[Corregimiento]],Hoja3!$A$2:$D$676,4,0)</f>
        <v>80819</v>
      </c>
      <c r="E2550" s="96">
        <v>15</v>
      </c>
      <c r="F2550">
        <v>1</v>
      </c>
    </row>
    <row r="2551" spans="1:7">
      <c r="A2551" s="94">
        <v>44093</v>
      </c>
      <c r="B2551" s="95">
        <v>44093</v>
      </c>
      <c r="C2551" s="96" t="s">
        <v>470</v>
      </c>
      <c r="D2551" s="97">
        <f>VLOOKUP(Pag_Inicio_Corr_mas_casos[[#This Row],[Corregimiento]],Hoja3!$A$2:$D$676,4,0)</f>
        <v>80822</v>
      </c>
      <c r="E2551" s="96">
        <v>14</v>
      </c>
      <c r="F2551">
        <v>1</v>
      </c>
    </row>
    <row r="2552" spans="1:7">
      <c r="A2552" s="94">
        <v>44093</v>
      </c>
      <c r="B2552" s="95">
        <v>44093</v>
      </c>
      <c r="C2552" s="96" t="s">
        <v>495</v>
      </c>
      <c r="D2552" s="97">
        <f>VLOOKUP(Pag_Inicio_Corr_mas_casos[[#This Row],[Corregimiento]],Hoja3!$A$2:$D$676,4,0)</f>
        <v>130708</v>
      </c>
      <c r="E2552" s="96">
        <v>14</v>
      </c>
      <c r="F2552">
        <v>1</v>
      </c>
    </row>
    <row r="2553" spans="1:7">
      <c r="A2553" s="94">
        <v>44093</v>
      </c>
      <c r="B2553" s="95">
        <v>44093</v>
      </c>
      <c r="C2553" s="96" t="s">
        <v>505</v>
      </c>
      <c r="D2553" s="97">
        <f>VLOOKUP(Pag_Inicio_Corr_mas_casos[[#This Row],[Corregimiento]],Hoja3!$A$2:$D$676,4,0)</f>
        <v>130717</v>
      </c>
      <c r="E2553" s="96">
        <v>13</v>
      </c>
      <c r="F2553">
        <v>1</v>
      </c>
    </row>
    <row r="2554" spans="1:7">
      <c r="A2554" s="94">
        <v>44093</v>
      </c>
      <c r="B2554" s="95">
        <v>44093</v>
      </c>
      <c r="C2554" s="96" t="s">
        <v>517</v>
      </c>
      <c r="D2554" s="97">
        <f>VLOOKUP(Pag_Inicio_Corr_mas_casos[[#This Row],[Corregimiento]],Hoja3!$A$2:$D$676,4,0)</f>
        <v>91001</v>
      </c>
      <c r="E2554" s="96">
        <v>13</v>
      </c>
      <c r="F2554">
        <v>1</v>
      </c>
    </row>
    <row r="2555" spans="1:7">
      <c r="A2555" s="94">
        <v>44093</v>
      </c>
      <c r="B2555" s="95">
        <v>44093</v>
      </c>
      <c r="C2555" s="96" t="s">
        <v>491</v>
      </c>
      <c r="D2555" s="97">
        <f>VLOOKUP(Pag_Inicio_Corr_mas_casos[[#This Row],[Corregimiento]],Hoja3!$A$2:$D$676,4,0)</f>
        <v>80815</v>
      </c>
      <c r="E2555" s="96">
        <v>12</v>
      </c>
      <c r="F2555">
        <v>1</v>
      </c>
    </row>
    <row r="2556" spans="1:7">
      <c r="A2556" s="94">
        <v>44093</v>
      </c>
      <c r="B2556" s="95">
        <v>44093</v>
      </c>
      <c r="C2556" s="96" t="s">
        <v>479</v>
      </c>
      <c r="D2556" s="97">
        <f>VLOOKUP(Pag_Inicio_Corr_mas_casos[[#This Row],[Corregimiento]],Hoja3!$A$2:$D$676,4,0)</f>
        <v>80806</v>
      </c>
      <c r="E2556" s="96">
        <v>12</v>
      </c>
      <c r="F2556">
        <v>1</v>
      </c>
    </row>
    <row r="2557" spans="1:7">
      <c r="A2557" s="94">
        <v>44093</v>
      </c>
      <c r="B2557" s="95">
        <v>44093</v>
      </c>
      <c r="C2557" s="96" t="s">
        <v>476</v>
      </c>
      <c r="D2557" s="97">
        <f>VLOOKUP(Pag_Inicio_Corr_mas_casos[[#This Row],[Corregimiento]],Hoja3!$A$2:$D$676,4,0)</f>
        <v>80812</v>
      </c>
      <c r="E2557" s="96">
        <v>12</v>
      </c>
      <c r="F2557">
        <v>1</v>
      </c>
    </row>
    <row r="2558" spans="1:7">
      <c r="A2558" s="94">
        <v>44093</v>
      </c>
      <c r="B2558" s="95">
        <v>44093</v>
      </c>
      <c r="C2558" s="96" t="s">
        <v>477</v>
      </c>
      <c r="D2558" s="97">
        <f>VLOOKUP(Pag_Inicio_Corr_mas_casos[[#This Row],[Corregimiento]],Hoja3!$A$2:$D$676,4,0)</f>
        <v>130702</v>
      </c>
      <c r="E2558" s="96">
        <v>11</v>
      </c>
      <c r="F2558">
        <v>1</v>
      </c>
    </row>
    <row r="2559" spans="1:7">
      <c r="A2559" s="94">
        <v>44093</v>
      </c>
      <c r="B2559" s="95">
        <v>44093</v>
      </c>
      <c r="C2559" s="96" t="s">
        <v>453</v>
      </c>
      <c r="D2559" s="97">
        <f>VLOOKUP(Pag_Inicio_Corr_mas_casos[[#This Row],[Corregimiento]],Hoja3!$A$2:$D$676,4,0)</f>
        <v>130709</v>
      </c>
      <c r="E2559" s="96">
        <v>11</v>
      </c>
      <c r="F2559">
        <v>1</v>
      </c>
    </row>
    <row r="2560" spans="1:7">
      <c r="A2560" s="94">
        <v>44093</v>
      </c>
      <c r="B2560" s="95">
        <v>44093</v>
      </c>
      <c r="C2560" s="96" t="s">
        <v>471</v>
      </c>
      <c r="D2560" s="97">
        <f>VLOOKUP(Pag_Inicio_Corr_mas_casos[[#This Row],[Corregimiento]],Hoja3!$A$2:$D$676,4,0)</f>
        <v>80823</v>
      </c>
      <c r="E2560" s="96">
        <v>11</v>
      </c>
      <c r="F2560">
        <v>1</v>
      </c>
    </row>
    <row r="2561" spans="1:7">
      <c r="A2561" s="94">
        <v>44093</v>
      </c>
      <c r="B2561" s="95">
        <v>44093</v>
      </c>
      <c r="C2561" s="96" t="s">
        <v>472</v>
      </c>
      <c r="D2561" s="97">
        <f>VLOOKUP(Pag_Inicio_Corr_mas_casos[[#This Row],[Corregimiento]],Hoja3!$A$2:$D$676,4,0)</f>
        <v>81001</v>
      </c>
      <c r="E2561" s="96">
        <v>11</v>
      </c>
      <c r="F2561">
        <v>1</v>
      </c>
    </row>
    <row r="2562" spans="1:7">
      <c r="A2562" s="94">
        <v>44093</v>
      </c>
      <c r="B2562" s="95">
        <v>44093</v>
      </c>
      <c r="C2562" s="96" t="s">
        <v>464</v>
      </c>
      <c r="D2562" s="97">
        <f>VLOOKUP(Pag_Inicio_Corr_mas_casos[[#This Row],[Corregimiento]],Hoja3!$A$2:$D$676,4,0)</f>
        <v>130102</v>
      </c>
      <c r="E2562" s="96">
        <v>11</v>
      </c>
      <c r="F2562">
        <v>1</v>
      </c>
    </row>
    <row r="2563" spans="1:7">
      <c r="A2563" s="94">
        <v>44093</v>
      </c>
      <c r="B2563" s="95">
        <v>44093</v>
      </c>
      <c r="C2563" s="96" t="s">
        <v>480</v>
      </c>
      <c r="D2563" s="97">
        <f>VLOOKUP(Pag_Inicio_Corr_mas_casos[[#This Row],[Corregimiento]],Hoja3!$A$2:$D$676,4,0)</f>
        <v>130108</v>
      </c>
      <c r="E2563" s="96">
        <v>11</v>
      </c>
      <c r="F2563">
        <v>1</v>
      </c>
    </row>
    <row r="2564" spans="1:7">
      <c r="A2564" s="94">
        <v>44093</v>
      </c>
      <c r="B2564" s="95">
        <v>44093</v>
      </c>
      <c r="C2564" s="96" t="s">
        <v>627</v>
      </c>
      <c r="D2564" s="97">
        <f>VLOOKUP(Pag_Inicio_Corr_mas_casos[[#This Row],[Corregimiento]],Hoja3!$A$2:$D$676,4,0)</f>
        <v>130104</v>
      </c>
      <c r="E2564" s="96">
        <v>11</v>
      </c>
      <c r="F2564">
        <v>1</v>
      </c>
    </row>
    <row r="2565" spans="1:7">
      <c r="A2565" s="94">
        <v>44093</v>
      </c>
      <c r="B2565" s="95">
        <v>44093</v>
      </c>
      <c r="C2565" s="96" t="s">
        <v>478</v>
      </c>
      <c r="D2565" s="97">
        <f>VLOOKUP(Pag_Inicio_Corr_mas_casos[[#This Row],[Corregimiento]],Hoja3!$A$2:$D$676,4,0)</f>
        <v>40601</v>
      </c>
      <c r="E2565" s="96">
        <v>11</v>
      </c>
      <c r="F2565">
        <v>1</v>
      </c>
    </row>
    <row r="2566" spans="1:7">
      <c r="A2566" s="94">
        <v>44093</v>
      </c>
      <c r="B2566" s="95">
        <v>44093</v>
      </c>
      <c r="C2566" s="96" t="s">
        <v>462</v>
      </c>
      <c r="D2566" s="97">
        <f>VLOOKUP(Pag_Inicio_Corr_mas_casos[[#This Row],[Corregimiento]],Hoja3!$A$2:$D$676,4,0)</f>
        <v>130106</v>
      </c>
      <c r="E2566" s="96">
        <v>11</v>
      </c>
      <c r="F2566">
        <v>1</v>
      </c>
    </row>
    <row r="2567" spans="1:7">
      <c r="A2567" s="66">
        <v>44094</v>
      </c>
      <c r="B2567" s="67">
        <v>44094</v>
      </c>
      <c r="C2567" s="68" t="s">
        <v>628</v>
      </c>
      <c r="D2567" s="69">
        <f>VLOOKUP(Pag_Inicio_Corr_mas_casos[[#This Row],[Corregimiento]],Hoja3!$A$2:$D$676,4,0)</f>
        <v>120102</v>
      </c>
      <c r="E2567" s="68">
        <v>25</v>
      </c>
      <c r="F2567">
        <v>1</v>
      </c>
      <c r="G2567">
        <f>SUM(F2567:F2586)</f>
        <v>20</v>
      </c>
    </row>
    <row r="2568" spans="1:7">
      <c r="A2568" s="66">
        <v>44094</v>
      </c>
      <c r="B2568" s="67">
        <v>44094</v>
      </c>
      <c r="C2568" s="68" t="s">
        <v>540</v>
      </c>
      <c r="D2568" s="69">
        <f>VLOOKUP(Pag_Inicio_Corr_mas_casos[[#This Row],[Corregimiento]],Hoja3!$A$2:$D$676,4,0)</f>
        <v>40611</v>
      </c>
      <c r="E2568" s="68">
        <v>22</v>
      </c>
      <c r="F2568">
        <v>1</v>
      </c>
    </row>
    <row r="2569" spans="1:7">
      <c r="A2569" s="66">
        <v>44094</v>
      </c>
      <c r="B2569" s="67">
        <v>44094</v>
      </c>
      <c r="C2569" s="68" t="s">
        <v>486</v>
      </c>
      <c r="D2569" s="69">
        <f>VLOOKUP(Pag_Inicio_Corr_mas_casos[[#This Row],[Corregimiento]],Hoja3!$A$2:$D$676,4,0)</f>
        <v>80813</v>
      </c>
      <c r="E2569" s="68">
        <v>21</v>
      </c>
      <c r="F2569">
        <v>1</v>
      </c>
    </row>
    <row r="2570" spans="1:7">
      <c r="A2570" s="66">
        <v>44094</v>
      </c>
      <c r="B2570" s="67">
        <v>44094</v>
      </c>
      <c r="C2570" s="68" t="s">
        <v>460</v>
      </c>
      <c r="D2570" s="69">
        <f>VLOOKUP(Pag_Inicio_Corr_mas_casos[[#This Row],[Corregimiento]],Hoja3!$A$2:$D$676,4,0)</f>
        <v>130101</v>
      </c>
      <c r="E2570" s="68">
        <v>18</v>
      </c>
      <c r="F2570">
        <v>1</v>
      </c>
    </row>
    <row r="2571" spans="1:7">
      <c r="A2571" s="66">
        <v>44094</v>
      </c>
      <c r="B2571" s="67">
        <v>44094</v>
      </c>
      <c r="C2571" s="68" t="s">
        <v>462</v>
      </c>
      <c r="D2571" s="69">
        <f>VLOOKUP(Pag_Inicio_Corr_mas_casos[[#This Row],[Corregimiento]],Hoja3!$A$2:$D$676,4,0)</f>
        <v>130106</v>
      </c>
      <c r="E2571" s="68">
        <v>18</v>
      </c>
      <c r="F2571">
        <v>1</v>
      </c>
    </row>
    <row r="2572" spans="1:7">
      <c r="A2572" s="66">
        <v>44094</v>
      </c>
      <c r="B2572" s="67">
        <v>44094</v>
      </c>
      <c r="C2572" s="68" t="s">
        <v>466</v>
      </c>
      <c r="D2572" s="69">
        <f>VLOOKUP(Pag_Inicio_Corr_mas_casos[[#This Row],[Corregimiento]],Hoja3!$A$2:$D$676,4,0)</f>
        <v>81007</v>
      </c>
      <c r="E2572" s="68">
        <v>18</v>
      </c>
      <c r="F2572">
        <v>1</v>
      </c>
    </row>
    <row r="2573" spans="1:7">
      <c r="A2573" s="66">
        <v>44094</v>
      </c>
      <c r="B2573" s="67">
        <v>44094</v>
      </c>
      <c r="C2573" s="68" t="s">
        <v>465</v>
      </c>
      <c r="D2573" s="69">
        <f>VLOOKUP(Pag_Inicio_Corr_mas_casos[[#This Row],[Corregimiento]],Hoja3!$A$2:$D$676,4,0)</f>
        <v>80821</v>
      </c>
      <c r="E2573" s="68">
        <v>17</v>
      </c>
      <c r="F2573">
        <v>1</v>
      </c>
    </row>
    <row r="2574" spans="1:7">
      <c r="A2574" s="66">
        <v>44094</v>
      </c>
      <c r="B2574" s="67">
        <v>44094</v>
      </c>
      <c r="C2574" s="68" t="s">
        <v>464</v>
      </c>
      <c r="D2574" s="69">
        <f>VLOOKUP(Pag_Inicio_Corr_mas_casos[[#This Row],[Corregimiento]],Hoja3!$A$2:$D$676,4,0)</f>
        <v>130102</v>
      </c>
      <c r="E2574" s="68">
        <v>16</v>
      </c>
      <c r="F2574">
        <v>1</v>
      </c>
    </row>
    <row r="2575" spans="1:7">
      <c r="A2575" s="66">
        <v>44094</v>
      </c>
      <c r="B2575" s="67">
        <v>44094</v>
      </c>
      <c r="C2575" s="68" t="s">
        <v>473</v>
      </c>
      <c r="D2575" s="69">
        <f>VLOOKUP(Pag_Inicio_Corr_mas_casos[[#This Row],[Corregimiento]],Hoja3!$A$2:$D$676,4,0)</f>
        <v>80819</v>
      </c>
      <c r="E2575" s="68">
        <v>16</v>
      </c>
      <c r="F2575">
        <v>1</v>
      </c>
    </row>
    <row r="2576" spans="1:7">
      <c r="A2576" s="66">
        <v>44094</v>
      </c>
      <c r="B2576" s="67">
        <v>44094</v>
      </c>
      <c r="C2576" s="68" t="s">
        <v>522</v>
      </c>
      <c r="D2576" s="69">
        <f>VLOOKUP(Pag_Inicio_Corr_mas_casos[[#This Row],[Corregimiento]],Hoja3!$A$2:$D$676,4,0)</f>
        <v>80818</v>
      </c>
      <c r="E2576" s="68">
        <v>15</v>
      </c>
      <c r="F2576">
        <v>1</v>
      </c>
    </row>
    <row r="2577" spans="1:7">
      <c r="A2577" s="66">
        <v>44094</v>
      </c>
      <c r="B2577" s="67">
        <v>44094</v>
      </c>
      <c r="C2577" s="68" t="s">
        <v>493</v>
      </c>
      <c r="D2577" s="69">
        <f>VLOOKUP(Pag_Inicio_Corr_mas_casos[[#This Row],[Corregimiento]],Hoja3!$A$2:$D$676,4,0)</f>
        <v>80811</v>
      </c>
      <c r="E2577" s="68">
        <v>15</v>
      </c>
      <c r="F2577">
        <v>1</v>
      </c>
    </row>
    <row r="2578" spans="1:7">
      <c r="A2578" s="66">
        <v>44094</v>
      </c>
      <c r="B2578" s="67">
        <v>44094</v>
      </c>
      <c r="C2578" s="68" t="s">
        <v>623</v>
      </c>
      <c r="D2578" s="69">
        <f>VLOOKUP(Pag_Inicio_Corr_mas_casos[[#This Row],[Corregimiento]],Hoja3!$A$2:$D$676,4,0)</f>
        <v>60101</v>
      </c>
      <c r="E2578" s="68">
        <v>14</v>
      </c>
      <c r="F2578">
        <v>1</v>
      </c>
    </row>
    <row r="2579" spans="1:7">
      <c r="A2579" s="66">
        <v>44094</v>
      </c>
      <c r="B2579" s="67">
        <v>44094</v>
      </c>
      <c r="C2579" s="68" t="s">
        <v>469</v>
      </c>
      <c r="D2579" s="69">
        <f>VLOOKUP(Pag_Inicio_Corr_mas_casos[[#This Row],[Corregimiento]],Hoja3!$A$2:$D$676,4,0)</f>
        <v>80817</v>
      </c>
      <c r="E2579" s="68">
        <v>13</v>
      </c>
      <c r="F2579">
        <v>1</v>
      </c>
    </row>
    <row r="2580" spans="1:7">
      <c r="A2580" s="66">
        <v>44094</v>
      </c>
      <c r="B2580" s="67">
        <v>44094</v>
      </c>
      <c r="C2580" s="68" t="s">
        <v>474</v>
      </c>
      <c r="D2580" s="69">
        <f>VLOOKUP(Pag_Inicio_Corr_mas_casos[[#This Row],[Corregimiento]],Hoja3!$A$2:$D$676,4,0)</f>
        <v>130107</v>
      </c>
      <c r="E2580" s="68">
        <v>13</v>
      </c>
      <c r="F2580">
        <v>1</v>
      </c>
    </row>
    <row r="2581" spans="1:7">
      <c r="A2581" s="66">
        <v>44094</v>
      </c>
      <c r="B2581" s="67">
        <v>44094</v>
      </c>
      <c r="C2581" s="68" t="s">
        <v>461</v>
      </c>
      <c r="D2581" s="69">
        <f>VLOOKUP(Pag_Inicio_Corr_mas_casos[[#This Row],[Corregimiento]],Hoja3!$A$2:$D$676,4,0)</f>
        <v>81002</v>
      </c>
      <c r="E2581" s="68">
        <v>13</v>
      </c>
      <c r="F2581">
        <v>1</v>
      </c>
    </row>
    <row r="2582" spans="1:7">
      <c r="A2582" s="66">
        <v>44094</v>
      </c>
      <c r="B2582" s="67">
        <v>44094</v>
      </c>
      <c r="C2582" s="68" t="s">
        <v>590</v>
      </c>
      <c r="D2582" s="69">
        <f>VLOOKUP(Pag_Inicio_Corr_mas_casos[[#This Row],[Corregimiento]],Hoja3!$A$2:$D$676,4,0)</f>
        <v>50104</v>
      </c>
      <c r="E2582" s="68">
        <v>13</v>
      </c>
      <c r="F2582">
        <v>1</v>
      </c>
    </row>
    <row r="2583" spans="1:7">
      <c r="A2583" s="66">
        <v>44094</v>
      </c>
      <c r="B2583" s="67">
        <v>44094</v>
      </c>
      <c r="C2583" s="68" t="s">
        <v>471</v>
      </c>
      <c r="D2583" s="69">
        <f>VLOOKUP(Pag_Inicio_Corr_mas_casos[[#This Row],[Corregimiento]],Hoja3!$A$2:$D$676,4,0)</f>
        <v>80823</v>
      </c>
      <c r="E2583" s="68">
        <v>12</v>
      </c>
      <c r="F2583">
        <v>1</v>
      </c>
    </row>
    <row r="2584" spans="1:7">
      <c r="A2584" s="66">
        <v>44094</v>
      </c>
      <c r="B2584" s="67">
        <v>44094</v>
      </c>
      <c r="C2584" s="68" t="s">
        <v>470</v>
      </c>
      <c r="D2584" s="69">
        <f>VLOOKUP(Pag_Inicio_Corr_mas_casos[[#This Row],[Corregimiento]],Hoja3!$A$2:$D$676,4,0)</f>
        <v>80822</v>
      </c>
      <c r="E2584" s="68">
        <v>12</v>
      </c>
      <c r="F2584">
        <v>1</v>
      </c>
    </row>
    <row r="2585" spans="1:7">
      <c r="A2585" s="66">
        <v>44094</v>
      </c>
      <c r="B2585" s="67">
        <v>44094</v>
      </c>
      <c r="C2585" s="68" t="s">
        <v>510</v>
      </c>
      <c r="D2585" s="69">
        <f>VLOOKUP(Pag_Inicio_Corr_mas_casos[[#This Row],[Corregimiento]],Hoja3!$A$2:$D$676,4,0)</f>
        <v>80804</v>
      </c>
      <c r="E2585" s="68">
        <v>11</v>
      </c>
      <c r="F2585">
        <v>1</v>
      </c>
    </row>
    <row r="2586" spans="1:7">
      <c r="A2586" s="66">
        <v>44094</v>
      </c>
      <c r="B2586" s="67">
        <v>44094</v>
      </c>
      <c r="C2586" s="68" t="s">
        <v>513</v>
      </c>
      <c r="D2586" s="69">
        <f>VLOOKUP(Pag_Inicio_Corr_mas_casos[[#This Row],[Corregimiento]],Hoja3!$A$2:$D$676,4,0)</f>
        <v>80814</v>
      </c>
      <c r="E2586" s="68">
        <v>11</v>
      </c>
      <c r="F2586">
        <v>1</v>
      </c>
    </row>
    <row r="2587" spans="1:7">
      <c r="A2587" s="111">
        <v>44095</v>
      </c>
      <c r="B2587" s="112">
        <v>44095</v>
      </c>
      <c r="C2587" s="113" t="s">
        <v>472</v>
      </c>
      <c r="D2587" s="114">
        <f>VLOOKUP(Pag_Inicio_Corr_mas_casos[[#This Row],[Corregimiento]],Hoja3!$A$2:$D$676,4,0)</f>
        <v>81001</v>
      </c>
      <c r="E2587" s="113">
        <v>23</v>
      </c>
      <c r="F2587">
        <v>1</v>
      </c>
      <c r="G2587">
        <f>SUM(F2587:F2598)</f>
        <v>12</v>
      </c>
    </row>
    <row r="2588" spans="1:7">
      <c r="A2588" s="111">
        <v>44095</v>
      </c>
      <c r="B2588" s="112">
        <v>44095</v>
      </c>
      <c r="C2588" s="113" t="s">
        <v>607</v>
      </c>
      <c r="D2588" s="114">
        <f>VLOOKUP(Pag_Inicio_Corr_mas_casos[[#This Row],[Corregimiento]],Hoja3!$A$2:$D$676,4,0)</f>
        <v>40204</v>
      </c>
      <c r="E2588" s="113">
        <v>14</v>
      </c>
      <c r="F2588">
        <v>1</v>
      </c>
    </row>
    <row r="2589" spans="1:7">
      <c r="A2589" s="111">
        <v>44095</v>
      </c>
      <c r="B2589" s="112">
        <v>44095</v>
      </c>
      <c r="C2589" s="113" t="s">
        <v>477</v>
      </c>
      <c r="D2589" s="114">
        <f>VLOOKUP(Pag_Inicio_Corr_mas_casos[[#This Row],[Corregimiento]],Hoja3!$A$2:$D$676,4,0)</f>
        <v>130702</v>
      </c>
      <c r="E2589" s="113">
        <v>13</v>
      </c>
      <c r="F2589">
        <v>1</v>
      </c>
    </row>
    <row r="2590" spans="1:7">
      <c r="A2590" s="111">
        <v>44095</v>
      </c>
      <c r="B2590" s="112">
        <v>44095</v>
      </c>
      <c r="C2590" s="113" t="s">
        <v>522</v>
      </c>
      <c r="D2590" s="114">
        <f>VLOOKUP(Pag_Inicio_Corr_mas_casos[[#This Row],[Corregimiento]],Hoja3!$A$2:$D$676,4,0)</f>
        <v>80818</v>
      </c>
      <c r="E2590" s="113">
        <v>13</v>
      </c>
      <c r="F2590">
        <v>1</v>
      </c>
    </row>
    <row r="2591" spans="1:7">
      <c r="A2591" s="111">
        <v>44095</v>
      </c>
      <c r="B2591" s="112">
        <v>44095</v>
      </c>
      <c r="C2591" s="113" t="s">
        <v>627</v>
      </c>
      <c r="D2591" s="114">
        <f>VLOOKUP(Pag_Inicio_Corr_mas_casos[[#This Row],[Corregimiento]],Hoja3!$A$2:$D$676,4,0)</f>
        <v>130104</v>
      </c>
      <c r="E2591" s="113">
        <v>13</v>
      </c>
      <c r="F2591">
        <v>1</v>
      </c>
    </row>
    <row r="2592" spans="1:7">
      <c r="A2592" s="111">
        <v>44095</v>
      </c>
      <c r="B2592" s="112">
        <v>44095</v>
      </c>
      <c r="C2592" s="113" t="s">
        <v>461</v>
      </c>
      <c r="D2592" s="114">
        <f>VLOOKUP(Pag_Inicio_Corr_mas_casos[[#This Row],[Corregimiento]],Hoja3!$A$2:$D$676,4,0)</f>
        <v>81002</v>
      </c>
      <c r="E2592" s="113">
        <v>12</v>
      </c>
      <c r="F2592">
        <v>1</v>
      </c>
    </row>
    <row r="2593" spans="1:7">
      <c r="A2593" s="111">
        <v>44095</v>
      </c>
      <c r="B2593" s="112">
        <v>44095</v>
      </c>
      <c r="C2593" s="113" t="s">
        <v>540</v>
      </c>
      <c r="D2593" s="114">
        <f>VLOOKUP(Pag_Inicio_Corr_mas_casos[[#This Row],[Corregimiento]],Hoja3!$A$2:$D$676,4,0)</f>
        <v>40611</v>
      </c>
      <c r="E2593" s="113">
        <v>12</v>
      </c>
      <c r="F2593">
        <v>1</v>
      </c>
    </row>
    <row r="2594" spans="1:7">
      <c r="A2594" s="111">
        <v>44095</v>
      </c>
      <c r="B2594" s="112">
        <v>44095</v>
      </c>
      <c r="C2594" s="113" t="s">
        <v>618</v>
      </c>
      <c r="D2594" s="114">
        <f>VLOOKUP(Pag_Inicio_Corr_mas_casos[[#This Row],[Corregimiento]],Hoja3!$A$2:$D$676,4,0)</f>
        <v>40205</v>
      </c>
      <c r="E2594" s="113">
        <v>12</v>
      </c>
      <c r="F2594">
        <v>1</v>
      </c>
    </row>
    <row r="2595" spans="1:7">
      <c r="A2595" s="111">
        <v>44095</v>
      </c>
      <c r="B2595" s="112">
        <v>44095</v>
      </c>
      <c r="C2595" s="113" t="s">
        <v>470</v>
      </c>
      <c r="D2595" s="114">
        <f>VLOOKUP(Pag_Inicio_Corr_mas_casos[[#This Row],[Corregimiento]],Hoja3!$A$2:$D$676,4,0)</f>
        <v>80822</v>
      </c>
      <c r="E2595" s="113">
        <v>11</v>
      </c>
      <c r="F2595">
        <v>1</v>
      </c>
    </row>
    <row r="2596" spans="1:7">
      <c r="A2596" s="111">
        <v>44095</v>
      </c>
      <c r="B2596" s="112">
        <v>44095</v>
      </c>
      <c r="C2596" s="113" t="s">
        <v>623</v>
      </c>
      <c r="D2596" s="114">
        <f>VLOOKUP(Pag_Inicio_Corr_mas_casos[[#This Row],[Corregimiento]],Hoja3!$A$2:$D$676,4,0)</f>
        <v>60101</v>
      </c>
      <c r="E2596" s="113">
        <v>11</v>
      </c>
      <c r="F2596">
        <v>1</v>
      </c>
    </row>
    <row r="2597" spans="1:7">
      <c r="A2597" s="111">
        <v>44095</v>
      </c>
      <c r="B2597" s="112">
        <v>44095</v>
      </c>
      <c r="C2597" s="113" t="s">
        <v>464</v>
      </c>
      <c r="D2597" s="114">
        <f>VLOOKUP(Pag_Inicio_Corr_mas_casos[[#This Row],[Corregimiento]],Hoja3!$A$2:$D$676,4,0)</f>
        <v>130102</v>
      </c>
      <c r="E2597" s="113">
        <v>11</v>
      </c>
      <c r="F2597">
        <v>1</v>
      </c>
    </row>
    <row r="2598" spans="1:7">
      <c r="A2598" s="111">
        <v>44095</v>
      </c>
      <c r="B2598" s="112">
        <v>44095</v>
      </c>
      <c r="C2598" s="113" t="s">
        <v>462</v>
      </c>
      <c r="D2598" s="114">
        <f>VLOOKUP(Pag_Inicio_Corr_mas_casos[[#This Row],[Corregimiento]],Hoja3!$A$2:$D$676,4,0)</f>
        <v>130106</v>
      </c>
      <c r="E2598" s="113">
        <v>11</v>
      </c>
      <c r="F2598">
        <v>1</v>
      </c>
    </row>
    <row r="2599" spans="1:7">
      <c r="A2599" s="115">
        <v>44096</v>
      </c>
      <c r="B2599" s="116">
        <v>44096</v>
      </c>
      <c r="C2599" s="117" t="s">
        <v>609</v>
      </c>
      <c r="D2599" s="118">
        <f>VLOOKUP(Pag_Inicio_Corr_mas_casos[[#This Row],[Corregimiento]],Hoja3!$A$2:$D$676,4,0)</f>
        <v>110201</v>
      </c>
      <c r="E2599" s="117">
        <v>27</v>
      </c>
      <c r="F2599">
        <v>1</v>
      </c>
      <c r="G2599">
        <f>SUM(F2599:F2611)</f>
        <v>13</v>
      </c>
    </row>
    <row r="2600" spans="1:7">
      <c r="A2600" s="115">
        <v>44096</v>
      </c>
      <c r="B2600" s="116">
        <v>44096</v>
      </c>
      <c r="C2600" s="117" t="s">
        <v>462</v>
      </c>
      <c r="D2600" s="118">
        <f>VLOOKUP(Pag_Inicio_Corr_mas_casos[[#This Row],[Corregimiento]],Hoja3!$A$2:$D$676,4,0)</f>
        <v>130106</v>
      </c>
      <c r="E2600" s="117">
        <v>24</v>
      </c>
      <c r="F2600">
        <v>1</v>
      </c>
    </row>
    <row r="2601" spans="1:7">
      <c r="A2601" s="115">
        <v>44096</v>
      </c>
      <c r="B2601" s="116">
        <v>44096</v>
      </c>
      <c r="C2601" s="117" t="s">
        <v>473</v>
      </c>
      <c r="D2601" s="118">
        <f>VLOOKUP(Pag_Inicio_Corr_mas_casos[[#This Row],[Corregimiento]],Hoja3!$A$2:$D$676,4,0)</f>
        <v>80819</v>
      </c>
      <c r="E2601" s="117">
        <v>20</v>
      </c>
      <c r="F2601">
        <v>1</v>
      </c>
    </row>
    <row r="2602" spans="1:7">
      <c r="A2602" s="115">
        <v>44096</v>
      </c>
      <c r="B2602" s="116">
        <v>44096</v>
      </c>
      <c r="C2602" s="117" t="s">
        <v>478</v>
      </c>
      <c r="D2602" s="118">
        <f>VLOOKUP(Pag_Inicio_Corr_mas_casos[[#This Row],[Corregimiento]],Hoja3!$A$2:$D$676,4,0)</f>
        <v>40601</v>
      </c>
      <c r="E2602" s="117">
        <v>18</v>
      </c>
      <c r="F2602">
        <v>1</v>
      </c>
    </row>
    <row r="2603" spans="1:7">
      <c r="A2603" s="115">
        <v>44096</v>
      </c>
      <c r="B2603" s="116">
        <v>44096</v>
      </c>
      <c r="C2603" s="117" t="s">
        <v>471</v>
      </c>
      <c r="D2603" s="118">
        <f>VLOOKUP(Pag_Inicio_Corr_mas_casos[[#This Row],[Corregimiento]],Hoja3!$A$2:$D$676,4,0)</f>
        <v>80823</v>
      </c>
      <c r="E2603" s="117">
        <v>16</v>
      </c>
      <c r="F2603">
        <v>1</v>
      </c>
    </row>
    <row r="2604" spans="1:7">
      <c r="A2604" s="115">
        <v>44096</v>
      </c>
      <c r="B2604" s="116">
        <v>44096</v>
      </c>
      <c r="C2604" s="117" t="s">
        <v>629</v>
      </c>
      <c r="D2604" s="118">
        <f>VLOOKUP(Pag_Inicio_Corr_mas_casos[[#This Row],[Corregimiento]],Hoja3!$A$2:$D$676,4,0)</f>
        <v>130703</v>
      </c>
      <c r="E2604" s="117">
        <v>12</v>
      </c>
      <c r="F2604">
        <v>1</v>
      </c>
    </row>
    <row r="2605" spans="1:7">
      <c r="A2605" s="115">
        <v>44096</v>
      </c>
      <c r="B2605" s="116">
        <v>44096</v>
      </c>
      <c r="C2605" s="117" t="s">
        <v>474</v>
      </c>
      <c r="D2605" s="118">
        <f>VLOOKUP(Pag_Inicio_Corr_mas_casos[[#This Row],[Corregimiento]],Hoja3!$A$2:$D$676,4,0)</f>
        <v>130107</v>
      </c>
      <c r="E2605" s="117">
        <v>12</v>
      </c>
      <c r="F2605">
        <v>1</v>
      </c>
    </row>
    <row r="2606" spans="1:7">
      <c r="A2606" s="115">
        <v>44096</v>
      </c>
      <c r="B2606" s="116">
        <v>44096</v>
      </c>
      <c r="C2606" s="117" t="s">
        <v>480</v>
      </c>
      <c r="D2606" s="118">
        <f>VLOOKUP(Pag_Inicio_Corr_mas_casos[[#This Row],[Corregimiento]],Hoja3!$A$2:$D$676,4,0)</f>
        <v>130108</v>
      </c>
      <c r="E2606" s="117">
        <v>12</v>
      </c>
      <c r="F2606">
        <v>1</v>
      </c>
    </row>
    <row r="2607" spans="1:7">
      <c r="A2607" s="115">
        <v>44096</v>
      </c>
      <c r="B2607" s="116">
        <v>44096</v>
      </c>
      <c r="C2607" s="117" t="s">
        <v>493</v>
      </c>
      <c r="D2607" s="118">
        <f>VLOOKUP(Pag_Inicio_Corr_mas_casos[[#This Row],[Corregimiento]],Hoja3!$A$2:$D$676,4,0)</f>
        <v>80811</v>
      </c>
      <c r="E2607" s="117">
        <v>11</v>
      </c>
      <c r="F2607">
        <v>1</v>
      </c>
    </row>
    <row r="2608" spans="1:7">
      <c r="A2608" s="115">
        <v>44096</v>
      </c>
      <c r="B2608" s="116">
        <v>44096</v>
      </c>
      <c r="C2608" s="117" t="s">
        <v>524</v>
      </c>
      <c r="D2608" s="118">
        <f>VLOOKUP(Pag_Inicio_Corr_mas_casos[[#This Row],[Corregimiento]],Hoja3!$A$2:$D$676,4,0)</f>
        <v>130716</v>
      </c>
      <c r="E2608" s="117">
        <v>11</v>
      </c>
      <c r="F2608">
        <v>1</v>
      </c>
    </row>
    <row r="2609" spans="1:7">
      <c r="A2609" s="115">
        <v>44096</v>
      </c>
      <c r="B2609" s="116">
        <v>44096</v>
      </c>
      <c r="C2609" s="117" t="s">
        <v>460</v>
      </c>
      <c r="D2609" s="118">
        <f>VLOOKUP(Pag_Inicio_Corr_mas_casos[[#This Row],[Corregimiento]],Hoja3!$A$2:$D$676,4,0)</f>
        <v>130101</v>
      </c>
      <c r="E2609" s="117">
        <v>11</v>
      </c>
      <c r="F2609">
        <v>1</v>
      </c>
    </row>
    <row r="2610" spans="1:7">
      <c r="A2610" s="115">
        <v>44096</v>
      </c>
      <c r="B2610" s="116">
        <v>44096</v>
      </c>
      <c r="C2610" s="117" t="s">
        <v>486</v>
      </c>
      <c r="D2610" s="118">
        <f>VLOOKUP(Pag_Inicio_Corr_mas_casos[[#This Row],[Corregimiento]],Hoja3!$A$2:$D$676,4,0)</f>
        <v>80813</v>
      </c>
      <c r="E2610" s="117">
        <v>11</v>
      </c>
      <c r="F2610">
        <v>1</v>
      </c>
    </row>
    <row r="2611" spans="1:7">
      <c r="A2611" s="115">
        <v>44096</v>
      </c>
      <c r="B2611" s="116">
        <v>44096</v>
      </c>
      <c r="C2611" s="117" t="s">
        <v>469</v>
      </c>
      <c r="D2611" s="118">
        <f>VLOOKUP(Pag_Inicio_Corr_mas_casos[[#This Row],[Corregimiento]],Hoja3!$A$2:$D$676,4,0)</f>
        <v>80817</v>
      </c>
      <c r="E2611" s="117">
        <v>11</v>
      </c>
      <c r="F2611">
        <v>1</v>
      </c>
    </row>
    <row r="2612" spans="1:7">
      <c r="A2612" s="98">
        <v>44097</v>
      </c>
      <c r="B2612" s="99">
        <v>44097</v>
      </c>
      <c r="C2612" s="100" t="s">
        <v>473</v>
      </c>
      <c r="D2612" s="101">
        <f>VLOOKUP(Pag_Inicio_Corr_mas_casos[[#This Row],[Corregimiento]],Hoja3!$A$2:$D$676,4,0)</f>
        <v>80819</v>
      </c>
      <c r="E2612" s="100">
        <v>76</v>
      </c>
      <c r="F2612">
        <v>1</v>
      </c>
      <c r="G2612">
        <f>SUM(F2612:F2627)</f>
        <v>16</v>
      </c>
    </row>
    <row r="2613" spans="1:7">
      <c r="A2613" s="98">
        <v>44097</v>
      </c>
      <c r="B2613" s="99">
        <v>44097</v>
      </c>
      <c r="C2613" s="100" t="s">
        <v>469</v>
      </c>
      <c r="D2613" s="101">
        <f>VLOOKUP(Pag_Inicio_Corr_mas_casos[[#This Row],[Corregimiento]],Hoja3!$A$2:$D$676,4,0)</f>
        <v>80817</v>
      </c>
      <c r="E2613" s="100">
        <v>22</v>
      </c>
      <c r="F2613">
        <v>1</v>
      </c>
    </row>
    <row r="2614" spans="1:7">
      <c r="A2614" s="98">
        <v>44097</v>
      </c>
      <c r="B2614" s="99">
        <v>44097</v>
      </c>
      <c r="C2614" s="100" t="s">
        <v>478</v>
      </c>
      <c r="D2614" s="101">
        <f>VLOOKUP(Pag_Inicio_Corr_mas_casos[[#This Row],[Corregimiento]],Hoja3!$A$2:$D$676,4,0)</f>
        <v>40601</v>
      </c>
      <c r="E2614" s="100">
        <v>21</v>
      </c>
      <c r="F2614">
        <v>1</v>
      </c>
    </row>
    <row r="2615" spans="1:7">
      <c r="A2615" s="98">
        <v>44097</v>
      </c>
      <c r="B2615" s="99">
        <v>44097</v>
      </c>
      <c r="C2615" s="100" t="s">
        <v>600</v>
      </c>
      <c r="D2615" s="101">
        <f>VLOOKUP(Pag_Inicio_Corr_mas_casos[[#This Row],[Corregimiento]],Hoja3!$A$2:$D$676,4,0)</f>
        <v>20205</v>
      </c>
      <c r="E2615" s="100">
        <v>19</v>
      </c>
      <c r="F2615">
        <v>1</v>
      </c>
    </row>
    <row r="2616" spans="1:7">
      <c r="A2616" s="98">
        <v>44097</v>
      </c>
      <c r="B2616" s="99">
        <v>44097</v>
      </c>
      <c r="C2616" s="100" t="s">
        <v>622</v>
      </c>
      <c r="D2616" s="101">
        <f>VLOOKUP(Pag_Inicio_Corr_mas_casos[[#This Row],[Corregimiento]],Hoja3!$A$2:$D$676,4,0)</f>
        <v>41308</v>
      </c>
      <c r="E2616" s="100">
        <v>17</v>
      </c>
      <c r="F2616">
        <v>1</v>
      </c>
    </row>
    <row r="2617" spans="1:7">
      <c r="A2617" s="98">
        <v>44097</v>
      </c>
      <c r="B2617" s="99">
        <v>44097</v>
      </c>
      <c r="C2617" s="100" t="s">
        <v>476</v>
      </c>
      <c r="D2617" s="101">
        <f>VLOOKUP(Pag_Inicio_Corr_mas_casos[[#This Row],[Corregimiento]],Hoja3!$A$2:$D$676,4,0)</f>
        <v>80812</v>
      </c>
      <c r="E2617" s="100">
        <v>17</v>
      </c>
      <c r="F2617">
        <v>1</v>
      </c>
    </row>
    <row r="2618" spans="1:7">
      <c r="A2618" s="98">
        <v>44097</v>
      </c>
      <c r="B2618" s="99">
        <v>44097</v>
      </c>
      <c r="C2618" s="100" t="s">
        <v>462</v>
      </c>
      <c r="D2618" s="101">
        <f>VLOOKUP(Pag_Inicio_Corr_mas_casos[[#This Row],[Corregimiento]],Hoja3!$A$2:$D$676,4,0)</f>
        <v>130106</v>
      </c>
      <c r="E2618" s="100">
        <v>16</v>
      </c>
      <c r="F2618">
        <v>1</v>
      </c>
    </row>
    <row r="2619" spans="1:7">
      <c r="A2619" s="98">
        <v>44097</v>
      </c>
      <c r="B2619" s="99">
        <v>44097</v>
      </c>
      <c r="C2619" s="100" t="s">
        <v>564</v>
      </c>
      <c r="D2619" s="101">
        <f>VLOOKUP(Pag_Inicio_Corr_mas_casos[[#This Row],[Corregimiento]],Hoja3!$A$2:$D$676,4,0)</f>
        <v>40606</v>
      </c>
      <c r="E2619" s="100">
        <v>15</v>
      </c>
      <c r="F2619">
        <v>1</v>
      </c>
    </row>
    <row r="2620" spans="1:7">
      <c r="A2620" s="98">
        <v>44097</v>
      </c>
      <c r="B2620" s="99">
        <v>44097</v>
      </c>
      <c r="C2620" s="100" t="s">
        <v>483</v>
      </c>
      <c r="D2620" s="101">
        <f>VLOOKUP(Pag_Inicio_Corr_mas_casos[[#This Row],[Corregimiento]],Hoja3!$A$2:$D$676,4,0)</f>
        <v>30113</v>
      </c>
      <c r="E2620" s="100">
        <v>14</v>
      </c>
      <c r="F2620">
        <v>1</v>
      </c>
    </row>
    <row r="2621" spans="1:7">
      <c r="A2621" s="98">
        <v>44097</v>
      </c>
      <c r="B2621" s="99">
        <v>44097</v>
      </c>
      <c r="C2621" s="100" t="s">
        <v>461</v>
      </c>
      <c r="D2621" s="101">
        <f>VLOOKUP(Pag_Inicio_Corr_mas_casos[[#This Row],[Corregimiento]],Hoja3!$A$2:$D$676,4,0)</f>
        <v>81002</v>
      </c>
      <c r="E2621" s="100">
        <v>14</v>
      </c>
      <c r="F2621">
        <v>1</v>
      </c>
    </row>
    <row r="2622" spans="1:7">
      <c r="A2622" s="98">
        <v>44097</v>
      </c>
      <c r="B2622" s="99">
        <v>44097</v>
      </c>
      <c r="C2622" s="100" t="s">
        <v>479</v>
      </c>
      <c r="D2622" s="101">
        <f>VLOOKUP(Pag_Inicio_Corr_mas_casos[[#This Row],[Corregimiento]],Hoja3!$A$2:$D$676,4,0)</f>
        <v>80806</v>
      </c>
      <c r="E2622" s="100">
        <v>14</v>
      </c>
      <c r="F2622">
        <v>1</v>
      </c>
    </row>
    <row r="2623" spans="1:7">
      <c r="A2623" s="98">
        <v>44097</v>
      </c>
      <c r="B2623" s="99">
        <v>44097</v>
      </c>
      <c r="C2623" s="100" t="s">
        <v>522</v>
      </c>
      <c r="D2623" s="101">
        <f>VLOOKUP(Pag_Inicio_Corr_mas_casos[[#This Row],[Corregimiento]],Hoja3!$A$2:$D$676,4,0)</f>
        <v>80818</v>
      </c>
      <c r="E2623" s="100">
        <v>12</v>
      </c>
      <c r="F2623">
        <v>1</v>
      </c>
    </row>
    <row r="2624" spans="1:7">
      <c r="A2624" s="98">
        <v>44097</v>
      </c>
      <c r="B2624" s="99">
        <v>44097</v>
      </c>
      <c r="C2624" s="100" t="s">
        <v>491</v>
      </c>
      <c r="D2624" s="101">
        <f>VLOOKUP(Pag_Inicio_Corr_mas_casos[[#This Row],[Corregimiento]],Hoja3!$A$2:$D$676,4,0)</f>
        <v>80815</v>
      </c>
      <c r="E2624" s="100">
        <v>12</v>
      </c>
      <c r="F2624">
        <v>1</v>
      </c>
    </row>
    <row r="2625" spans="1:7">
      <c r="A2625" s="98">
        <v>44097</v>
      </c>
      <c r="B2625" s="99">
        <v>44097</v>
      </c>
      <c r="C2625" s="100" t="s">
        <v>472</v>
      </c>
      <c r="D2625" s="101">
        <f>VLOOKUP(Pag_Inicio_Corr_mas_casos[[#This Row],[Corregimiento]],Hoja3!$A$2:$D$676,4,0)</f>
        <v>81001</v>
      </c>
      <c r="E2625" s="100">
        <v>12</v>
      </c>
      <c r="F2625">
        <v>1</v>
      </c>
    </row>
    <row r="2626" spans="1:7">
      <c r="A2626" s="98">
        <v>44097</v>
      </c>
      <c r="B2626" s="99">
        <v>44097</v>
      </c>
      <c r="C2626" s="100" t="s">
        <v>499</v>
      </c>
      <c r="D2626" s="101">
        <f>VLOOKUP(Pag_Inicio_Corr_mas_casos[[#This Row],[Corregimiento]],Hoja3!$A$2:$D$676,4,0)</f>
        <v>130105</v>
      </c>
      <c r="E2626" s="100">
        <v>12</v>
      </c>
      <c r="F2626">
        <v>1</v>
      </c>
    </row>
    <row r="2627" spans="1:7">
      <c r="A2627" s="98">
        <v>44097</v>
      </c>
      <c r="B2627" s="99">
        <v>44097</v>
      </c>
      <c r="C2627" s="100" t="s">
        <v>460</v>
      </c>
      <c r="D2627" s="101">
        <f>VLOOKUP(Pag_Inicio_Corr_mas_casos[[#This Row],[Corregimiento]],Hoja3!$A$2:$D$676,4,0)</f>
        <v>130101</v>
      </c>
      <c r="E2627" s="100">
        <v>11</v>
      </c>
      <c r="F2627">
        <v>1</v>
      </c>
    </row>
    <row r="2628" spans="1:7">
      <c r="A2628" s="102">
        <v>44098</v>
      </c>
      <c r="B2628" s="103">
        <v>44098</v>
      </c>
      <c r="C2628" s="104" t="s">
        <v>596</v>
      </c>
      <c r="D2628" s="105">
        <f>VLOOKUP(Pag_Inicio_Corr_mas_casos[[#This Row],[Corregimiento]],Hoja3!$A$2:$D$676,4,0)</f>
        <v>91101</v>
      </c>
      <c r="E2628" s="104">
        <v>31</v>
      </c>
      <c r="F2628">
        <v>1</v>
      </c>
      <c r="G2628">
        <f>SUM(F2628:F2649)</f>
        <v>22</v>
      </c>
    </row>
    <row r="2629" spans="1:7">
      <c r="A2629" s="102">
        <v>44098</v>
      </c>
      <c r="B2629" s="104">
        <v>44098</v>
      </c>
      <c r="C2629" s="104" t="s">
        <v>462</v>
      </c>
      <c r="D2629" s="105">
        <f>VLOOKUP(Pag_Inicio_Corr_mas_casos[[#This Row],[Corregimiento]],Hoja3!$A$2:$D$676,4,0)</f>
        <v>130106</v>
      </c>
      <c r="E2629" s="104">
        <v>24</v>
      </c>
      <c r="F2629">
        <v>1</v>
      </c>
    </row>
    <row r="2630" spans="1:7">
      <c r="A2630" s="102">
        <v>44098</v>
      </c>
      <c r="B2630" s="104">
        <v>44098</v>
      </c>
      <c r="C2630" s="104" t="s">
        <v>478</v>
      </c>
      <c r="D2630" s="105">
        <f>VLOOKUP(Pag_Inicio_Corr_mas_casos[[#This Row],[Corregimiento]],Hoja3!$A$2:$D$676,4,0)</f>
        <v>40601</v>
      </c>
      <c r="E2630" s="104">
        <v>22</v>
      </c>
      <c r="F2630">
        <v>1</v>
      </c>
    </row>
    <row r="2631" spans="1:7">
      <c r="A2631" s="102">
        <v>44098</v>
      </c>
      <c r="B2631" s="104">
        <v>44098</v>
      </c>
      <c r="C2631" s="104" t="s">
        <v>517</v>
      </c>
      <c r="D2631" s="105">
        <f>VLOOKUP(Pag_Inicio_Corr_mas_casos[[#This Row],[Corregimiento]],Hoja3!$A$2:$D$676,4,0)</f>
        <v>91001</v>
      </c>
      <c r="E2631" s="104">
        <v>20</v>
      </c>
      <c r="F2631">
        <v>1</v>
      </c>
    </row>
    <row r="2632" spans="1:7">
      <c r="A2632" s="102">
        <v>44098</v>
      </c>
      <c r="B2632" s="104">
        <v>44098</v>
      </c>
      <c r="C2632" s="104" t="s">
        <v>472</v>
      </c>
      <c r="D2632" s="105">
        <f>VLOOKUP(Pag_Inicio_Corr_mas_casos[[#This Row],[Corregimiento]],Hoja3!$A$2:$D$676,4,0)</f>
        <v>81001</v>
      </c>
      <c r="E2632" s="104">
        <v>19</v>
      </c>
      <c r="F2632">
        <v>1</v>
      </c>
    </row>
    <row r="2633" spans="1:7">
      <c r="A2633" s="102">
        <v>44098</v>
      </c>
      <c r="B2633" s="104">
        <v>44098</v>
      </c>
      <c r="C2633" s="104" t="s">
        <v>522</v>
      </c>
      <c r="D2633" s="105">
        <f>VLOOKUP(Pag_Inicio_Corr_mas_casos[[#This Row],[Corregimiento]],Hoja3!$A$2:$D$676,4,0)</f>
        <v>80818</v>
      </c>
      <c r="E2633" s="104">
        <v>19</v>
      </c>
      <c r="F2633">
        <v>1</v>
      </c>
    </row>
    <row r="2634" spans="1:7">
      <c r="A2634" s="102">
        <v>44098</v>
      </c>
      <c r="B2634" s="104">
        <v>44098</v>
      </c>
      <c r="C2634" s="104" t="s">
        <v>495</v>
      </c>
      <c r="D2634" s="105">
        <f>VLOOKUP(Pag_Inicio_Corr_mas_casos[[#This Row],[Corregimiento]],Hoja3!$A$2:$D$676,4,0)</f>
        <v>130708</v>
      </c>
      <c r="E2634" s="104">
        <v>18</v>
      </c>
      <c r="F2634">
        <v>1</v>
      </c>
    </row>
    <row r="2635" spans="1:7">
      <c r="A2635" s="102">
        <v>44098</v>
      </c>
      <c r="B2635" s="104">
        <v>44098</v>
      </c>
      <c r="C2635" s="104" t="s">
        <v>469</v>
      </c>
      <c r="D2635" s="105">
        <f>VLOOKUP(Pag_Inicio_Corr_mas_casos[[#This Row],[Corregimiento]],Hoja3!$A$2:$D$676,4,0)</f>
        <v>80817</v>
      </c>
      <c r="E2635" s="104">
        <v>17</v>
      </c>
      <c r="F2635">
        <v>1</v>
      </c>
    </row>
    <row r="2636" spans="1:7">
      <c r="A2636" s="102">
        <v>44098</v>
      </c>
      <c r="B2636" s="104">
        <v>44098</v>
      </c>
      <c r="C2636" s="104" t="s">
        <v>490</v>
      </c>
      <c r="D2636" s="105">
        <f>VLOOKUP(Pag_Inicio_Corr_mas_casos[[#This Row],[Corregimiento]],Hoja3!$A$2:$D$676,4,0)</f>
        <v>80820</v>
      </c>
      <c r="E2636" s="104">
        <v>17</v>
      </c>
      <c r="F2636">
        <v>1</v>
      </c>
    </row>
    <row r="2637" spans="1:7">
      <c r="A2637" s="102">
        <v>44098</v>
      </c>
      <c r="B2637" s="104">
        <v>44098</v>
      </c>
      <c r="C2637" s="104" t="s">
        <v>466</v>
      </c>
      <c r="D2637" s="105">
        <f>VLOOKUP(Pag_Inicio_Corr_mas_casos[[#This Row],[Corregimiento]],Hoja3!$A$2:$D$676,4,0)</f>
        <v>81007</v>
      </c>
      <c r="E2637" s="104">
        <v>15</v>
      </c>
      <c r="F2637">
        <v>1</v>
      </c>
    </row>
    <row r="2638" spans="1:7">
      <c r="A2638" s="102">
        <v>44098</v>
      </c>
      <c r="B2638" s="104">
        <v>44098</v>
      </c>
      <c r="C2638" s="104" t="s">
        <v>470</v>
      </c>
      <c r="D2638" s="105">
        <f>VLOOKUP(Pag_Inicio_Corr_mas_casos[[#This Row],[Corregimiento]],Hoja3!$A$2:$D$676,4,0)</f>
        <v>80822</v>
      </c>
      <c r="E2638" s="104">
        <v>14</v>
      </c>
      <c r="F2638">
        <v>1</v>
      </c>
    </row>
    <row r="2639" spans="1:7">
      <c r="A2639" s="102">
        <v>44098</v>
      </c>
      <c r="B2639" s="104">
        <v>44098</v>
      </c>
      <c r="C2639" s="104" t="s">
        <v>465</v>
      </c>
      <c r="D2639" s="105">
        <f>VLOOKUP(Pag_Inicio_Corr_mas_casos[[#This Row],[Corregimiento]],Hoja3!$A$2:$D$676,4,0)</f>
        <v>80821</v>
      </c>
      <c r="E2639" s="104">
        <v>14</v>
      </c>
      <c r="F2639">
        <v>1</v>
      </c>
    </row>
    <row r="2640" spans="1:7">
      <c r="A2640" s="102">
        <v>44098</v>
      </c>
      <c r="B2640" s="104">
        <v>44098</v>
      </c>
      <c r="C2640" s="104" t="s">
        <v>486</v>
      </c>
      <c r="D2640" s="105">
        <f>VLOOKUP(Pag_Inicio_Corr_mas_casos[[#This Row],[Corregimiento]],Hoja3!$A$2:$D$676,4,0)</f>
        <v>80813</v>
      </c>
      <c r="E2640" s="104">
        <v>13</v>
      </c>
      <c r="F2640">
        <v>1</v>
      </c>
    </row>
    <row r="2641" spans="1:7">
      <c r="A2641" s="102">
        <v>44098</v>
      </c>
      <c r="B2641" s="104">
        <v>44098</v>
      </c>
      <c r="C2641" s="104" t="s">
        <v>460</v>
      </c>
      <c r="D2641" s="105">
        <f>VLOOKUP(Pag_Inicio_Corr_mas_casos[[#This Row],[Corregimiento]],Hoja3!$A$2:$D$676,4,0)</f>
        <v>130101</v>
      </c>
      <c r="E2641" s="104">
        <v>13</v>
      </c>
      <c r="F2641">
        <v>1</v>
      </c>
    </row>
    <row r="2642" spans="1:7">
      <c r="A2642" s="102">
        <v>44098</v>
      </c>
      <c r="B2642" s="104">
        <v>44098</v>
      </c>
      <c r="C2642" s="104" t="s">
        <v>479</v>
      </c>
      <c r="D2642" s="105">
        <f>VLOOKUP(Pag_Inicio_Corr_mas_casos[[#This Row],[Corregimiento]],Hoja3!$A$2:$D$676,4,0)</f>
        <v>80806</v>
      </c>
      <c r="E2642" s="104">
        <v>12</v>
      </c>
      <c r="F2642">
        <v>1</v>
      </c>
    </row>
    <row r="2643" spans="1:7">
      <c r="A2643" s="102">
        <v>44098</v>
      </c>
      <c r="B2643" s="104">
        <v>44098</v>
      </c>
      <c r="C2643" s="104" t="s">
        <v>513</v>
      </c>
      <c r="D2643" s="105">
        <f>VLOOKUP(Pag_Inicio_Corr_mas_casos[[#This Row],[Corregimiento]],Hoja3!$A$2:$D$676,4,0)</f>
        <v>80814</v>
      </c>
      <c r="E2643" s="104">
        <v>12</v>
      </c>
      <c r="F2643">
        <v>1</v>
      </c>
    </row>
    <row r="2644" spans="1:7">
      <c r="A2644" s="102">
        <v>44098</v>
      </c>
      <c r="B2644" s="104">
        <v>44098</v>
      </c>
      <c r="C2644" s="104" t="s">
        <v>497</v>
      </c>
      <c r="D2644" s="105">
        <f>VLOOKUP(Pag_Inicio_Corr_mas_casos[[#This Row],[Corregimiento]],Hoja3!$A$2:$D$676,4,0)</f>
        <v>50208</v>
      </c>
      <c r="E2644" s="104">
        <v>12</v>
      </c>
      <c r="F2644">
        <v>1</v>
      </c>
    </row>
    <row r="2645" spans="1:7">
      <c r="A2645" s="102">
        <v>44098</v>
      </c>
      <c r="B2645" s="104">
        <v>44098</v>
      </c>
      <c r="C2645" s="104" t="s">
        <v>473</v>
      </c>
      <c r="D2645" s="105">
        <f>VLOOKUP(Pag_Inicio_Corr_mas_casos[[#This Row],[Corregimiento]],Hoja3!$A$2:$D$676,4,0)</f>
        <v>80819</v>
      </c>
      <c r="E2645" s="104">
        <v>12</v>
      </c>
      <c r="F2645">
        <v>1</v>
      </c>
    </row>
    <row r="2646" spans="1:7">
      <c r="A2646" s="102">
        <v>44098</v>
      </c>
      <c r="B2646" s="104">
        <v>44098</v>
      </c>
      <c r="C2646" s="104" t="s">
        <v>476</v>
      </c>
      <c r="D2646" s="105">
        <f>VLOOKUP(Pag_Inicio_Corr_mas_casos[[#This Row],[Corregimiento]],Hoja3!$A$2:$D$676,4,0)</f>
        <v>80812</v>
      </c>
      <c r="E2646" s="104">
        <v>11</v>
      </c>
      <c r="F2646">
        <v>1</v>
      </c>
    </row>
    <row r="2647" spans="1:7">
      <c r="A2647" s="102">
        <v>44098</v>
      </c>
      <c r="B2647" s="104">
        <v>44098</v>
      </c>
      <c r="C2647" s="104" t="s">
        <v>564</v>
      </c>
      <c r="D2647" s="105">
        <f>VLOOKUP(Pag_Inicio_Corr_mas_casos[[#This Row],[Corregimiento]],Hoja3!$A$2:$D$676,4,0)</f>
        <v>40606</v>
      </c>
      <c r="E2647" s="104">
        <v>11</v>
      </c>
      <c r="F2647">
        <v>1</v>
      </c>
    </row>
    <row r="2648" spans="1:7">
      <c r="A2648" s="102">
        <v>44098</v>
      </c>
      <c r="B2648" s="104">
        <v>44098</v>
      </c>
      <c r="C2648" s="104" t="s">
        <v>477</v>
      </c>
      <c r="D2648" s="105">
        <f>VLOOKUP(Pag_Inicio_Corr_mas_casos[[#This Row],[Corregimiento]],Hoja3!$A$2:$D$676,4,0)</f>
        <v>130702</v>
      </c>
      <c r="E2648" s="104">
        <v>11</v>
      </c>
      <c r="F2648">
        <v>1</v>
      </c>
    </row>
    <row r="2649" spans="1:7">
      <c r="A2649" s="102">
        <v>44098</v>
      </c>
      <c r="B2649" s="104">
        <v>44098</v>
      </c>
      <c r="C2649" s="104" t="s">
        <v>468</v>
      </c>
      <c r="D2649" s="105">
        <f>VLOOKUP(Pag_Inicio_Corr_mas_casos[[#This Row],[Corregimiento]],Hoja3!$A$2:$D$676,4,0)</f>
        <v>80816</v>
      </c>
      <c r="E2649" s="104">
        <v>11</v>
      </c>
      <c r="F2649">
        <v>1</v>
      </c>
    </row>
    <row r="2650" spans="1:7">
      <c r="A2650" s="127">
        <v>44099</v>
      </c>
      <c r="B2650" s="128">
        <v>44099</v>
      </c>
      <c r="C2650" s="129" t="s">
        <v>462</v>
      </c>
      <c r="D2650" s="130">
        <f>VLOOKUP(Pag_Inicio_Corr_mas_casos[[#This Row],[Corregimiento]],Hoja3!$A$2:$D$676,4,0)</f>
        <v>130106</v>
      </c>
      <c r="E2650" s="129">
        <v>24</v>
      </c>
      <c r="F2650">
        <v>1</v>
      </c>
      <c r="G2650">
        <f>SUM(F2650:F2661)</f>
        <v>12</v>
      </c>
    </row>
    <row r="2651" spans="1:7">
      <c r="A2651" s="127">
        <v>44099</v>
      </c>
      <c r="B2651" s="129">
        <v>44099</v>
      </c>
      <c r="C2651" s="129" t="s">
        <v>460</v>
      </c>
      <c r="D2651" s="130">
        <f>VLOOKUP(Pag_Inicio_Corr_mas_casos[[#This Row],[Corregimiento]],Hoja3!$A$2:$D$676,4,0)</f>
        <v>130101</v>
      </c>
      <c r="E2651" s="129">
        <v>21</v>
      </c>
      <c r="F2651">
        <v>1</v>
      </c>
    </row>
    <row r="2652" spans="1:7">
      <c r="A2652" s="127">
        <v>44099</v>
      </c>
      <c r="B2652" s="129">
        <v>44099</v>
      </c>
      <c r="C2652" s="129" t="s">
        <v>473</v>
      </c>
      <c r="D2652" s="130">
        <f>VLOOKUP(Pag_Inicio_Corr_mas_casos[[#This Row],[Corregimiento]],Hoja3!$A$2:$D$676,4,0)</f>
        <v>80819</v>
      </c>
      <c r="E2652" s="129">
        <v>18</v>
      </c>
      <c r="F2652">
        <v>1</v>
      </c>
    </row>
    <row r="2653" spans="1:7">
      <c r="A2653" s="127">
        <v>44099</v>
      </c>
      <c r="B2653" s="129">
        <v>44099</v>
      </c>
      <c r="C2653" s="129" t="s">
        <v>564</v>
      </c>
      <c r="D2653" s="130">
        <f>VLOOKUP(Pag_Inicio_Corr_mas_casos[[#This Row],[Corregimiento]],Hoja3!$A$2:$D$676,4,0)</f>
        <v>40606</v>
      </c>
      <c r="E2653" s="129">
        <v>17</v>
      </c>
      <c r="F2653">
        <v>1</v>
      </c>
    </row>
    <row r="2654" spans="1:7">
      <c r="A2654" s="127">
        <v>44099</v>
      </c>
      <c r="B2654" s="129">
        <v>44099</v>
      </c>
      <c r="C2654" s="129" t="s">
        <v>630</v>
      </c>
      <c r="D2654" s="130">
        <f>VLOOKUP(Pag_Inicio_Corr_mas_casos[[#This Row],[Corregimiento]],Hoja3!$A$2:$D$676,4,0)</f>
        <v>130103</v>
      </c>
      <c r="E2654" s="129">
        <v>14</v>
      </c>
      <c r="F2654">
        <v>1</v>
      </c>
    </row>
    <row r="2655" spans="1:7">
      <c r="A2655" s="127">
        <v>44099</v>
      </c>
      <c r="B2655" s="129">
        <v>44099</v>
      </c>
      <c r="C2655" s="129" t="s">
        <v>469</v>
      </c>
      <c r="D2655" s="130">
        <f>VLOOKUP(Pag_Inicio_Corr_mas_casos[[#This Row],[Corregimiento]],Hoja3!$A$2:$D$676,4,0)</f>
        <v>80817</v>
      </c>
      <c r="E2655" s="129">
        <v>14</v>
      </c>
      <c r="F2655">
        <v>1</v>
      </c>
    </row>
    <row r="2656" spans="1:7">
      <c r="A2656" s="127">
        <v>44099</v>
      </c>
      <c r="B2656" s="129">
        <v>44099</v>
      </c>
      <c r="C2656" s="129" t="s">
        <v>631</v>
      </c>
      <c r="D2656" s="130">
        <f>VLOOKUP(Pag_Inicio_Corr_mas_casos[[#This Row],[Corregimiento]],Hoja3!$A$2:$D$676,4,0)</f>
        <v>120705</v>
      </c>
      <c r="E2656" s="129">
        <v>13</v>
      </c>
      <c r="F2656">
        <v>1</v>
      </c>
    </row>
    <row r="2657" spans="1:7">
      <c r="A2657" s="127">
        <v>44099</v>
      </c>
      <c r="B2657" s="129">
        <v>44099</v>
      </c>
      <c r="C2657" s="129" t="s">
        <v>461</v>
      </c>
      <c r="D2657" s="130">
        <f>VLOOKUP(Pag_Inicio_Corr_mas_casos[[#This Row],[Corregimiento]],Hoja3!$A$2:$D$676,4,0)</f>
        <v>81002</v>
      </c>
      <c r="E2657" s="129">
        <v>12</v>
      </c>
      <c r="F2657">
        <v>1</v>
      </c>
    </row>
    <row r="2658" spans="1:7">
      <c r="A2658" s="127">
        <v>44099</v>
      </c>
      <c r="B2658" s="129">
        <v>44099</v>
      </c>
      <c r="C2658" s="129" t="s">
        <v>491</v>
      </c>
      <c r="D2658" s="130">
        <f>VLOOKUP(Pag_Inicio_Corr_mas_casos[[#This Row],[Corregimiento]],Hoja3!$A$2:$D$676,4,0)</f>
        <v>80815</v>
      </c>
      <c r="E2658" s="129">
        <v>12</v>
      </c>
      <c r="F2658">
        <v>1</v>
      </c>
    </row>
    <row r="2659" spans="1:7">
      <c r="A2659" s="127">
        <v>44099</v>
      </c>
      <c r="B2659" s="129">
        <v>44099</v>
      </c>
      <c r="C2659" s="129" t="s">
        <v>505</v>
      </c>
      <c r="D2659" s="130">
        <f>VLOOKUP(Pag_Inicio_Corr_mas_casos[[#This Row],[Corregimiento]],Hoja3!$A$2:$D$676,4,0)</f>
        <v>130717</v>
      </c>
      <c r="E2659" s="129">
        <v>11</v>
      </c>
      <c r="F2659">
        <v>1</v>
      </c>
    </row>
    <row r="2660" spans="1:7">
      <c r="A2660" s="127">
        <v>44099</v>
      </c>
      <c r="B2660" s="129">
        <v>44099</v>
      </c>
      <c r="C2660" s="129" t="s">
        <v>628</v>
      </c>
      <c r="D2660" s="130">
        <f>VLOOKUP(Pag_Inicio_Corr_mas_casos[[#This Row],[Corregimiento]],Hoja3!$A$2:$D$676,4,0)</f>
        <v>120102</v>
      </c>
      <c r="E2660" s="129">
        <v>11</v>
      </c>
      <c r="F2660">
        <v>1</v>
      </c>
    </row>
    <row r="2661" spans="1:7">
      <c r="A2661" s="127">
        <v>44099</v>
      </c>
      <c r="B2661" s="129">
        <v>44099</v>
      </c>
      <c r="C2661" s="129" t="s">
        <v>478</v>
      </c>
      <c r="D2661" s="130">
        <f>VLOOKUP(Pag_Inicio_Corr_mas_casos[[#This Row],[Corregimiento]],Hoja3!$A$2:$D$676,4,0)</f>
        <v>40601</v>
      </c>
      <c r="E2661" s="129">
        <v>11</v>
      </c>
      <c r="F2661">
        <v>1</v>
      </c>
    </row>
    <row r="2662" spans="1:7">
      <c r="A2662" s="58">
        <v>44100</v>
      </c>
      <c r="B2662" s="59">
        <v>44100</v>
      </c>
      <c r="C2662" s="60" t="s">
        <v>596</v>
      </c>
      <c r="D2662" s="61">
        <f>VLOOKUP(Pag_Inicio_Corr_mas_casos[[#This Row],[Corregimiento]],Hoja3!$A$2:$D$676,4,0)</f>
        <v>91101</v>
      </c>
      <c r="E2662" s="60">
        <v>23</v>
      </c>
      <c r="F2662">
        <v>1</v>
      </c>
      <c r="G2662">
        <f>SUM(F2662:F2672)</f>
        <v>11</v>
      </c>
    </row>
    <row r="2663" spans="1:7">
      <c r="A2663" s="58">
        <v>44100</v>
      </c>
      <c r="B2663" s="59">
        <v>44100</v>
      </c>
      <c r="C2663" s="60" t="s">
        <v>462</v>
      </c>
      <c r="D2663" s="61">
        <f>VLOOKUP(Pag_Inicio_Corr_mas_casos[[#This Row],[Corregimiento]],Hoja3!$A$2:$D$676,4,0)</f>
        <v>130106</v>
      </c>
      <c r="E2663" s="60">
        <v>21</v>
      </c>
      <c r="F2663">
        <v>1</v>
      </c>
    </row>
    <row r="2664" spans="1:7">
      <c r="A2664" s="58">
        <v>44100</v>
      </c>
      <c r="B2664" s="59">
        <v>44100</v>
      </c>
      <c r="C2664" s="60" t="s">
        <v>609</v>
      </c>
      <c r="D2664" s="61">
        <f>VLOOKUP(Pag_Inicio_Corr_mas_casos[[#This Row],[Corregimiento]],Hoja3!$A$2:$D$676,4,0)</f>
        <v>110201</v>
      </c>
      <c r="E2664" s="60">
        <v>20</v>
      </c>
      <c r="F2664">
        <v>1</v>
      </c>
    </row>
    <row r="2665" spans="1:7">
      <c r="A2665" s="58">
        <v>44100</v>
      </c>
      <c r="B2665" s="59">
        <v>44100</v>
      </c>
      <c r="C2665" s="60" t="s">
        <v>473</v>
      </c>
      <c r="D2665" s="61">
        <f>VLOOKUP(Pag_Inicio_Corr_mas_casos[[#This Row],[Corregimiento]],Hoja3!$A$2:$D$676,4,0)</f>
        <v>80819</v>
      </c>
      <c r="E2665" s="60">
        <v>19</v>
      </c>
      <c r="F2665">
        <v>1</v>
      </c>
    </row>
    <row r="2666" spans="1:7">
      <c r="A2666" s="58">
        <v>44100</v>
      </c>
      <c r="B2666" s="59">
        <v>44100</v>
      </c>
      <c r="C2666" s="60" t="s">
        <v>460</v>
      </c>
      <c r="D2666" s="61">
        <f>VLOOKUP(Pag_Inicio_Corr_mas_casos[[#This Row],[Corregimiento]],Hoja3!$A$2:$D$676,4,0)</f>
        <v>130101</v>
      </c>
      <c r="E2666" s="60">
        <v>18</v>
      </c>
      <c r="F2666">
        <v>1</v>
      </c>
    </row>
    <row r="2667" spans="1:7">
      <c r="A2667" s="58">
        <v>44100</v>
      </c>
      <c r="B2667" s="59">
        <v>44100</v>
      </c>
      <c r="C2667" s="60" t="s">
        <v>476</v>
      </c>
      <c r="D2667" s="61">
        <f>VLOOKUP(Pag_Inicio_Corr_mas_casos[[#This Row],[Corregimiento]],Hoja3!$A$2:$D$676,4,0)</f>
        <v>80812</v>
      </c>
      <c r="E2667" s="60">
        <v>17</v>
      </c>
      <c r="F2667">
        <v>1</v>
      </c>
    </row>
    <row r="2668" spans="1:7">
      <c r="A2668" s="58">
        <v>44100</v>
      </c>
      <c r="B2668" s="59">
        <v>44100</v>
      </c>
      <c r="C2668" s="60" t="s">
        <v>578</v>
      </c>
      <c r="D2668" s="61">
        <f>VLOOKUP(Pag_Inicio_Corr_mas_casos[[#This Row],[Corregimiento]],Hoja3!$A$2:$D$676,4,0)</f>
        <v>130705</v>
      </c>
      <c r="E2668" s="60">
        <v>14</v>
      </c>
      <c r="F2668">
        <v>1</v>
      </c>
    </row>
    <row r="2669" spans="1:7">
      <c r="A2669" s="58">
        <v>44100</v>
      </c>
      <c r="B2669" s="59">
        <v>44100</v>
      </c>
      <c r="C2669" s="60" t="s">
        <v>478</v>
      </c>
      <c r="D2669" s="61">
        <f>VLOOKUP(Pag_Inicio_Corr_mas_casos[[#This Row],[Corregimiento]],Hoja3!$A$2:$D$676,4,0)</f>
        <v>40601</v>
      </c>
      <c r="E2669" s="60">
        <v>13</v>
      </c>
      <c r="F2669">
        <v>1</v>
      </c>
    </row>
    <row r="2670" spans="1:7">
      <c r="A2670" s="58">
        <v>44100</v>
      </c>
      <c r="B2670" s="59">
        <v>44100</v>
      </c>
      <c r="C2670" s="60" t="s">
        <v>464</v>
      </c>
      <c r="D2670" s="61">
        <f>VLOOKUP(Pag_Inicio_Corr_mas_casos[[#This Row],[Corregimiento]],Hoja3!$A$2:$D$676,4,0)</f>
        <v>130102</v>
      </c>
      <c r="E2670" s="60">
        <v>12</v>
      </c>
      <c r="F2670">
        <v>1</v>
      </c>
    </row>
    <row r="2671" spans="1:7">
      <c r="A2671" s="58">
        <v>44100</v>
      </c>
      <c r="B2671" s="59">
        <v>44100</v>
      </c>
      <c r="C2671" s="60" t="s">
        <v>517</v>
      </c>
      <c r="D2671" s="61">
        <f>VLOOKUP(Pag_Inicio_Corr_mas_casos[[#This Row],[Corregimiento]],Hoja3!$A$2:$D$676,4,0)</f>
        <v>91001</v>
      </c>
      <c r="E2671" s="60">
        <v>11</v>
      </c>
      <c r="F2671">
        <v>1</v>
      </c>
    </row>
    <row r="2672" spans="1:7">
      <c r="A2672" s="58">
        <v>44100</v>
      </c>
      <c r="B2672" s="59">
        <v>44100</v>
      </c>
      <c r="C2672" s="60" t="s">
        <v>479</v>
      </c>
      <c r="D2672" s="61">
        <f>VLOOKUP(Pag_Inicio_Corr_mas_casos[[#This Row],[Corregimiento]],Hoja3!$A$2:$D$676,4,0)</f>
        <v>80806</v>
      </c>
      <c r="E2672" s="60">
        <v>11</v>
      </c>
      <c r="F2672">
        <v>1</v>
      </c>
    </row>
    <row r="2673" spans="1:7">
      <c r="A2673" s="98">
        <v>44101</v>
      </c>
      <c r="B2673" s="99">
        <v>44101</v>
      </c>
      <c r="C2673" s="100" t="s">
        <v>462</v>
      </c>
      <c r="D2673" s="101">
        <f>VLOOKUP(Pag_Inicio_Corr_mas_casos[[#This Row],[Corregimiento]],Hoja3!$A$2:$D$676,4,0)</f>
        <v>130106</v>
      </c>
      <c r="E2673" s="100">
        <v>29</v>
      </c>
      <c r="F2673">
        <v>1</v>
      </c>
      <c r="G2673">
        <f>SUM(F2673:F2683)</f>
        <v>11</v>
      </c>
    </row>
    <row r="2674" spans="1:7">
      <c r="A2674" s="98">
        <v>44101</v>
      </c>
      <c r="B2674" s="99">
        <v>44101</v>
      </c>
      <c r="C2674" s="100" t="s">
        <v>517</v>
      </c>
      <c r="D2674" s="101">
        <f>VLOOKUP(Pag_Inicio_Corr_mas_casos[[#This Row],[Corregimiento]],Hoja3!$A$2:$D$676,4,0)</f>
        <v>91001</v>
      </c>
      <c r="E2674" s="100">
        <v>21</v>
      </c>
      <c r="F2674">
        <v>1</v>
      </c>
    </row>
    <row r="2675" spans="1:7">
      <c r="A2675" s="98">
        <v>44101</v>
      </c>
      <c r="B2675" s="99">
        <v>44101</v>
      </c>
      <c r="C2675" s="100" t="s">
        <v>460</v>
      </c>
      <c r="D2675" s="101">
        <f>VLOOKUP(Pag_Inicio_Corr_mas_casos[[#This Row],[Corregimiento]],Hoja3!$A$2:$D$676,4,0)</f>
        <v>130101</v>
      </c>
      <c r="E2675" s="100">
        <v>17</v>
      </c>
      <c r="F2675">
        <v>1</v>
      </c>
    </row>
    <row r="2676" spans="1:7">
      <c r="A2676" s="98">
        <v>44101</v>
      </c>
      <c r="B2676" s="99">
        <v>44101</v>
      </c>
      <c r="C2676" s="100" t="s">
        <v>486</v>
      </c>
      <c r="D2676" s="101">
        <f>VLOOKUP(Pag_Inicio_Corr_mas_casos[[#This Row],[Corregimiento]],Hoja3!$A$2:$D$676,4,0)</f>
        <v>80813</v>
      </c>
      <c r="E2676" s="100">
        <v>14</v>
      </c>
      <c r="F2676">
        <v>1</v>
      </c>
    </row>
    <row r="2677" spans="1:7">
      <c r="A2677" s="98">
        <v>44101</v>
      </c>
      <c r="B2677" s="99">
        <v>44101</v>
      </c>
      <c r="C2677" s="100" t="s">
        <v>609</v>
      </c>
      <c r="D2677" s="101">
        <f>VLOOKUP(Pag_Inicio_Corr_mas_casos[[#This Row],[Corregimiento]],Hoja3!$A$2:$D$676,4,0)</f>
        <v>110201</v>
      </c>
      <c r="E2677" s="100">
        <v>12</v>
      </c>
      <c r="F2677">
        <v>1</v>
      </c>
    </row>
    <row r="2678" spans="1:7">
      <c r="A2678" s="98">
        <v>44101</v>
      </c>
      <c r="B2678" s="99">
        <v>44101</v>
      </c>
      <c r="C2678" s="100" t="s">
        <v>564</v>
      </c>
      <c r="D2678" s="101">
        <f>VLOOKUP(Pag_Inicio_Corr_mas_casos[[#This Row],[Corregimiento]],Hoja3!$A$2:$D$676,4,0)</f>
        <v>40606</v>
      </c>
      <c r="E2678" s="100">
        <v>9</v>
      </c>
      <c r="F2678">
        <v>1</v>
      </c>
    </row>
    <row r="2679" spans="1:7">
      <c r="A2679" s="98">
        <v>44101</v>
      </c>
      <c r="B2679" s="99">
        <v>44101</v>
      </c>
      <c r="C2679" s="100" t="s">
        <v>491</v>
      </c>
      <c r="D2679" s="101">
        <f>VLOOKUP(Pag_Inicio_Corr_mas_casos[[#This Row],[Corregimiento]],Hoja3!$A$2:$D$676,4,0)</f>
        <v>80815</v>
      </c>
      <c r="E2679" s="100">
        <v>9</v>
      </c>
      <c r="F2679">
        <v>1</v>
      </c>
    </row>
    <row r="2680" spans="1:7">
      <c r="A2680" s="98">
        <v>44101</v>
      </c>
      <c r="B2680" s="99">
        <v>44101</v>
      </c>
      <c r="C2680" s="100" t="s">
        <v>632</v>
      </c>
      <c r="D2680" s="101">
        <f>VLOOKUP(Pag_Inicio_Corr_mas_casos[[#This Row],[Corregimiento]],Hoja3!$A$2:$D$676,4,0)</f>
        <v>90101</v>
      </c>
      <c r="E2680" s="100">
        <v>8</v>
      </c>
      <c r="F2680">
        <v>1</v>
      </c>
    </row>
    <row r="2681" spans="1:7">
      <c r="A2681" s="98">
        <v>44101</v>
      </c>
      <c r="B2681" s="99">
        <v>44101</v>
      </c>
      <c r="C2681" s="100" t="s">
        <v>633</v>
      </c>
      <c r="D2681" s="101">
        <f>VLOOKUP(Pag_Inicio_Corr_mas_casos[[#This Row],[Corregimiento]],Hoja3!$A$2:$D$676,4,0)</f>
        <v>20401</v>
      </c>
      <c r="E2681" s="100">
        <v>8</v>
      </c>
      <c r="F2681">
        <v>1</v>
      </c>
    </row>
    <row r="2682" spans="1:7">
      <c r="A2682" s="98">
        <v>44101</v>
      </c>
      <c r="B2682" s="99">
        <v>44101</v>
      </c>
      <c r="C2682" s="100" t="s">
        <v>478</v>
      </c>
      <c r="D2682" s="101">
        <f>VLOOKUP(Pag_Inicio_Corr_mas_casos[[#This Row],[Corregimiento]],Hoja3!$A$2:$D$676,4,0)</f>
        <v>40601</v>
      </c>
      <c r="E2682" s="100">
        <v>8</v>
      </c>
      <c r="F2682">
        <v>1</v>
      </c>
    </row>
    <row r="2683" spans="1:7">
      <c r="A2683" s="98">
        <v>44101</v>
      </c>
      <c r="B2683" s="99">
        <v>44101</v>
      </c>
      <c r="C2683" s="100" t="s">
        <v>473</v>
      </c>
      <c r="D2683" s="101">
        <f>VLOOKUP(Pag_Inicio_Corr_mas_casos[[#This Row],[Corregimiento]],Hoja3!$A$2:$D$676,4,0)</f>
        <v>80819</v>
      </c>
      <c r="E2683" s="100">
        <v>8</v>
      </c>
      <c r="F2683">
        <v>1</v>
      </c>
    </row>
    <row r="2684" spans="1:7">
      <c r="A2684" s="131">
        <v>44102</v>
      </c>
      <c r="B2684" s="132">
        <v>44102</v>
      </c>
      <c r="C2684" s="133" t="s">
        <v>569</v>
      </c>
      <c r="D2684" s="134">
        <f>VLOOKUP(Pag_Inicio_Corr_mas_casos[[#This Row],[Corregimiento]],Hoja3!$A$2:$D$676,4,0)</f>
        <v>100104</v>
      </c>
      <c r="E2684" s="133">
        <v>45</v>
      </c>
      <c r="F2684">
        <v>1</v>
      </c>
      <c r="G2684">
        <f>SUM(F2684:F2705)</f>
        <v>22</v>
      </c>
    </row>
    <row r="2685" spans="1:7">
      <c r="A2685" s="131">
        <v>44102</v>
      </c>
      <c r="B2685" s="132">
        <v>44102</v>
      </c>
      <c r="C2685" s="133" t="s">
        <v>517</v>
      </c>
      <c r="D2685" s="134">
        <f>VLOOKUP(Pag_Inicio_Corr_mas_casos[[#This Row],[Corregimiento]],Hoja3!$A$2:$D$676,4,0)</f>
        <v>91001</v>
      </c>
      <c r="E2685" s="133">
        <v>21</v>
      </c>
      <c r="F2685">
        <v>1</v>
      </c>
    </row>
    <row r="2686" spans="1:7">
      <c r="A2686" s="131">
        <v>44102</v>
      </c>
      <c r="B2686" s="132">
        <v>44102</v>
      </c>
      <c r="C2686" s="133" t="s">
        <v>461</v>
      </c>
      <c r="D2686" s="134">
        <f>VLOOKUP(Pag_Inicio_Corr_mas_casos[[#This Row],[Corregimiento]],Hoja3!$A$2:$D$676,4,0)</f>
        <v>81002</v>
      </c>
      <c r="E2686" s="133">
        <v>21</v>
      </c>
      <c r="F2686">
        <v>1</v>
      </c>
    </row>
    <row r="2687" spans="1:7">
      <c r="A2687" s="131">
        <v>44102</v>
      </c>
      <c r="B2687" s="132">
        <v>44102</v>
      </c>
      <c r="C2687" s="133" t="s">
        <v>474</v>
      </c>
      <c r="D2687" s="134">
        <f>VLOOKUP(Pag_Inicio_Corr_mas_casos[[#This Row],[Corregimiento]],Hoja3!$A$2:$D$676,4,0)</f>
        <v>130107</v>
      </c>
      <c r="E2687" s="133">
        <v>19</v>
      </c>
      <c r="F2687">
        <v>1</v>
      </c>
    </row>
    <row r="2688" spans="1:7">
      <c r="A2688" s="131">
        <v>44102</v>
      </c>
      <c r="B2688" s="132">
        <v>44102</v>
      </c>
      <c r="C2688" s="133" t="s">
        <v>462</v>
      </c>
      <c r="D2688" s="134">
        <f>VLOOKUP(Pag_Inicio_Corr_mas_casos[[#This Row],[Corregimiento]],Hoja3!$A$2:$D$676,4,0)</f>
        <v>130106</v>
      </c>
      <c r="E2688" s="133">
        <v>18</v>
      </c>
      <c r="F2688">
        <v>1</v>
      </c>
    </row>
    <row r="2689" spans="1:6">
      <c r="A2689" s="131">
        <v>44102</v>
      </c>
      <c r="B2689" s="132">
        <v>44102</v>
      </c>
      <c r="C2689" s="133" t="s">
        <v>482</v>
      </c>
      <c r="D2689" s="134">
        <f>VLOOKUP(Pag_Inicio_Corr_mas_casos[[#This Row],[Corregimiento]],Hoja3!$A$2:$D$676,4,0)</f>
        <v>30107</v>
      </c>
      <c r="E2689" s="133">
        <v>18</v>
      </c>
      <c r="F2689">
        <v>1</v>
      </c>
    </row>
    <row r="2690" spans="1:6">
      <c r="A2690" s="131">
        <v>44102</v>
      </c>
      <c r="B2690" s="132">
        <v>44102</v>
      </c>
      <c r="C2690" s="133" t="s">
        <v>486</v>
      </c>
      <c r="D2690" s="134">
        <f>VLOOKUP(Pag_Inicio_Corr_mas_casos[[#This Row],[Corregimiento]],Hoja3!$A$2:$D$676,4,0)</f>
        <v>80813</v>
      </c>
      <c r="E2690" s="133">
        <v>16</v>
      </c>
      <c r="F2690">
        <v>1</v>
      </c>
    </row>
    <row r="2691" spans="1:6">
      <c r="A2691" s="131">
        <v>44102</v>
      </c>
      <c r="B2691" s="132">
        <v>44102</v>
      </c>
      <c r="C2691" s="133" t="s">
        <v>491</v>
      </c>
      <c r="D2691" s="134">
        <f>VLOOKUP(Pag_Inicio_Corr_mas_casos[[#This Row],[Corregimiento]],Hoja3!$A$2:$D$676,4,0)</f>
        <v>80815</v>
      </c>
      <c r="E2691" s="133">
        <v>14</v>
      </c>
      <c r="F2691">
        <v>1</v>
      </c>
    </row>
    <row r="2692" spans="1:6">
      <c r="A2692" s="131">
        <v>44102</v>
      </c>
      <c r="B2692" s="132">
        <v>44102</v>
      </c>
      <c r="C2692" s="133" t="s">
        <v>468</v>
      </c>
      <c r="D2692" s="134">
        <f>VLOOKUP(Pag_Inicio_Corr_mas_casos[[#This Row],[Corregimiento]],Hoja3!$A$2:$D$676,4,0)</f>
        <v>80816</v>
      </c>
      <c r="E2692" s="133">
        <v>14</v>
      </c>
      <c r="F2692">
        <v>1</v>
      </c>
    </row>
    <row r="2693" spans="1:6">
      <c r="A2693" s="131">
        <v>44102</v>
      </c>
      <c r="B2693" s="132">
        <v>44102</v>
      </c>
      <c r="C2693" s="133" t="s">
        <v>467</v>
      </c>
      <c r="D2693" s="134">
        <f>VLOOKUP(Pag_Inicio_Corr_mas_casos[[#This Row],[Corregimiento]],Hoja3!$A$2:$D$676,4,0)</f>
        <v>81008</v>
      </c>
      <c r="E2693" s="133">
        <v>14</v>
      </c>
      <c r="F2693">
        <v>1</v>
      </c>
    </row>
    <row r="2694" spans="1:6">
      <c r="A2694" s="131">
        <v>44102</v>
      </c>
      <c r="B2694" s="132">
        <v>44102</v>
      </c>
      <c r="C2694" s="133" t="s">
        <v>495</v>
      </c>
      <c r="D2694" s="134">
        <f>VLOOKUP(Pag_Inicio_Corr_mas_casos[[#This Row],[Corregimiento]],Hoja3!$A$2:$D$676,4,0)</f>
        <v>130708</v>
      </c>
      <c r="E2694" s="133">
        <v>14</v>
      </c>
      <c r="F2694">
        <v>1</v>
      </c>
    </row>
    <row r="2695" spans="1:6">
      <c r="A2695" s="131">
        <v>44102</v>
      </c>
      <c r="B2695" s="132">
        <v>44102</v>
      </c>
      <c r="C2695" s="133" t="s">
        <v>499</v>
      </c>
      <c r="D2695" s="134">
        <f>VLOOKUP(Pag_Inicio_Corr_mas_casos[[#This Row],[Corregimiento]],Hoja3!$A$2:$D$676,4,0)</f>
        <v>130105</v>
      </c>
      <c r="E2695" s="133">
        <v>13</v>
      </c>
      <c r="F2695">
        <v>1</v>
      </c>
    </row>
    <row r="2696" spans="1:6">
      <c r="A2696" s="131">
        <v>44102</v>
      </c>
      <c r="B2696" s="132">
        <v>44102</v>
      </c>
      <c r="C2696" s="133" t="s">
        <v>490</v>
      </c>
      <c r="D2696" s="134">
        <f>VLOOKUP(Pag_Inicio_Corr_mas_casos[[#This Row],[Corregimiento]],Hoja3!$A$2:$D$676,4,0)</f>
        <v>80820</v>
      </c>
      <c r="E2696" s="133">
        <v>13</v>
      </c>
      <c r="F2696">
        <v>1</v>
      </c>
    </row>
    <row r="2697" spans="1:6">
      <c r="A2697" s="131">
        <v>44102</v>
      </c>
      <c r="B2697" s="132">
        <v>44102</v>
      </c>
      <c r="C2697" s="133" t="s">
        <v>466</v>
      </c>
      <c r="D2697" s="134">
        <f>VLOOKUP(Pag_Inicio_Corr_mas_casos[[#This Row],[Corregimiento]],Hoja3!$A$2:$D$676,4,0)</f>
        <v>81007</v>
      </c>
      <c r="E2697" s="133">
        <v>13</v>
      </c>
      <c r="F2697">
        <v>1</v>
      </c>
    </row>
    <row r="2698" spans="1:6">
      <c r="A2698" s="131">
        <v>44102</v>
      </c>
      <c r="B2698" s="132">
        <v>44102</v>
      </c>
      <c r="C2698" s="133" t="s">
        <v>488</v>
      </c>
      <c r="D2698" s="134">
        <f>VLOOKUP(Pag_Inicio_Corr_mas_casos[[#This Row],[Corregimiento]],Hoja3!$A$2:$D$676,4,0)</f>
        <v>80501</v>
      </c>
      <c r="E2698" s="133">
        <v>12</v>
      </c>
      <c r="F2698">
        <v>1</v>
      </c>
    </row>
    <row r="2699" spans="1:6">
      <c r="A2699" s="131">
        <v>44102</v>
      </c>
      <c r="B2699" s="132">
        <v>44102</v>
      </c>
      <c r="C2699" s="133" t="s">
        <v>471</v>
      </c>
      <c r="D2699" s="134">
        <f>VLOOKUP(Pag_Inicio_Corr_mas_casos[[#This Row],[Corregimiento]],Hoja3!$A$2:$D$676,4,0)</f>
        <v>80823</v>
      </c>
      <c r="E2699" s="133">
        <v>12</v>
      </c>
      <c r="F2699">
        <v>1</v>
      </c>
    </row>
    <row r="2700" spans="1:6">
      <c r="A2700" s="131">
        <v>44102</v>
      </c>
      <c r="B2700" s="132">
        <v>44102</v>
      </c>
      <c r="C2700" s="133" t="s">
        <v>478</v>
      </c>
      <c r="D2700" s="134">
        <f>VLOOKUP(Pag_Inicio_Corr_mas_casos[[#This Row],[Corregimiento]],Hoja3!$A$2:$D$676,4,0)</f>
        <v>40601</v>
      </c>
      <c r="E2700" s="133">
        <v>11</v>
      </c>
      <c r="F2700">
        <v>1</v>
      </c>
    </row>
    <row r="2701" spans="1:6">
      <c r="A2701" s="131">
        <v>44102</v>
      </c>
      <c r="B2701" s="132">
        <v>44102</v>
      </c>
      <c r="C2701" s="133" t="s">
        <v>600</v>
      </c>
      <c r="D2701" s="134">
        <f>VLOOKUP(Pag_Inicio_Corr_mas_casos[[#This Row],[Corregimiento]],Hoja3!$A$2:$D$676,4,0)</f>
        <v>20205</v>
      </c>
      <c r="E2701" s="133">
        <v>11</v>
      </c>
      <c r="F2701">
        <v>1</v>
      </c>
    </row>
    <row r="2702" spans="1:6">
      <c r="A2702" s="131">
        <v>44102</v>
      </c>
      <c r="B2702" s="132">
        <v>44102</v>
      </c>
      <c r="C2702" s="133" t="s">
        <v>465</v>
      </c>
      <c r="D2702" s="134">
        <f>VLOOKUP(Pag_Inicio_Corr_mas_casos[[#This Row],[Corregimiento]],Hoja3!$A$2:$D$676,4,0)</f>
        <v>80821</v>
      </c>
      <c r="E2702" s="133">
        <v>11</v>
      </c>
      <c r="F2702">
        <v>1</v>
      </c>
    </row>
    <row r="2703" spans="1:6">
      <c r="A2703" s="131">
        <v>44102</v>
      </c>
      <c r="B2703" s="132">
        <v>44102</v>
      </c>
      <c r="C2703" s="133" t="s">
        <v>472</v>
      </c>
      <c r="D2703" s="134">
        <f>VLOOKUP(Pag_Inicio_Corr_mas_casos[[#This Row],[Corregimiento]],Hoja3!$A$2:$D$676,4,0)</f>
        <v>81001</v>
      </c>
      <c r="E2703" s="133">
        <v>11</v>
      </c>
      <c r="F2703">
        <v>1</v>
      </c>
    </row>
    <row r="2704" spans="1:6">
      <c r="A2704" s="131">
        <v>44102</v>
      </c>
      <c r="B2704" s="132">
        <v>44102</v>
      </c>
      <c r="C2704" s="133" t="s">
        <v>634</v>
      </c>
      <c r="D2704" s="134">
        <f>VLOOKUP(Pag_Inicio_Corr_mas_casos[[#This Row],[Corregimiento]],Hoja3!$A$2:$D$676,4,0)</f>
        <v>110202</v>
      </c>
      <c r="E2704" s="133">
        <v>11</v>
      </c>
      <c r="F2704">
        <v>1</v>
      </c>
    </row>
    <row r="2705" spans="1:7">
      <c r="A2705" s="131">
        <v>44102</v>
      </c>
      <c r="B2705" s="132">
        <v>44102</v>
      </c>
      <c r="C2705" s="133" t="s">
        <v>526</v>
      </c>
      <c r="D2705" s="134">
        <f>VLOOKUP(Pag_Inicio_Corr_mas_casos[[#This Row],[Corregimiento]],Hoja3!$A$2:$D$676,4,0)</f>
        <v>130301</v>
      </c>
      <c r="E2705" s="133">
        <v>11</v>
      </c>
      <c r="F2705">
        <v>1</v>
      </c>
    </row>
    <row r="2706" spans="1:7">
      <c r="A2706" s="135">
        <v>44103</v>
      </c>
      <c r="B2706" s="136">
        <v>44103</v>
      </c>
      <c r="C2706" s="137" t="s">
        <v>631</v>
      </c>
      <c r="D2706" s="138">
        <f>VLOOKUP(Pag_Inicio_Corr_mas_casos[[#This Row],[Corregimiento]],Hoja3!$A$2:$D$676,4,0)</f>
        <v>120705</v>
      </c>
      <c r="E2706" s="137">
        <v>23</v>
      </c>
      <c r="F2706">
        <v>1</v>
      </c>
      <c r="G2706">
        <f>SUM(F2706:F2717)</f>
        <v>12</v>
      </c>
    </row>
    <row r="2707" spans="1:7">
      <c r="A2707" s="135">
        <v>44103</v>
      </c>
      <c r="B2707" s="136">
        <v>44103</v>
      </c>
      <c r="C2707" s="137" t="s">
        <v>502</v>
      </c>
      <c r="D2707" s="138">
        <f>VLOOKUP(Pag_Inicio_Corr_mas_casos[[#This Row],[Corregimiento]],Hoja3!$A$2:$D$676,4,0)</f>
        <v>40201</v>
      </c>
      <c r="E2707" s="137">
        <v>20</v>
      </c>
      <c r="F2707">
        <v>1</v>
      </c>
    </row>
    <row r="2708" spans="1:7">
      <c r="A2708" s="135">
        <v>44103</v>
      </c>
      <c r="B2708" s="136">
        <v>44103</v>
      </c>
      <c r="C2708" s="137" t="s">
        <v>462</v>
      </c>
      <c r="D2708" s="138">
        <f>VLOOKUP(Pag_Inicio_Corr_mas_casos[[#This Row],[Corregimiento]],Hoja3!$A$2:$D$676,4,0)</f>
        <v>130106</v>
      </c>
      <c r="E2708" s="137">
        <v>20</v>
      </c>
      <c r="F2708">
        <v>1</v>
      </c>
    </row>
    <row r="2709" spans="1:7">
      <c r="A2709" s="135">
        <v>44103</v>
      </c>
      <c r="B2709" s="136">
        <v>44103</v>
      </c>
      <c r="C2709" s="137" t="s">
        <v>494</v>
      </c>
      <c r="D2709" s="138">
        <f>VLOOKUP(Pag_Inicio_Corr_mas_casos[[#This Row],[Corregimiento]],Hoja3!$A$2:$D$676,4,0)</f>
        <v>50316</v>
      </c>
      <c r="E2709" s="137">
        <v>18</v>
      </c>
      <c r="F2709">
        <v>1</v>
      </c>
    </row>
    <row r="2710" spans="1:7">
      <c r="A2710" s="135">
        <v>44103</v>
      </c>
      <c r="B2710" s="136">
        <v>44103</v>
      </c>
      <c r="C2710" s="137" t="s">
        <v>635</v>
      </c>
      <c r="D2710" s="138">
        <f>VLOOKUP(Pag_Inicio_Corr_mas_casos[[#This Row],[Corregimiento]],Hoja3!$A$2:$D$676,4,0)</f>
        <v>50109</v>
      </c>
      <c r="E2710" s="137">
        <v>18</v>
      </c>
      <c r="F2710">
        <v>1</v>
      </c>
    </row>
    <row r="2711" spans="1:7">
      <c r="A2711" s="135">
        <v>44103</v>
      </c>
      <c r="B2711" s="136">
        <v>44103</v>
      </c>
      <c r="C2711" s="137" t="s">
        <v>476</v>
      </c>
      <c r="D2711" s="138">
        <f>VLOOKUP(Pag_Inicio_Corr_mas_casos[[#This Row],[Corregimiento]],Hoja3!$A$2:$D$676,4,0)</f>
        <v>80812</v>
      </c>
      <c r="E2711" s="137">
        <v>15</v>
      </c>
      <c r="F2711">
        <v>1</v>
      </c>
    </row>
    <row r="2712" spans="1:7">
      <c r="A2712" s="135">
        <v>44103</v>
      </c>
      <c r="B2712" s="136">
        <v>44103</v>
      </c>
      <c r="C2712" s="137" t="s">
        <v>464</v>
      </c>
      <c r="D2712" s="138">
        <f>VLOOKUP(Pag_Inicio_Corr_mas_casos[[#This Row],[Corregimiento]],Hoja3!$A$2:$D$676,4,0)</f>
        <v>130102</v>
      </c>
      <c r="E2712" s="137">
        <v>12</v>
      </c>
      <c r="F2712">
        <v>1</v>
      </c>
    </row>
    <row r="2713" spans="1:7">
      <c r="A2713" s="135">
        <v>44103</v>
      </c>
      <c r="B2713" s="136">
        <v>44103</v>
      </c>
      <c r="C2713" s="137" t="s">
        <v>490</v>
      </c>
      <c r="D2713" s="138">
        <f>VLOOKUP(Pag_Inicio_Corr_mas_casos[[#This Row],[Corregimiento]],Hoja3!$A$2:$D$676,4,0)</f>
        <v>80820</v>
      </c>
      <c r="E2713" s="137">
        <v>12</v>
      </c>
      <c r="F2713">
        <v>1</v>
      </c>
    </row>
    <row r="2714" spans="1:7">
      <c r="A2714" s="135">
        <v>44103</v>
      </c>
      <c r="B2714" s="136">
        <v>44103</v>
      </c>
      <c r="C2714" s="137" t="s">
        <v>636</v>
      </c>
      <c r="D2714" s="138">
        <f>VLOOKUP(Pag_Inicio_Corr_mas_casos[[#This Row],[Corregimiento]],Hoja3!$A$2:$D$676,4,0)</f>
        <v>91011</v>
      </c>
      <c r="E2714" s="137">
        <v>11</v>
      </c>
      <c r="F2714">
        <v>1</v>
      </c>
    </row>
    <row r="2715" spans="1:7">
      <c r="A2715" s="135">
        <v>44103</v>
      </c>
      <c r="B2715" s="136">
        <v>44103</v>
      </c>
      <c r="C2715" s="137" t="s">
        <v>480</v>
      </c>
      <c r="D2715" s="138">
        <f>VLOOKUP(Pag_Inicio_Corr_mas_casos[[#This Row],[Corregimiento]],Hoja3!$A$2:$D$676,4,0)</f>
        <v>130108</v>
      </c>
      <c r="E2715" s="137">
        <v>10</v>
      </c>
      <c r="F2715">
        <v>1</v>
      </c>
    </row>
    <row r="2716" spans="1:7">
      <c r="A2716" s="135">
        <v>44103</v>
      </c>
      <c r="B2716" s="136">
        <v>44103</v>
      </c>
      <c r="C2716" s="137" t="s">
        <v>473</v>
      </c>
      <c r="D2716" s="138">
        <f>VLOOKUP(Pag_Inicio_Corr_mas_casos[[#This Row],[Corregimiento]],Hoja3!$A$2:$D$676,4,0)</f>
        <v>80819</v>
      </c>
      <c r="E2716" s="137">
        <v>10</v>
      </c>
      <c r="F2716">
        <v>1</v>
      </c>
    </row>
    <row r="2717" spans="1:7">
      <c r="A2717" s="135">
        <v>44103</v>
      </c>
      <c r="B2717" s="136">
        <v>44103</v>
      </c>
      <c r="C2717" s="137" t="s">
        <v>467</v>
      </c>
      <c r="D2717" s="138">
        <f>VLOOKUP(Pag_Inicio_Corr_mas_casos[[#This Row],[Corregimiento]],Hoja3!$A$2:$D$676,4,0)</f>
        <v>81008</v>
      </c>
      <c r="E2717" s="137">
        <v>10</v>
      </c>
      <c r="F2717">
        <v>1</v>
      </c>
    </row>
    <row r="2718" spans="1:7">
      <c r="A2718" s="98">
        <v>44104</v>
      </c>
      <c r="B2718" s="99">
        <v>44104</v>
      </c>
      <c r="C2718" s="100" t="s">
        <v>462</v>
      </c>
      <c r="D2718" s="101">
        <f>VLOOKUP(Pag_Inicio_Corr_mas_casos[[#This Row],[Corregimiento]],Hoja3!$A$2:$D$676,4,0)</f>
        <v>130106</v>
      </c>
      <c r="E2718" s="100">
        <v>25</v>
      </c>
      <c r="F2718">
        <v>1</v>
      </c>
      <c r="G2718">
        <f>SUM(F2718:F2736)</f>
        <v>19</v>
      </c>
    </row>
    <row r="2719" spans="1:7">
      <c r="A2719" s="98">
        <v>44104</v>
      </c>
      <c r="B2719" s="99">
        <v>44104</v>
      </c>
      <c r="C2719" s="100" t="s">
        <v>460</v>
      </c>
      <c r="D2719" s="101">
        <f>VLOOKUP(Pag_Inicio_Corr_mas_casos[[#This Row],[Corregimiento]],Hoja3!$A$2:$D$676,4,0)</f>
        <v>130101</v>
      </c>
      <c r="E2719" s="100">
        <v>20</v>
      </c>
      <c r="F2719">
        <v>1</v>
      </c>
    </row>
    <row r="2720" spans="1:7">
      <c r="A2720" s="98">
        <v>44104</v>
      </c>
      <c r="B2720" s="99">
        <v>44104</v>
      </c>
      <c r="C2720" s="100" t="s">
        <v>480</v>
      </c>
      <c r="D2720" s="101">
        <f>VLOOKUP(Pag_Inicio_Corr_mas_casos[[#This Row],[Corregimiento]],Hoja3!$A$2:$D$676,4,0)</f>
        <v>130108</v>
      </c>
      <c r="E2720" s="100">
        <v>19</v>
      </c>
      <c r="F2720">
        <v>1</v>
      </c>
    </row>
    <row r="2721" spans="1:6">
      <c r="A2721" s="98">
        <v>44104</v>
      </c>
      <c r="B2721" s="99">
        <v>44104</v>
      </c>
      <c r="C2721" s="100" t="s">
        <v>465</v>
      </c>
      <c r="D2721" s="101">
        <f>VLOOKUP(Pag_Inicio_Corr_mas_casos[[#This Row],[Corregimiento]],Hoja3!$A$2:$D$676,4,0)</f>
        <v>80821</v>
      </c>
      <c r="E2721" s="100">
        <v>18</v>
      </c>
      <c r="F2721">
        <v>1</v>
      </c>
    </row>
    <row r="2722" spans="1:6">
      <c r="A2722" s="98">
        <v>44104</v>
      </c>
      <c r="B2722" s="99">
        <v>44104</v>
      </c>
      <c r="C2722" s="100" t="s">
        <v>637</v>
      </c>
      <c r="D2722" s="101">
        <f>VLOOKUP(Pag_Inicio_Corr_mas_casos[[#This Row],[Corregimiento]],Hoja3!$A$2:$D$676,4,0)</f>
        <v>60703</v>
      </c>
      <c r="E2722" s="100">
        <v>18</v>
      </c>
      <c r="F2722">
        <v>1</v>
      </c>
    </row>
    <row r="2723" spans="1:6">
      <c r="A2723" s="98">
        <v>44104</v>
      </c>
      <c r="B2723" s="99">
        <v>44104</v>
      </c>
      <c r="C2723" s="100" t="s">
        <v>517</v>
      </c>
      <c r="D2723" s="101">
        <f>VLOOKUP(Pag_Inicio_Corr_mas_casos[[#This Row],[Corregimiento]],Hoja3!$A$2:$D$676,4,0)</f>
        <v>91001</v>
      </c>
      <c r="E2723" s="100">
        <v>17</v>
      </c>
      <c r="F2723">
        <v>1</v>
      </c>
    </row>
    <row r="2724" spans="1:6">
      <c r="A2724" s="98">
        <v>44104</v>
      </c>
      <c r="B2724" s="99">
        <v>44104</v>
      </c>
      <c r="C2724" s="100" t="s">
        <v>633</v>
      </c>
      <c r="D2724" s="101">
        <f>VLOOKUP(Pag_Inicio_Corr_mas_casos[[#This Row],[Corregimiento]],Hoja3!$A$2:$D$676,4,0)</f>
        <v>20401</v>
      </c>
      <c r="E2724" s="100">
        <v>16</v>
      </c>
      <c r="F2724">
        <v>1</v>
      </c>
    </row>
    <row r="2725" spans="1:6">
      <c r="A2725" s="98">
        <v>44104</v>
      </c>
      <c r="B2725" s="99">
        <v>44104</v>
      </c>
      <c r="C2725" s="100" t="s">
        <v>476</v>
      </c>
      <c r="D2725" s="101">
        <f>VLOOKUP(Pag_Inicio_Corr_mas_casos[[#This Row],[Corregimiento]],Hoja3!$A$2:$D$676,4,0)</f>
        <v>80812</v>
      </c>
      <c r="E2725" s="100">
        <v>15</v>
      </c>
      <c r="F2725">
        <v>1</v>
      </c>
    </row>
    <row r="2726" spans="1:6">
      <c r="A2726" s="98">
        <v>44104</v>
      </c>
      <c r="B2726" s="99">
        <v>44104</v>
      </c>
      <c r="C2726" s="100" t="s">
        <v>473</v>
      </c>
      <c r="D2726" s="101">
        <f>VLOOKUP(Pag_Inicio_Corr_mas_casos[[#This Row],[Corregimiento]],Hoja3!$A$2:$D$676,4,0)</f>
        <v>80819</v>
      </c>
      <c r="E2726" s="100">
        <v>14</v>
      </c>
      <c r="F2726">
        <v>1</v>
      </c>
    </row>
    <row r="2727" spans="1:6">
      <c r="A2727" s="98">
        <v>44104</v>
      </c>
      <c r="B2727" s="99">
        <v>44104</v>
      </c>
      <c r="C2727" s="100" t="s">
        <v>469</v>
      </c>
      <c r="D2727" s="101">
        <f>VLOOKUP(Pag_Inicio_Corr_mas_casos[[#This Row],[Corregimiento]],Hoja3!$A$2:$D$676,4,0)</f>
        <v>80817</v>
      </c>
      <c r="E2727" s="100">
        <v>14</v>
      </c>
      <c r="F2727">
        <v>1</v>
      </c>
    </row>
    <row r="2728" spans="1:6">
      <c r="A2728" s="98">
        <v>44104</v>
      </c>
      <c r="B2728" s="99">
        <v>44104</v>
      </c>
      <c r="C2728" s="100" t="s">
        <v>496</v>
      </c>
      <c r="D2728" s="101">
        <f>VLOOKUP(Pag_Inicio_Corr_mas_casos[[#This Row],[Corregimiento]],Hoja3!$A$2:$D$676,4,0)</f>
        <v>80826</v>
      </c>
      <c r="E2728" s="100">
        <v>13</v>
      </c>
      <c r="F2728">
        <v>1</v>
      </c>
    </row>
    <row r="2729" spans="1:6">
      <c r="A2729" s="98">
        <v>44104</v>
      </c>
      <c r="B2729" s="99">
        <v>44104</v>
      </c>
      <c r="C2729" s="100" t="s">
        <v>468</v>
      </c>
      <c r="D2729" s="101">
        <f>VLOOKUP(Pag_Inicio_Corr_mas_casos[[#This Row],[Corregimiento]],Hoja3!$A$2:$D$676,4,0)</f>
        <v>80816</v>
      </c>
      <c r="E2729" s="100">
        <v>13</v>
      </c>
      <c r="F2729">
        <v>1</v>
      </c>
    </row>
    <row r="2730" spans="1:6">
      <c r="A2730" s="98">
        <v>44104</v>
      </c>
      <c r="B2730" s="99">
        <v>44104</v>
      </c>
      <c r="C2730" s="100" t="s">
        <v>554</v>
      </c>
      <c r="D2730" s="101">
        <f>VLOOKUP(Pag_Inicio_Corr_mas_casos[[#This Row],[Corregimiento]],Hoja3!$A$2:$D$676,4,0)</f>
        <v>40801</v>
      </c>
      <c r="E2730" s="100">
        <v>13</v>
      </c>
      <c r="F2730">
        <v>1</v>
      </c>
    </row>
    <row r="2731" spans="1:6">
      <c r="A2731" s="98">
        <v>44104</v>
      </c>
      <c r="B2731" s="99">
        <v>44104</v>
      </c>
      <c r="C2731" s="100" t="s">
        <v>494</v>
      </c>
      <c r="D2731" s="101">
        <f>VLOOKUP(Pag_Inicio_Corr_mas_casos[[#This Row],[Corregimiento]],Hoja3!$A$2:$D$676,4,0)</f>
        <v>50316</v>
      </c>
      <c r="E2731" s="100">
        <v>12</v>
      </c>
      <c r="F2731">
        <v>1</v>
      </c>
    </row>
    <row r="2732" spans="1:6">
      <c r="A2732" s="98">
        <v>44104</v>
      </c>
      <c r="B2732" s="99">
        <v>44104</v>
      </c>
      <c r="C2732" s="100" t="s">
        <v>505</v>
      </c>
      <c r="D2732" s="101">
        <f>VLOOKUP(Pag_Inicio_Corr_mas_casos[[#This Row],[Corregimiento]],Hoja3!$A$2:$D$676,4,0)</f>
        <v>130717</v>
      </c>
      <c r="E2732" s="100">
        <v>12</v>
      </c>
      <c r="F2732">
        <v>1</v>
      </c>
    </row>
    <row r="2733" spans="1:6">
      <c r="A2733" s="98">
        <v>44104</v>
      </c>
      <c r="B2733" s="99">
        <v>44104</v>
      </c>
      <c r="C2733" s="100" t="s">
        <v>464</v>
      </c>
      <c r="D2733" s="101">
        <f>VLOOKUP(Pag_Inicio_Corr_mas_casos[[#This Row],[Corregimiento]],Hoja3!$A$2:$D$676,4,0)</f>
        <v>130102</v>
      </c>
      <c r="E2733" s="100">
        <v>10</v>
      </c>
      <c r="F2733">
        <v>1</v>
      </c>
    </row>
    <row r="2734" spans="1:6">
      <c r="A2734" s="98">
        <v>44104</v>
      </c>
      <c r="B2734" s="99">
        <v>44104</v>
      </c>
      <c r="C2734" s="100" t="s">
        <v>497</v>
      </c>
      <c r="D2734" s="101">
        <f>VLOOKUP(Pag_Inicio_Corr_mas_casos[[#This Row],[Corregimiento]],Hoja3!$A$2:$D$676,4,0)</f>
        <v>50208</v>
      </c>
      <c r="E2734" s="100">
        <v>10</v>
      </c>
      <c r="F2734">
        <v>1</v>
      </c>
    </row>
    <row r="2735" spans="1:6">
      <c r="A2735" s="98">
        <v>44104</v>
      </c>
      <c r="B2735" s="99">
        <v>44104</v>
      </c>
      <c r="C2735" s="100" t="s">
        <v>635</v>
      </c>
      <c r="D2735" s="101">
        <f>VLOOKUP(Pag_Inicio_Corr_mas_casos[[#This Row],[Corregimiento]],Hoja3!$A$2:$D$676,4,0)</f>
        <v>50109</v>
      </c>
      <c r="E2735" s="100">
        <v>10</v>
      </c>
      <c r="F2735">
        <v>1</v>
      </c>
    </row>
    <row r="2736" spans="1:6">
      <c r="A2736" s="98">
        <v>44104</v>
      </c>
      <c r="B2736" s="99">
        <v>44104</v>
      </c>
      <c r="C2736" s="100" t="s">
        <v>478</v>
      </c>
      <c r="D2736" s="101">
        <f>VLOOKUP(Pag_Inicio_Corr_mas_casos[[#This Row],[Corregimiento]],Hoja3!$A$2:$D$676,4,0)</f>
        <v>40601</v>
      </c>
      <c r="E2736" s="100">
        <v>10</v>
      </c>
      <c r="F2736">
        <v>1</v>
      </c>
    </row>
    <row r="2737" spans="1:7">
      <c r="A2737" s="90">
        <v>44105</v>
      </c>
      <c r="B2737" s="91">
        <v>44105</v>
      </c>
      <c r="C2737" s="92" t="s">
        <v>473</v>
      </c>
      <c r="D2737" s="93">
        <f>VLOOKUP(Pag_Inicio_Corr_mas_casos[[#This Row],[Corregimiento]],Hoja3!$A$2:$D$676,4,0)</f>
        <v>80819</v>
      </c>
      <c r="E2737" s="92">
        <v>32</v>
      </c>
      <c r="F2737">
        <v>1</v>
      </c>
      <c r="G2737">
        <f>SUM(F2737:F2752)</f>
        <v>16</v>
      </c>
    </row>
    <row r="2738" spans="1:7">
      <c r="A2738" s="90">
        <v>44105</v>
      </c>
      <c r="B2738" s="91">
        <v>44105</v>
      </c>
      <c r="C2738" s="92" t="s">
        <v>476</v>
      </c>
      <c r="D2738" s="93">
        <f>VLOOKUP(Pag_Inicio_Corr_mas_casos[[#This Row],[Corregimiento]],Hoja3!$A$2:$D$676,4,0)</f>
        <v>80812</v>
      </c>
      <c r="E2738" s="92">
        <v>28</v>
      </c>
      <c r="F2738">
        <v>1</v>
      </c>
    </row>
    <row r="2739" spans="1:7">
      <c r="A2739" s="90">
        <v>44105</v>
      </c>
      <c r="B2739" s="91">
        <v>44105</v>
      </c>
      <c r="C2739" s="92" t="s">
        <v>462</v>
      </c>
      <c r="D2739" s="93">
        <f>VLOOKUP(Pag_Inicio_Corr_mas_casos[[#This Row],[Corregimiento]],Hoja3!$A$2:$D$676,4,0)</f>
        <v>130106</v>
      </c>
      <c r="E2739" s="92">
        <v>24</v>
      </c>
      <c r="F2739">
        <v>1</v>
      </c>
    </row>
    <row r="2740" spans="1:7">
      <c r="A2740" s="90">
        <v>44105</v>
      </c>
      <c r="B2740" s="91">
        <v>44105</v>
      </c>
      <c r="C2740" s="92" t="s">
        <v>460</v>
      </c>
      <c r="D2740" s="93">
        <f>VLOOKUP(Pag_Inicio_Corr_mas_casos[[#This Row],[Corregimiento]],Hoja3!$A$2:$D$676,4,0)</f>
        <v>130101</v>
      </c>
      <c r="E2740" s="92">
        <v>21</v>
      </c>
      <c r="F2740">
        <v>1</v>
      </c>
    </row>
    <row r="2741" spans="1:7">
      <c r="A2741" s="90">
        <v>44105</v>
      </c>
      <c r="B2741" s="91">
        <v>44105</v>
      </c>
      <c r="C2741" s="92" t="s">
        <v>501</v>
      </c>
      <c r="D2741" s="93">
        <f>VLOOKUP(Pag_Inicio_Corr_mas_casos[[#This Row],[Corregimiento]],Hoja3!$A$2:$D$676,4,0)</f>
        <v>80809</v>
      </c>
      <c r="E2741" s="92">
        <v>21</v>
      </c>
      <c r="F2741">
        <v>1</v>
      </c>
    </row>
    <row r="2742" spans="1:7">
      <c r="A2742" s="90">
        <v>44105</v>
      </c>
      <c r="B2742" s="91">
        <v>44105</v>
      </c>
      <c r="C2742" s="92" t="s">
        <v>469</v>
      </c>
      <c r="D2742" s="93">
        <f>VLOOKUP(Pag_Inicio_Corr_mas_casos[[#This Row],[Corregimiento]],Hoja3!$A$2:$D$676,4,0)</f>
        <v>80817</v>
      </c>
      <c r="E2742" s="92">
        <v>20</v>
      </c>
      <c r="F2742">
        <v>1</v>
      </c>
    </row>
    <row r="2743" spans="1:7">
      <c r="A2743" s="90">
        <v>44105</v>
      </c>
      <c r="B2743" s="91">
        <v>44105</v>
      </c>
      <c r="C2743" s="92" t="s">
        <v>465</v>
      </c>
      <c r="D2743" s="93">
        <f>VLOOKUP(Pag_Inicio_Corr_mas_casos[[#This Row],[Corregimiento]],Hoja3!$A$2:$D$676,4,0)</f>
        <v>80821</v>
      </c>
      <c r="E2743" s="92">
        <v>18</v>
      </c>
      <c r="F2743">
        <v>1</v>
      </c>
    </row>
    <row r="2744" spans="1:7">
      <c r="A2744" s="90">
        <v>44105</v>
      </c>
      <c r="B2744" s="91">
        <v>44105</v>
      </c>
      <c r="C2744" s="92" t="s">
        <v>508</v>
      </c>
      <c r="D2744" s="93">
        <f>VLOOKUP(Pag_Inicio_Corr_mas_casos[[#This Row],[Corregimiento]],Hoja3!$A$2:$D$676,4,0)</f>
        <v>30104</v>
      </c>
      <c r="E2744" s="92">
        <v>17</v>
      </c>
      <c r="F2744">
        <v>1</v>
      </c>
    </row>
    <row r="2745" spans="1:7">
      <c r="A2745" s="90">
        <v>44105</v>
      </c>
      <c r="B2745" s="91">
        <v>44105</v>
      </c>
      <c r="C2745" s="92" t="s">
        <v>499</v>
      </c>
      <c r="D2745" s="93">
        <f>VLOOKUP(Pag_Inicio_Corr_mas_casos[[#This Row],[Corregimiento]],Hoja3!$A$2:$D$676,4,0)</f>
        <v>130105</v>
      </c>
      <c r="E2745" s="92">
        <v>15</v>
      </c>
      <c r="F2745">
        <v>1</v>
      </c>
    </row>
    <row r="2746" spans="1:7">
      <c r="A2746" s="90">
        <v>44105</v>
      </c>
      <c r="B2746" s="91">
        <v>44105</v>
      </c>
      <c r="C2746" s="92" t="s">
        <v>466</v>
      </c>
      <c r="D2746" s="93">
        <f>VLOOKUP(Pag_Inicio_Corr_mas_casos[[#This Row],[Corregimiento]],Hoja3!$A$2:$D$676,4,0)</f>
        <v>81007</v>
      </c>
      <c r="E2746" s="92">
        <v>14</v>
      </c>
      <c r="F2746">
        <v>1</v>
      </c>
    </row>
    <row r="2747" spans="1:7">
      <c r="A2747" s="90">
        <v>44105</v>
      </c>
      <c r="B2747" s="91">
        <v>44105</v>
      </c>
      <c r="C2747" s="92" t="s">
        <v>482</v>
      </c>
      <c r="D2747" s="93">
        <f>VLOOKUP(Pag_Inicio_Corr_mas_casos[[#This Row],[Corregimiento]],Hoja3!$A$2:$D$676,4,0)</f>
        <v>30107</v>
      </c>
      <c r="E2747" s="92">
        <v>14</v>
      </c>
      <c r="F2747">
        <v>1</v>
      </c>
    </row>
    <row r="2748" spans="1:7">
      <c r="A2748" s="90">
        <v>44105</v>
      </c>
      <c r="B2748" s="91">
        <v>44105</v>
      </c>
      <c r="C2748" s="92" t="s">
        <v>468</v>
      </c>
      <c r="D2748" s="93">
        <f>VLOOKUP(Pag_Inicio_Corr_mas_casos[[#This Row],[Corregimiento]],Hoja3!$A$2:$D$676,4,0)</f>
        <v>80816</v>
      </c>
      <c r="E2748" s="92">
        <v>14</v>
      </c>
      <c r="F2748">
        <v>1</v>
      </c>
    </row>
    <row r="2749" spans="1:7">
      <c r="A2749" s="90">
        <v>44105</v>
      </c>
      <c r="B2749" s="91">
        <v>44105</v>
      </c>
      <c r="C2749" s="92" t="s">
        <v>486</v>
      </c>
      <c r="D2749" s="93">
        <f>VLOOKUP(Pag_Inicio_Corr_mas_casos[[#This Row],[Corregimiento]],Hoja3!$A$2:$D$676,4,0)</f>
        <v>80813</v>
      </c>
      <c r="E2749" s="92">
        <v>14</v>
      </c>
      <c r="F2749">
        <v>1</v>
      </c>
    </row>
    <row r="2750" spans="1:7">
      <c r="A2750" s="90">
        <v>44105</v>
      </c>
      <c r="B2750" s="91">
        <v>44105</v>
      </c>
      <c r="C2750" s="92" t="s">
        <v>478</v>
      </c>
      <c r="D2750" s="93">
        <f>VLOOKUP(Pag_Inicio_Corr_mas_casos[[#This Row],[Corregimiento]],Hoja3!$A$2:$D$676,4,0)</f>
        <v>40601</v>
      </c>
      <c r="E2750" s="92">
        <v>12</v>
      </c>
      <c r="F2750">
        <v>1</v>
      </c>
    </row>
    <row r="2751" spans="1:7">
      <c r="A2751" s="90">
        <v>44105</v>
      </c>
      <c r="B2751" s="91">
        <v>44105</v>
      </c>
      <c r="C2751" s="92" t="s">
        <v>470</v>
      </c>
      <c r="D2751" s="93">
        <f>VLOOKUP(Pag_Inicio_Corr_mas_casos[[#This Row],[Corregimiento]],Hoja3!$A$2:$D$676,4,0)</f>
        <v>80822</v>
      </c>
      <c r="E2751" s="92">
        <v>11</v>
      </c>
      <c r="F2751">
        <v>1</v>
      </c>
    </row>
    <row r="2752" spans="1:7">
      <c r="A2752" s="90">
        <v>44105</v>
      </c>
      <c r="B2752" s="91">
        <v>44105</v>
      </c>
      <c r="C2752" s="92" t="s">
        <v>494</v>
      </c>
      <c r="D2752" s="93">
        <f>VLOOKUP(Pag_Inicio_Corr_mas_casos[[#This Row],[Corregimiento]],Hoja3!$A$2:$D$676,4,0)</f>
        <v>50316</v>
      </c>
      <c r="E2752" s="92">
        <v>11</v>
      </c>
      <c r="F2752">
        <v>1</v>
      </c>
    </row>
    <row r="2753" spans="1:7">
      <c r="A2753" s="102">
        <v>44106</v>
      </c>
      <c r="B2753" s="103">
        <v>44106</v>
      </c>
      <c r="C2753" s="104" t="s">
        <v>638</v>
      </c>
      <c r="D2753" s="105">
        <f>VLOOKUP(Pag_Inicio_Corr_mas_casos[[#This Row],[Corregimiento]],Hoja3!$A$2:$D$676,4,0)</f>
        <v>40401</v>
      </c>
      <c r="E2753" s="104">
        <v>31</v>
      </c>
      <c r="F2753">
        <v>1</v>
      </c>
      <c r="G2753">
        <f>SUM(F2753:F2767)</f>
        <v>15</v>
      </c>
    </row>
    <row r="2754" spans="1:7">
      <c r="A2754" s="102">
        <v>44106</v>
      </c>
      <c r="B2754" s="103">
        <v>44106</v>
      </c>
      <c r="C2754" s="104" t="s">
        <v>501</v>
      </c>
      <c r="D2754" s="105">
        <f>VLOOKUP(Pag_Inicio_Corr_mas_casos[[#This Row],[Corregimiento]],Hoja3!$A$2:$D$676,4,0)</f>
        <v>80809</v>
      </c>
      <c r="E2754" s="104">
        <v>18</v>
      </c>
      <c r="F2754">
        <v>1</v>
      </c>
    </row>
    <row r="2755" spans="1:7">
      <c r="A2755" s="102">
        <v>44106</v>
      </c>
      <c r="B2755" s="103">
        <v>44106</v>
      </c>
      <c r="C2755" s="104" t="s">
        <v>596</v>
      </c>
      <c r="D2755" s="105">
        <f>VLOOKUP(Pag_Inicio_Corr_mas_casos[[#This Row],[Corregimiento]],Hoja3!$A$2:$D$676,4,0)</f>
        <v>91101</v>
      </c>
      <c r="E2755" s="104">
        <v>16</v>
      </c>
      <c r="F2755">
        <v>1</v>
      </c>
    </row>
    <row r="2756" spans="1:7">
      <c r="A2756" s="102">
        <v>44106</v>
      </c>
      <c r="B2756" s="103">
        <v>44106</v>
      </c>
      <c r="C2756" s="104" t="s">
        <v>469</v>
      </c>
      <c r="D2756" s="105">
        <f>VLOOKUP(Pag_Inicio_Corr_mas_casos[[#This Row],[Corregimiento]],Hoja3!$A$2:$D$676,4,0)</f>
        <v>80817</v>
      </c>
      <c r="E2756" s="104">
        <v>15</v>
      </c>
      <c r="F2756">
        <v>1</v>
      </c>
    </row>
    <row r="2757" spans="1:7">
      <c r="A2757" s="102">
        <v>44106</v>
      </c>
      <c r="B2757" s="103">
        <v>44106</v>
      </c>
      <c r="C2757" s="104" t="s">
        <v>473</v>
      </c>
      <c r="D2757" s="105">
        <f>VLOOKUP(Pag_Inicio_Corr_mas_casos[[#This Row],[Corregimiento]],Hoja3!$A$2:$D$676,4,0)</f>
        <v>80819</v>
      </c>
      <c r="E2757" s="104">
        <v>15</v>
      </c>
      <c r="F2757">
        <v>1</v>
      </c>
    </row>
    <row r="2758" spans="1:7">
      <c r="A2758" s="102">
        <v>44106</v>
      </c>
      <c r="B2758" s="103">
        <v>44106</v>
      </c>
      <c r="C2758" s="104" t="s">
        <v>470</v>
      </c>
      <c r="D2758" s="105">
        <f>VLOOKUP(Pag_Inicio_Corr_mas_casos[[#This Row],[Corregimiento]],Hoja3!$A$2:$D$676,4,0)</f>
        <v>80822</v>
      </c>
      <c r="E2758" s="104">
        <v>13</v>
      </c>
      <c r="F2758">
        <v>1</v>
      </c>
    </row>
    <row r="2759" spans="1:7">
      <c r="A2759" s="102">
        <v>44106</v>
      </c>
      <c r="B2759" s="103">
        <v>44106</v>
      </c>
      <c r="C2759" s="104" t="s">
        <v>477</v>
      </c>
      <c r="D2759" s="105">
        <f>VLOOKUP(Pag_Inicio_Corr_mas_casos[[#This Row],[Corregimiento]],Hoja3!$A$2:$D$676,4,0)</f>
        <v>130702</v>
      </c>
      <c r="E2759" s="104">
        <v>13</v>
      </c>
      <c r="F2759">
        <v>1</v>
      </c>
    </row>
    <row r="2760" spans="1:7">
      <c r="A2760" s="102">
        <v>44106</v>
      </c>
      <c r="B2760" s="103">
        <v>44106</v>
      </c>
      <c r="C2760" s="104" t="s">
        <v>460</v>
      </c>
      <c r="D2760" s="105">
        <f>VLOOKUP(Pag_Inicio_Corr_mas_casos[[#This Row],[Corregimiento]],Hoja3!$A$2:$D$676,4,0)</f>
        <v>130101</v>
      </c>
      <c r="E2760" s="104">
        <v>12</v>
      </c>
      <c r="F2760">
        <v>1</v>
      </c>
    </row>
    <row r="2761" spans="1:7">
      <c r="A2761" s="102">
        <v>44106</v>
      </c>
      <c r="B2761" s="103">
        <v>44106</v>
      </c>
      <c r="C2761" s="104" t="s">
        <v>476</v>
      </c>
      <c r="D2761" s="105">
        <f>VLOOKUP(Pag_Inicio_Corr_mas_casos[[#This Row],[Corregimiento]],Hoja3!$A$2:$D$676,4,0)</f>
        <v>80812</v>
      </c>
      <c r="E2761" s="104">
        <v>12</v>
      </c>
      <c r="F2761">
        <v>1</v>
      </c>
    </row>
    <row r="2762" spans="1:7">
      <c r="A2762" s="102">
        <v>44106</v>
      </c>
      <c r="B2762" s="103">
        <v>44106</v>
      </c>
      <c r="C2762" s="104" t="s">
        <v>590</v>
      </c>
      <c r="D2762" s="105">
        <f>VLOOKUP(Pag_Inicio_Corr_mas_casos[[#This Row],[Corregimiento]],Hoja3!$A$2:$D$676,4,0)</f>
        <v>50104</v>
      </c>
      <c r="E2762" s="104">
        <v>11</v>
      </c>
      <c r="F2762">
        <v>1</v>
      </c>
    </row>
    <row r="2763" spans="1:7">
      <c r="A2763" s="102">
        <v>44106</v>
      </c>
      <c r="B2763" s="103">
        <v>44106</v>
      </c>
      <c r="C2763" s="104" t="s">
        <v>486</v>
      </c>
      <c r="D2763" s="105">
        <f>VLOOKUP(Pag_Inicio_Corr_mas_casos[[#This Row],[Corregimiento]],Hoja3!$A$2:$D$676,4,0)</f>
        <v>80813</v>
      </c>
      <c r="E2763" s="104">
        <v>11</v>
      </c>
      <c r="F2763">
        <v>1</v>
      </c>
    </row>
    <row r="2764" spans="1:7">
      <c r="A2764" s="102">
        <v>44106</v>
      </c>
      <c r="B2764" s="103">
        <v>44106</v>
      </c>
      <c r="C2764" s="104" t="s">
        <v>597</v>
      </c>
      <c r="D2764" s="105">
        <f>VLOOKUP(Pag_Inicio_Corr_mas_casos[[#This Row],[Corregimiento]],Hoja3!$A$2:$D$676,4,0)</f>
        <v>70409</v>
      </c>
      <c r="E2764" s="104">
        <v>11</v>
      </c>
      <c r="F2764">
        <v>1</v>
      </c>
    </row>
    <row r="2765" spans="1:7">
      <c r="A2765" s="102">
        <v>44106</v>
      </c>
      <c r="B2765" s="103">
        <v>44106</v>
      </c>
      <c r="C2765" s="104" t="s">
        <v>636</v>
      </c>
      <c r="D2765" s="105">
        <f>VLOOKUP(Pag_Inicio_Corr_mas_casos[[#This Row],[Corregimiento]],Hoja3!$A$2:$D$676,4,0)</f>
        <v>91011</v>
      </c>
      <c r="E2765" s="104">
        <v>10</v>
      </c>
      <c r="F2765">
        <v>1</v>
      </c>
    </row>
    <row r="2766" spans="1:7">
      <c r="A2766" s="102">
        <v>44106</v>
      </c>
      <c r="B2766" s="103">
        <v>44106</v>
      </c>
      <c r="C2766" s="104" t="s">
        <v>639</v>
      </c>
      <c r="D2766" s="105">
        <f>VLOOKUP(Pag_Inicio_Corr_mas_casos[[#This Row],[Corregimiento]],Hoja3!$A$2:$D$676,4,0)</f>
        <v>60604</v>
      </c>
      <c r="E2766" s="104">
        <v>10</v>
      </c>
      <c r="F2766">
        <v>1</v>
      </c>
    </row>
    <row r="2767" spans="1:7">
      <c r="A2767" s="102">
        <v>44106</v>
      </c>
      <c r="B2767" s="103">
        <v>44106</v>
      </c>
      <c r="C2767" s="104" t="s">
        <v>465</v>
      </c>
      <c r="D2767" s="105">
        <f>VLOOKUP(Pag_Inicio_Corr_mas_casos[[#This Row],[Corregimiento]],Hoja3!$A$2:$D$676,4,0)</f>
        <v>80821</v>
      </c>
      <c r="E2767" s="104">
        <v>10</v>
      </c>
      <c r="F2767">
        <v>1</v>
      </c>
    </row>
    <row r="2768" spans="1:7">
      <c r="A2768" s="139">
        <v>44107</v>
      </c>
      <c r="B2768" s="140">
        <v>44107</v>
      </c>
      <c r="C2768" s="141" t="s">
        <v>462</v>
      </c>
      <c r="D2768" s="142">
        <f>VLOOKUP(Pag_Inicio_Corr_mas_casos[[#This Row],[Corregimiento]],Hoja3!$A$2:$D$676,4,0)</f>
        <v>130106</v>
      </c>
      <c r="E2768" s="141">
        <v>25</v>
      </c>
      <c r="F2768">
        <v>1</v>
      </c>
      <c r="G2768">
        <f>SUM(F2768:F2787)</f>
        <v>20</v>
      </c>
    </row>
    <row r="2769" spans="1:6">
      <c r="A2769" s="139">
        <v>44107</v>
      </c>
      <c r="B2769" s="140">
        <v>44107</v>
      </c>
      <c r="C2769" s="141" t="s">
        <v>460</v>
      </c>
      <c r="D2769" s="142">
        <f>VLOOKUP(Pag_Inicio_Corr_mas_casos[[#This Row],[Corregimiento]],Hoja3!$A$2:$D$676,4,0)</f>
        <v>130101</v>
      </c>
      <c r="E2769" s="141">
        <v>22</v>
      </c>
      <c r="F2769">
        <v>1</v>
      </c>
    </row>
    <row r="2770" spans="1:6">
      <c r="A2770" s="139">
        <v>44107</v>
      </c>
      <c r="B2770" s="140">
        <v>44107</v>
      </c>
      <c r="C2770" s="141" t="s">
        <v>495</v>
      </c>
      <c r="D2770" s="142">
        <f>VLOOKUP(Pag_Inicio_Corr_mas_casos[[#This Row],[Corregimiento]],Hoja3!$A$2:$D$676,4,0)</f>
        <v>130708</v>
      </c>
      <c r="E2770" s="141">
        <v>19</v>
      </c>
      <c r="F2770">
        <v>1</v>
      </c>
    </row>
    <row r="2771" spans="1:6">
      <c r="A2771" s="139">
        <v>44107</v>
      </c>
      <c r="B2771" s="140">
        <v>44107</v>
      </c>
      <c r="C2771" s="141" t="s">
        <v>473</v>
      </c>
      <c r="D2771" s="142">
        <f>VLOOKUP(Pag_Inicio_Corr_mas_casos[[#This Row],[Corregimiento]],Hoja3!$A$2:$D$676,4,0)</f>
        <v>80819</v>
      </c>
      <c r="E2771" s="141">
        <v>19</v>
      </c>
      <c r="F2771">
        <v>1</v>
      </c>
    </row>
    <row r="2772" spans="1:6">
      <c r="A2772" s="139">
        <v>44107</v>
      </c>
      <c r="B2772" s="140">
        <v>44107</v>
      </c>
      <c r="C2772" s="141" t="s">
        <v>559</v>
      </c>
      <c r="D2772" s="142">
        <f>VLOOKUP(Pag_Inicio_Corr_mas_casos[[#This Row],[Corregimiento]],Hoja3!$A$2:$D$676,4,0)</f>
        <v>10101</v>
      </c>
      <c r="E2772" s="141">
        <v>16</v>
      </c>
      <c r="F2772">
        <v>1</v>
      </c>
    </row>
    <row r="2773" spans="1:6">
      <c r="A2773" s="139">
        <v>44107</v>
      </c>
      <c r="B2773" s="140">
        <v>44107</v>
      </c>
      <c r="C2773" s="141" t="s">
        <v>468</v>
      </c>
      <c r="D2773" s="142">
        <f>VLOOKUP(Pag_Inicio_Corr_mas_casos[[#This Row],[Corregimiento]],Hoja3!$A$2:$D$676,4,0)</f>
        <v>80816</v>
      </c>
      <c r="E2773" s="141">
        <v>15</v>
      </c>
      <c r="F2773">
        <v>1</v>
      </c>
    </row>
    <row r="2774" spans="1:6">
      <c r="A2774" s="139">
        <v>44107</v>
      </c>
      <c r="B2774" s="140">
        <v>44107</v>
      </c>
      <c r="C2774" s="141" t="s">
        <v>477</v>
      </c>
      <c r="D2774" s="142">
        <f>VLOOKUP(Pag_Inicio_Corr_mas_casos[[#This Row],[Corregimiento]],Hoja3!$A$2:$D$676,4,0)</f>
        <v>130702</v>
      </c>
      <c r="E2774" s="141">
        <v>14</v>
      </c>
      <c r="F2774">
        <v>1</v>
      </c>
    </row>
    <row r="2775" spans="1:6">
      <c r="A2775" s="139">
        <v>44107</v>
      </c>
      <c r="B2775" s="140">
        <v>44107</v>
      </c>
      <c r="C2775" s="141" t="s">
        <v>479</v>
      </c>
      <c r="D2775" s="142">
        <f>VLOOKUP(Pag_Inicio_Corr_mas_casos[[#This Row],[Corregimiento]],Hoja3!$A$2:$D$676,4,0)</f>
        <v>80806</v>
      </c>
      <c r="E2775" s="141">
        <v>14</v>
      </c>
      <c r="F2775">
        <v>1</v>
      </c>
    </row>
    <row r="2776" spans="1:6">
      <c r="A2776" s="139">
        <v>44107</v>
      </c>
      <c r="B2776" s="140">
        <v>44107</v>
      </c>
      <c r="C2776" s="141" t="s">
        <v>517</v>
      </c>
      <c r="D2776" s="142">
        <f>VLOOKUP(Pag_Inicio_Corr_mas_casos[[#This Row],[Corregimiento]],Hoja3!$A$2:$D$676,4,0)</f>
        <v>91001</v>
      </c>
      <c r="E2776" s="141">
        <v>14</v>
      </c>
      <c r="F2776">
        <v>1</v>
      </c>
    </row>
    <row r="2777" spans="1:6">
      <c r="A2777" s="139">
        <v>44107</v>
      </c>
      <c r="B2777" s="140">
        <v>44107</v>
      </c>
      <c r="C2777" s="141" t="s">
        <v>470</v>
      </c>
      <c r="D2777" s="142">
        <f>VLOOKUP(Pag_Inicio_Corr_mas_casos[[#This Row],[Corregimiento]],Hoja3!$A$2:$D$676,4,0)</f>
        <v>80822</v>
      </c>
      <c r="E2777" s="141">
        <v>13</v>
      </c>
      <c r="F2777">
        <v>1</v>
      </c>
    </row>
    <row r="2778" spans="1:6">
      <c r="A2778" s="139">
        <v>44107</v>
      </c>
      <c r="B2778" s="140">
        <v>44107</v>
      </c>
      <c r="C2778" s="141" t="s">
        <v>476</v>
      </c>
      <c r="D2778" s="142">
        <f>VLOOKUP(Pag_Inicio_Corr_mas_casos[[#This Row],[Corregimiento]],Hoja3!$A$2:$D$676,4,0)</f>
        <v>80812</v>
      </c>
      <c r="E2778" s="141">
        <v>13</v>
      </c>
      <c r="F2778">
        <v>1</v>
      </c>
    </row>
    <row r="2779" spans="1:6">
      <c r="A2779" s="139">
        <v>44107</v>
      </c>
      <c r="B2779" s="140">
        <v>44107</v>
      </c>
      <c r="C2779" s="141" t="s">
        <v>461</v>
      </c>
      <c r="D2779" s="142">
        <f>VLOOKUP(Pag_Inicio_Corr_mas_casos[[#This Row],[Corregimiento]],Hoja3!$A$2:$D$676,4,0)</f>
        <v>81002</v>
      </c>
      <c r="E2779" s="141">
        <v>12</v>
      </c>
      <c r="F2779">
        <v>1</v>
      </c>
    </row>
    <row r="2780" spans="1:6">
      <c r="A2780" s="139">
        <v>44107</v>
      </c>
      <c r="B2780" s="140">
        <v>44107</v>
      </c>
      <c r="C2780" s="141" t="s">
        <v>478</v>
      </c>
      <c r="D2780" s="142">
        <f>VLOOKUP(Pag_Inicio_Corr_mas_casos[[#This Row],[Corregimiento]],Hoja3!$A$2:$D$676,4,0)</f>
        <v>40601</v>
      </c>
      <c r="E2780" s="141">
        <v>12</v>
      </c>
      <c r="F2780">
        <v>1</v>
      </c>
    </row>
    <row r="2781" spans="1:6">
      <c r="A2781" s="139">
        <v>44107</v>
      </c>
      <c r="B2781" s="140">
        <v>44107</v>
      </c>
      <c r="C2781" s="141" t="s">
        <v>616</v>
      </c>
      <c r="D2781" s="142">
        <f>VLOOKUP(Pag_Inicio_Corr_mas_casos[[#This Row],[Corregimiento]],Hoja3!$A$2:$D$676,4,0)</f>
        <v>70211</v>
      </c>
      <c r="E2781" s="141">
        <v>12</v>
      </c>
      <c r="F2781">
        <v>1</v>
      </c>
    </row>
    <row r="2782" spans="1:6">
      <c r="A2782" s="139">
        <v>44107</v>
      </c>
      <c r="B2782" s="140">
        <v>44107</v>
      </c>
      <c r="C2782" s="141" t="s">
        <v>469</v>
      </c>
      <c r="D2782" s="142">
        <f>VLOOKUP(Pag_Inicio_Corr_mas_casos[[#This Row],[Corregimiento]],Hoja3!$A$2:$D$676,4,0)</f>
        <v>80817</v>
      </c>
      <c r="E2782" s="141">
        <v>12</v>
      </c>
      <c r="F2782">
        <v>1</v>
      </c>
    </row>
    <row r="2783" spans="1:6">
      <c r="A2783" s="139">
        <v>44107</v>
      </c>
      <c r="B2783" s="140">
        <v>44107</v>
      </c>
      <c r="C2783" s="141" t="s">
        <v>465</v>
      </c>
      <c r="D2783" s="142">
        <f>VLOOKUP(Pag_Inicio_Corr_mas_casos[[#This Row],[Corregimiento]],Hoja3!$A$2:$D$676,4,0)</f>
        <v>80821</v>
      </c>
      <c r="E2783" s="141">
        <v>11</v>
      </c>
      <c r="F2783">
        <v>1</v>
      </c>
    </row>
    <row r="2784" spans="1:6">
      <c r="A2784" s="139">
        <v>44107</v>
      </c>
      <c r="B2784" s="140">
        <v>44107</v>
      </c>
      <c r="C2784" s="141" t="s">
        <v>472</v>
      </c>
      <c r="D2784" s="142">
        <f>VLOOKUP(Pag_Inicio_Corr_mas_casos[[#This Row],[Corregimiento]],Hoja3!$A$2:$D$676,4,0)</f>
        <v>81001</v>
      </c>
      <c r="E2784" s="141">
        <v>11</v>
      </c>
      <c r="F2784">
        <v>1</v>
      </c>
    </row>
    <row r="2785" spans="1:7">
      <c r="A2785" s="139">
        <v>44107</v>
      </c>
      <c r="B2785" s="140">
        <v>44107</v>
      </c>
      <c r="C2785" s="141" t="s">
        <v>640</v>
      </c>
      <c r="D2785" s="142">
        <f>VLOOKUP(Pag_Inicio_Corr_mas_casos[[#This Row],[Corregimiento]],Hoja3!$A$2:$D$676,4,0)</f>
        <v>130701</v>
      </c>
      <c r="E2785" s="141">
        <v>11</v>
      </c>
      <c r="F2785">
        <v>1</v>
      </c>
    </row>
    <row r="2786" spans="1:7">
      <c r="A2786" s="139">
        <v>44107</v>
      </c>
      <c r="B2786" s="140">
        <v>44107</v>
      </c>
      <c r="C2786" s="141" t="s">
        <v>496</v>
      </c>
      <c r="D2786" s="142">
        <f>VLOOKUP(Pag_Inicio_Corr_mas_casos[[#This Row],[Corregimiento]],Hoja3!$A$2:$D$676,4,0)</f>
        <v>80826</v>
      </c>
      <c r="E2786" s="141">
        <v>11</v>
      </c>
      <c r="F2786">
        <v>1</v>
      </c>
    </row>
    <row r="2787" spans="1:7">
      <c r="A2787" s="139">
        <v>44107</v>
      </c>
      <c r="B2787" s="140">
        <v>44107</v>
      </c>
      <c r="C2787" s="141" t="s">
        <v>615</v>
      </c>
      <c r="D2787" s="142">
        <f>VLOOKUP(Pag_Inicio_Corr_mas_casos[[#This Row],[Corregimiento]],Hoja3!$A$2:$D$676,4,0)</f>
        <v>41301</v>
      </c>
      <c r="E2787" s="141">
        <v>11</v>
      </c>
      <c r="F2787">
        <v>1</v>
      </c>
    </row>
    <row r="2788" spans="1:7">
      <c r="A2788" s="106">
        <v>44108</v>
      </c>
      <c r="B2788" s="107">
        <v>44108</v>
      </c>
      <c r="C2788" s="108" t="s">
        <v>486</v>
      </c>
      <c r="D2788" s="109">
        <f>VLOOKUP(Pag_Inicio_Corr_mas_casos[[#This Row],[Corregimiento]],Hoja3!$A$2:$D$676,4,0)</f>
        <v>80813</v>
      </c>
      <c r="E2788" s="108">
        <v>20</v>
      </c>
      <c r="F2788">
        <v>1</v>
      </c>
      <c r="G2788">
        <f>SUM(F2788:F2803)</f>
        <v>16</v>
      </c>
    </row>
    <row r="2789" spans="1:7">
      <c r="A2789" s="106">
        <v>44108</v>
      </c>
      <c r="B2789" s="107">
        <v>44108</v>
      </c>
      <c r="C2789" s="108" t="s">
        <v>476</v>
      </c>
      <c r="D2789" s="109">
        <f>VLOOKUP(Pag_Inicio_Corr_mas_casos[[#This Row],[Corregimiento]],Hoja3!$A$2:$D$676,4,0)</f>
        <v>80812</v>
      </c>
      <c r="E2789" s="108">
        <v>17</v>
      </c>
      <c r="F2789">
        <v>1</v>
      </c>
    </row>
    <row r="2790" spans="1:7">
      <c r="A2790" s="106">
        <v>44108</v>
      </c>
      <c r="B2790" s="107">
        <v>44108</v>
      </c>
      <c r="C2790" s="108" t="s">
        <v>471</v>
      </c>
      <c r="D2790" s="109">
        <f>VLOOKUP(Pag_Inicio_Corr_mas_casos[[#This Row],[Corregimiento]],Hoja3!$A$2:$D$676,4,0)</f>
        <v>80823</v>
      </c>
      <c r="E2790" s="108">
        <v>17</v>
      </c>
      <c r="F2790">
        <v>1</v>
      </c>
    </row>
    <row r="2791" spans="1:7">
      <c r="A2791" s="106">
        <v>44108</v>
      </c>
      <c r="B2791" s="107">
        <v>44108</v>
      </c>
      <c r="C2791" s="108" t="s">
        <v>478</v>
      </c>
      <c r="D2791" s="109">
        <f>VLOOKUP(Pag_Inicio_Corr_mas_casos[[#This Row],[Corregimiento]],Hoja3!$A$2:$D$676,4,0)</f>
        <v>40601</v>
      </c>
      <c r="E2791" s="108">
        <v>16</v>
      </c>
      <c r="F2791">
        <v>1</v>
      </c>
    </row>
    <row r="2792" spans="1:7">
      <c r="A2792" s="106">
        <v>44108</v>
      </c>
      <c r="B2792" s="107">
        <v>44108</v>
      </c>
      <c r="C2792" s="108" t="s">
        <v>479</v>
      </c>
      <c r="D2792" s="109">
        <f>VLOOKUP(Pag_Inicio_Corr_mas_casos[[#This Row],[Corregimiento]],Hoja3!$A$2:$D$676,4,0)</f>
        <v>80806</v>
      </c>
      <c r="E2792" s="108">
        <v>16</v>
      </c>
      <c r="F2792">
        <v>1</v>
      </c>
    </row>
    <row r="2793" spans="1:7">
      <c r="A2793" s="106">
        <v>44108</v>
      </c>
      <c r="B2793" s="107">
        <v>44108</v>
      </c>
      <c r="C2793" s="108" t="s">
        <v>517</v>
      </c>
      <c r="D2793" s="109">
        <f>VLOOKUP(Pag_Inicio_Corr_mas_casos[[#This Row],[Corregimiento]],Hoja3!$A$2:$D$676,4,0)</f>
        <v>91001</v>
      </c>
      <c r="E2793" s="108">
        <v>15</v>
      </c>
      <c r="F2793">
        <v>1</v>
      </c>
    </row>
    <row r="2794" spans="1:7">
      <c r="A2794" s="106">
        <v>44108</v>
      </c>
      <c r="B2794" s="107">
        <v>44108</v>
      </c>
      <c r="C2794" s="108" t="s">
        <v>571</v>
      </c>
      <c r="D2794" s="109">
        <f>VLOOKUP(Pag_Inicio_Corr_mas_casos[[#This Row],[Corregimiento]],Hoja3!$A$2:$D$676,4,0)</f>
        <v>91008</v>
      </c>
      <c r="E2794" s="108">
        <v>15</v>
      </c>
      <c r="F2794">
        <v>1</v>
      </c>
    </row>
    <row r="2795" spans="1:7">
      <c r="A2795" s="106">
        <v>44108</v>
      </c>
      <c r="B2795" s="107">
        <v>44108</v>
      </c>
      <c r="C2795" s="108" t="s">
        <v>491</v>
      </c>
      <c r="D2795" s="109">
        <f>VLOOKUP(Pag_Inicio_Corr_mas_casos[[#This Row],[Corregimiento]],Hoja3!$A$2:$D$676,4,0)</f>
        <v>80815</v>
      </c>
      <c r="E2795" s="108">
        <v>15</v>
      </c>
      <c r="F2795">
        <v>1</v>
      </c>
    </row>
    <row r="2796" spans="1:7">
      <c r="A2796" s="106">
        <v>44108</v>
      </c>
      <c r="B2796" s="107">
        <v>44108</v>
      </c>
      <c r="C2796" s="108" t="s">
        <v>465</v>
      </c>
      <c r="D2796" s="109">
        <f>VLOOKUP(Pag_Inicio_Corr_mas_casos[[#This Row],[Corregimiento]],Hoja3!$A$2:$D$676,4,0)</f>
        <v>80821</v>
      </c>
      <c r="E2796" s="108">
        <v>14</v>
      </c>
      <c r="F2796">
        <v>1</v>
      </c>
    </row>
    <row r="2797" spans="1:7">
      <c r="A2797" s="106">
        <v>44108</v>
      </c>
      <c r="B2797" s="107">
        <v>44108</v>
      </c>
      <c r="C2797" s="108" t="s">
        <v>477</v>
      </c>
      <c r="D2797" s="109">
        <f>VLOOKUP(Pag_Inicio_Corr_mas_casos[[#This Row],[Corregimiento]],Hoja3!$A$2:$D$676,4,0)</f>
        <v>130702</v>
      </c>
      <c r="E2797" s="108">
        <v>13</v>
      </c>
      <c r="F2797">
        <v>1</v>
      </c>
    </row>
    <row r="2798" spans="1:7">
      <c r="A2798" s="106">
        <v>44108</v>
      </c>
      <c r="B2798" s="107">
        <v>44108</v>
      </c>
      <c r="C2798" s="108" t="s">
        <v>604</v>
      </c>
      <c r="D2798" s="109">
        <f>VLOOKUP(Pag_Inicio_Corr_mas_casos[[#This Row],[Corregimiento]],Hoja3!$A$2:$D$676,4,0)</f>
        <v>20201</v>
      </c>
      <c r="E2798" s="108">
        <v>12</v>
      </c>
      <c r="F2798">
        <v>1</v>
      </c>
    </row>
    <row r="2799" spans="1:7">
      <c r="A2799" s="106">
        <v>44108</v>
      </c>
      <c r="B2799" s="107">
        <v>44108</v>
      </c>
      <c r="C2799" s="108" t="s">
        <v>469</v>
      </c>
      <c r="D2799" s="109">
        <f>VLOOKUP(Pag_Inicio_Corr_mas_casos[[#This Row],[Corregimiento]],Hoja3!$A$2:$D$676,4,0)</f>
        <v>80817</v>
      </c>
      <c r="E2799" s="108">
        <v>11</v>
      </c>
      <c r="F2799">
        <v>1</v>
      </c>
    </row>
    <row r="2800" spans="1:7">
      <c r="A2800" s="106">
        <v>44108</v>
      </c>
      <c r="B2800" s="107">
        <v>44108</v>
      </c>
      <c r="C2800" s="108" t="s">
        <v>536</v>
      </c>
      <c r="D2800" s="109">
        <f>VLOOKUP(Pag_Inicio_Corr_mas_casos[[#This Row],[Corregimiento]],Hoja3!$A$2:$D$676,4,0)</f>
        <v>81004</v>
      </c>
      <c r="E2800" s="108">
        <v>11</v>
      </c>
      <c r="F2800">
        <v>1</v>
      </c>
    </row>
    <row r="2801" spans="1:7">
      <c r="A2801" s="106">
        <v>44108</v>
      </c>
      <c r="B2801" s="107">
        <v>44108</v>
      </c>
      <c r="C2801" s="108" t="s">
        <v>603</v>
      </c>
      <c r="D2801" s="109">
        <f>VLOOKUP(Pag_Inicio_Corr_mas_casos[[#This Row],[Corregimiento]],Hoja3!$A$2:$D$676,4,0)</f>
        <v>120101</v>
      </c>
      <c r="E2801" s="108">
        <v>11</v>
      </c>
      <c r="F2801">
        <v>1</v>
      </c>
    </row>
    <row r="2802" spans="1:7">
      <c r="A2802" s="106">
        <v>44108</v>
      </c>
      <c r="B2802" s="107">
        <v>44108</v>
      </c>
      <c r="C2802" s="108" t="s">
        <v>601</v>
      </c>
      <c r="D2802" s="109">
        <f>VLOOKUP(Pag_Inicio_Corr_mas_casos[[#This Row],[Corregimiento]],Hoja3!$A$2:$D$676,4,0)</f>
        <v>40502</v>
      </c>
      <c r="E2802" s="108">
        <v>11</v>
      </c>
      <c r="F2802">
        <v>1</v>
      </c>
    </row>
    <row r="2803" spans="1:7">
      <c r="A2803" s="106">
        <v>44108</v>
      </c>
      <c r="B2803" s="107">
        <v>44108</v>
      </c>
      <c r="C2803" s="108" t="s">
        <v>461</v>
      </c>
      <c r="D2803" s="109">
        <f>VLOOKUP(Pag_Inicio_Corr_mas_casos[[#This Row],[Corregimiento]],Hoja3!$A$2:$D$676,4,0)</f>
        <v>81002</v>
      </c>
      <c r="E2803" s="108">
        <v>11</v>
      </c>
      <c r="F2803">
        <v>1</v>
      </c>
    </row>
    <row r="2804" spans="1:7">
      <c r="A2804" s="90">
        <v>44109</v>
      </c>
      <c r="B2804" s="91">
        <v>44109</v>
      </c>
      <c r="C2804" s="92" t="s">
        <v>596</v>
      </c>
      <c r="D2804" s="93">
        <f>VLOOKUP(Pag_Inicio_Corr_mas_casos[[#This Row],[Corregimiento]],Hoja3!$A$2:$D$676,4,0)</f>
        <v>91101</v>
      </c>
      <c r="E2804" s="92">
        <v>44</v>
      </c>
      <c r="F2804">
        <v>1</v>
      </c>
      <c r="G2804">
        <f>SUM(F2804:F2814)</f>
        <v>11</v>
      </c>
    </row>
    <row r="2805" spans="1:7">
      <c r="A2805" s="90">
        <v>44109</v>
      </c>
      <c r="B2805" s="91">
        <v>44109</v>
      </c>
      <c r="C2805" s="92" t="s">
        <v>627</v>
      </c>
      <c r="D2805" s="93">
        <f>VLOOKUP(Pag_Inicio_Corr_mas_casos[[#This Row],[Corregimiento]],Hoja3!$A$2:$D$676,4,0)</f>
        <v>130104</v>
      </c>
      <c r="E2805" s="92">
        <v>41</v>
      </c>
      <c r="F2805">
        <v>1</v>
      </c>
    </row>
    <row r="2806" spans="1:7">
      <c r="A2806" s="90">
        <v>44109</v>
      </c>
      <c r="B2806" s="91">
        <v>44109</v>
      </c>
      <c r="C2806" s="92" t="s">
        <v>609</v>
      </c>
      <c r="D2806" s="93">
        <f>VLOOKUP(Pag_Inicio_Corr_mas_casos[[#This Row],[Corregimiento]],Hoja3!$A$2:$D$676,4,0)</f>
        <v>110201</v>
      </c>
      <c r="E2806" s="92">
        <v>28</v>
      </c>
      <c r="F2806">
        <v>1</v>
      </c>
    </row>
    <row r="2807" spans="1:7">
      <c r="A2807" s="90">
        <v>44109</v>
      </c>
      <c r="B2807" s="91">
        <v>44109</v>
      </c>
      <c r="C2807" s="92" t="s">
        <v>473</v>
      </c>
      <c r="D2807" s="93">
        <f>VLOOKUP(Pag_Inicio_Corr_mas_casos[[#This Row],[Corregimiento]],Hoja3!$A$2:$D$676,4,0)</f>
        <v>80819</v>
      </c>
      <c r="E2807" s="92">
        <v>14</v>
      </c>
      <c r="F2807">
        <v>1</v>
      </c>
    </row>
    <row r="2808" spans="1:7">
      <c r="A2808" s="90">
        <v>44109</v>
      </c>
      <c r="B2808" s="91">
        <v>44109</v>
      </c>
      <c r="C2808" s="92" t="s">
        <v>641</v>
      </c>
      <c r="D2808" s="93">
        <f>VLOOKUP(Pag_Inicio_Corr_mas_casos[[#This Row],[Corregimiento]],Hoja3!$A$2:$D$676,4,0)</f>
        <v>120510</v>
      </c>
      <c r="E2808" s="92">
        <v>12</v>
      </c>
      <c r="F2808">
        <v>1</v>
      </c>
    </row>
    <row r="2809" spans="1:7">
      <c r="A2809" s="90">
        <v>44109</v>
      </c>
      <c r="B2809" s="91">
        <v>44109</v>
      </c>
      <c r="C2809" s="92" t="s">
        <v>603</v>
      </c>
      <c r="D2809" s="93">
        <f>VLOOKUP(Pag_Inicio_Corr_mas_casos[[#This Row],[Corregimiento]],Hoja3!$A$2:$D$676,4,0)</f>
        <v>120101</v>
      </c>
      <c r="E2809" s="92">
        <v>12</v>
      </c>
      <c r="F2809">
        <v>1</v>
      </c>
    </row>
    <row r="2810" spans="1:7">
      <c r="A2810" s="90">
        <v>44109</v>
      </c>
      <c r="B2810" s="91">
        <v>44109</v>
      </c>
      <c r="C2810" s="92" t="s">
        <v>476</v>
      </c>
      <c r="D2810" s="93">
        <f>VLOOKUP(Pag_Inicio_Corr_mas_casos[[#This Row],[Corregimiento]],Hoja3!$A$2:$D$676,4,0)</f>
        <v>80812</v>
      </c>
      <c r="E2810" s="92">
        <v>12</v>
      </c>
      <c r="F2810">
        <v>1</v>
      </c>
    </row>
    <row r="2811" spans="1:7">
      <c r="A2811" s="90">
        <v>44109</v>
      </c>
      <c r="B2811" s="91">
        <v>44109</v>
      </c>
      <c r="C2811" s="92" t="s">
        <v>516</v>
      </c>
      <c r="D2811" s="93">
        <f>VLOOKUP(Pag_Inicio_Corr_mas_casos[[#This Row],[Corregimiento]],Hoja3!$A$2:$D$676,4,0)</f>
        <v>130706</v>
      </c>
      <c r="E2811" s="92">
        <v>11</v>
      </c>
      <c r="F2811">
        <v>1</v>
      </c>
    </row>
    <row r="2812" spans="1:7">
      <c r="A2812" s="90">
        <v>44109</v>
      </c>
      <c r="B2812" s="91">
        <v>44109</v>
      </c>
      <c r="C2812" s="92" t="s">
        <v>478</v>
      </c>
      <c r="D2812" s="93">
        <f>VLOOKUP(Pag_Inicio_Corr_mas_casos[[#This Row],[Corregimiento]],Hoja3!$A$2:$D$676,4,0)</f>
        <v>40601</v>
      </c>
      <c r="E2812" s="92">
        <v>11</v>
      </c>
      <c r="F2812">
        <v>1</v>
      </c>
    </row>
    <row r="2813" spans="1:7">
      <c r="A2813" s="90">
        <v>44109</v>
      </c>
      <c r="B2813" s="91">
        <v>44109</v>
      </c>
      <c r="C2813" s="92" t="s">
        <v>642</v>
      </c>
      <c r="D2813" s="93">
        <f>VLOOKUP(Pag_Inicio_Corr_mas_casos[[#This Row],[Corregimiento]],Hoja3!$A$2:$D$676,4,0)</f>
        <v>91107</v>
      </c>
      <c r="E2813" s="92">
        <v>11</v>
      </c>
      <c r="F2813">
        <v>1</v>
      </c>
    </row>
    <row r="2814" spans="1:7">
      <c r="A2814" s="90">
        <v>44109</v>
      </c>
      <c r="B2814" s="91">
        <v>44109</v>
      </c>
      <c r="C2814" s="92" t="s">
        <v>495</v>
      </c>
      <c r="D2814" s="93">
        <f>VLOOKUP(Pag_Inicio_Corr_mas_casos[[#This Row],[Corregimiento]],Hoja3!$A$2:$D$676,4,0)</f>
        <v>130708</v>
      </c>
      <c r="E2814" s="92">
        <v>11</v>
      </c>
      <c r="F2814">
        <v>1</v>
      </c>
    </row>
    <row r="2815" spans="1:7">
      <c r="A2815" s="111">
        <v>44110</v>
      </c>
      <c r="B2815" s="112">
        <v>44110</v>
      </c>
      <c r="C2815" s="113" t="s">
        <v>634</v>
      </c>
      <c r="D2815" s="114">
        <f>VLOOKUP(Pag_Inicio_Corr_mas_casos[[#This Row],[Corregimiento]],Hoja3!$A$2:$D$676,4,0)</f>
        <v>110202</v>
      </c>
      <c r="E2815" s="113">
        <v>46</v>
      </c>
      <c r="F2815">
        <v>1</v>
      </c>
      <c r="G2815">
        <f>SUM(F2815:F2829)</f>
        <v>15</v>
      </c>
    </row>
    <row r="2816" spans="1:7">
      <c r="A2816" s="111">
        <v>44110</v>
      </c>
      <c r="B2816" s="112">
        <v>44110</v>
      </c>
      <c r="C2816" s="113" t="s">
        <v>462</v>
      </c>
      <c r="D2816" s="114">
        <f>VLOOKUP(Pag_Inicio_Corr_mas_casos[[#This Row],[Corregimiento]],Hoja3!$A$2:$D$676,4,0)</f>
        <v>130106</v>
      </c>
      <c r="E2816" s="113">
        <v>40</v>
      </c>
      <c r="F2816">
        <v>1</v>
      </c>
    </row>
    <row r="2817" spans="1:7">
      <c r="A2817" s="111">
        <v>44110</v>
      </c>
      <c r="B2817" s="112">
        <v>44110</v>
      </c>
      <c r="C2817" s="113" t="s">
        <v>465</v>
      </c>
      <c r="D2817" s="114">
        <f>VLOOKUP(Pag_Inicio_Corr_mas_casos[[#This Row],[Corregimiento]],Hoja3!$A$2:$D$676,4,0)</f>
        <v>80821</v>
      </c>
      <c r="E2817" s="113">
        <v>21</v>
      </c>
      <c r="F2817">
        <v>1</v>
      </c>
    </row>
    <row r="2818" spans="1:7">
      <c r="A2818" s="111">
        <v>44110</v>
      </c>
      <c r="B2818" s="112">
        <v>44110</v>
      </c>
      <c r="C2818" s="113" t="s">
        <v>643</v>
      </c>
      <c r="D2818" s="114">
        <f>VLOOKUP(Pag_Inicio_Corr_mas_casos[[#This Row],[Corregimiento]],Hoja3!$A$2:$D$676,4,0)</f>
        <v>91112</v>
      </c>
      <c r="E2818" s="113">
        <v>20</v>
      </c>
      <c r="F2818">
        <v>1</v>
      </c>
    </row>
    <row r="2819" spans="1:7">
      <c r="A2819" s="111">
        <v>44110</v>
      </c>
      <c r="B2819" s="112">
        <v>44110</v>
      </c>
      <c r="C2819" s="113" t="s">
        <v>644</v>
      </c>
      <c r="D2819" s="114">
        <f>VLOOKUP(Pag_Inicio_Corr_mas_casos[[#This Row],[Corregimiento]],Hoja3!$A$2:$D$676,4,0)</f>
        <v>120310</v>
      </c>
      <c r="E2819" s="113">
        <v>18</v>
      </c>
      <c r="F2819">
        <v>1</v>
      </c>
    </row>
    <row r="2820" spans="1:7">
      <c r="A2820" s="111">
        <v>44110</v>
      </c>
      <c r="B2820" s="112">
        <v>44110</v>
      </c>
      <c r="C2820" s="113" t="s">
        <v>642</v>
      </c>
      <c r="D2820" s="114">
        <f>VLOOKUP(Pag_Inicio_Corr_mas_casos[[#This Row],[Corregimiento]],Hoja3!$A$2:$D$676,4,0)</f>
        <v>91107</v>
      </c>
      <c r="E2820" s="113">
        <v>17</v>
      </c>
      <c r="F2820">
        <v>1</v>
      </c>
    </row>
    <row r="2821" spans="1:7">
      <c r="A2821" s="111">
        <v>44110</v>
      </c>
      <c r="B2821" s="112">
        <v>44110</v>
      </c>
      <c r="C2821" s="113" t="s">
        <v>495</v>
      </c>
      <c r="D2821" s="114">
        <f>VLOOKUP(Pag_Inicio_Corr_mas_casos[[#This Row],[Corregimiento]],Hoja3!$A$2:$D$676,4,0)</f>
        <v>130708</v>
      </c>
      <c r="E2821" s="113">
        <v>16</v>
      </c>
      <c r="F2821">
        <v>1</v>
      </c>
    </row>
    <row r="2822" spans="1:7">
      <c r="A2822" s="111">
        <v>44110</v>
      </c>
      <c r="B2822" s="112">
        <v>44110</v>
      </c>
      <c r="C2822" s="113" t="s">
        <v>501</v>
      </c>
      <c r="D2822" s="114">
        <f>VLOOKUP(Pag_Inicio_Corr_mas_casos[[#This Row],[Corregimiento]],Hoja3!$A$2:$D$676,4,0)</f>
        <v>80809</v>
      </c>
      <c r="E2822" s="113">
        <v>16</v>
      </c>
      <c r="F2822">
        <v>1</v>
      </c>
    </row>
    <row r="2823" spans="1:7">
      <c r="A2823" s="111">
        <v>44110</v>
      </c>
      <c r="B2823" s="112">
        <v>44110</v>
      </c>
      <c r="C2823" s="113" t="s">
        <v>477</v>
      </c>
      <c r="D2823" s="114">
        <f>VLOOKUP(Pag_Inicio_Corr_mas_casos[[#This Row],[Corregimiento]],Hoja3!$A$2:$D$676,4,0)</f>
        <v>130702</v>
      </c>
      <c r="E2823" s="113">
        <v>15</v>
      </c>
      <c r="F2823">
        <v>1</v>
      </c>
    </row>
    <row r="2824" spans="1:7">
      <c r="A2824" s="111">
        <v>44110</v>
      </c>
      <c r="B2824" s="112">
        <v>44110</v>
      </c>
      <c r="C2824" s="113" t="s">
        <v>476</v>
      </c>
      <c r="D2824" s="114">
        <f>VLOOKUP(Pag_Inicio_Corr_mas_casos[[#This Row],[Corregimiento]],Hoja3!$A$2:$D$676,4,0)</f>
        <v>80812</v>
      </c>
      <c r="E2824" s="113">
        <v>14</v>
      </c>
      <c r="F2824">
        <v>1</v>
      </c>
    </row>
    <row r="2825" spans="1:7">
      <c r="A2825" s="111">
        <v>44110</v>
      </c>
      <c r="B2825" s="112">
        <v>44110</v>
      </c>
      <c r="C2825" s="113" t="s">
        <v>478</v>
      </c>
      <c r="D2825" s="114">
        <f>VLOOKUP(Pag_Inicio_Corr_mas_casos[[#This Row],[Corregimiento]],Hoja3!$A$2:$D$676,4,0)</f>
        <v>40601</v>
      </c>
      <c r="E2825" s="113">
        <v>12</v>
      </c>
      <c r="F2825">
        <v>1</v>
      </c>
    </row>
    <row r="2826" spans="1:7">
      <c r="A2826" s="111">
        <v>44110</v>
      </c>
      <c r="B2826" s="112">
        <v>44110</v>
      </c>
      <c r="C2826" s="113" t="s">
        <v>464</v>
      </c>
      <c r="D2826" s="114">
        <f>VLOOKUP(Pag_Inicio_Corr_mas_casos[[#This Row],[Corregimiento]],Hoja3!$A$2:$D$676,4,0)</f>
        <v>130102</v>
      </c>
      <c r="E2826" s="113">
        <v>12</v>
      </c>
      <c r="F2826">
        <v>1</v>
      </c>
    </row>
    <row r="2827" spans="1:7">
      <c r="A2827" s="111">
        <v>44110</v>
      </c>
      <c r="B2827" s="112">
        <v>44110</v>
      </c>
      <c r="C2827" s="113" t="s">
        <v>460</v>
      </c>
      <c r="D2827" s="114">
        <f>VLOOKUP(Pag_Inicio_Corr_mas_casos[[#This Row],[Corregimiento]],Hoja3!$A$2:$D$676,4,0)</f>
        <v>130101</v>
      </c>
      <c r="E2827" s="113">
        <v>11</v>
      </c>
      <c r="F2827">
        <v>1</v>
      </c>
    </row>
    <row r="2828" spans="1:7">
      <c r="A2828" s="111">
        <v>44110</v>
      </c>
      <c r="B2828" s="112">
        <v>44110</v>
      </c>
      <c r="C2828" s="113" t="s">
        <v>640</v>
      </c>
      <c r="D2828" s="114">
        <f>VLOOKUP(Pag_Inicio_Corr_mas_casos[[#This Row],[Corregimiento]],Hoja3!$A$2:$D$676,4,0)</f>
        <v>130701</v>
      </c>
      <c r="E2828" s="113">
        <v>11</v>
      </c>
      <c r="F2828">
        <v>1</v>
      </c>
    </row>
    <row r="2829" spans="1:7">
      <c r="A2829" s="111">
        <v>44110</v>
      </c>
      <c r="B2829" s="112">
        <v>44110</v>
      </c>
      <c r="C2829" s="113" t="s">
        <v>469</v>
      </c>
      <c r="D2829" s="114">
        <f>VLOOKUP(Pag_Inicio_Corr_mas_casos[[#This Row],[Corregimiento]],Hoja3!$A$2:$D$676,4,0)</f>
        <v>80817</v>
      </c>
      <c r="E2829" s="113">
        <v>11</v>
      </c>
      <c r="F2829">
        <v>1</v>
      </c>
    </row>
    <row r="2830" spans="1:7">
      <c r="A2830" s="135">
        <v>44111</v>
      </c>
      <c r="B2830" s="136">
        <v>44111</v>
      </c>
      <c r="C2830" s="137" t="s">
        <v>473</v>
      </c>
      <c r="D2830" s="138">
        <f>VLOOKUP(Pag_Inicio_Corr_mas_casos[[#This Row],[Corregimiento]],Hoja3!$A$2:$D$676,4,0)</f>
        <v>80819</v>
      </c>
      <c r="E2830" s="137">
        <v>19</v>
      </c>
      <c r="F2830">
        <v>1</v>
      </c>
      <c r="G2830">
        <f>SUM(F2830:F2847)</f>
        <v>18</v>
      </c>
    </row>
    <row r="2831" spans="1:7">
      <c r="A2831" s="135">
        <v>44111</v>
      </c>
      <c r="B2831" s="136">
        <v>44111</v>
      </c>
      <c r="C2831" s="137" t="s">
        <v>470</v>
      </c>
      <c r="D2831" s="138">
        <f>VLOOKUP(Pag_Inicio_Corr_mas_casos[[#This Row],[Corregimiento]],Hoja3!$A$2:$D$676,4,0)</f>
        <v>80822</v>
      </c>
      <c r="E2831" s="137">
        <v>19</v>
      </c>
      <c r="F2831">
        <v>1</v>
      </c>
    </row>
    <row r="2832" spans="1:7">
      <c r="A2832" s="135">
        <v>44111</v>
      </c>
      <c r="B2832" s="136">
        <v>44111</v>
      </c>
      <c r="C2832" s="137" t="s">
        <v>501</v>
      </c>
      <c r="D2832" s="138">
        <f>VLOOKUP(Pag_Inicio_Corr_mas_casos[[#This Row],[Corregimiento]],Hoja3!$A$2:$D$676,4,0)</f>
        <v>80809</v>
      </c>
      <c r="E2832" s="137">
        <v>18</v>
      </c>
      <c r="F2832">
        <v>1</v>
      </c>
    </row>
    <row r="2833" spans="1:7">
      <c r="A2833" s="135">
        <v>44111</v>
      </c>
      <c r="B2833" s="136">
        <v>44111</v>
      </c>
      <c r="C2833" s="137" t="s">
        <v>645</v>
      </c>
      <c r="D2833" s="138">
        <f>VLOOKUP(Pag_Inicio_Corr_mas_casos[[#This Row],[Corregimiento]],Hoja3!$A$2:$D$676,4,0)</f>
        <v>70408</v>
      </c>
      <c r="E2833" s="137">
        <v>17</v>
      </c>
      <c r="F2833">
        <v>1</v>
      </c>
    </row>
    <row r="2834" spans="1:7">
      <c r="A2834" s="135">
        <v>44111</v>
      </c>
      <c r="B2834" s="136">
        <v>44111</v>
      </c>
      <c r="C2834" s="137" t="s">
        <v>462</v>
      </c>
      <c r="D2834" s="138">
        <f>VLOOKUP(Pag_Inicio_Corr_mas_casos[[#This Row],[Corregimiento]],Hoja3!$A$2:$D$676,4,0)</f>
        <v>130106</v>
      </c>
      <c r="E2834" s="137">
        <v>17</v>
      </c>
      <c r="F2834">
        <v>1</v>
      </c>
    </row>
    <row r="2835" spans="1:7">
      <c r="A2835" s="135">
        <v>44111</v>
      </c>
      <c r="B2835" s="136">
        <v>44111</v>
      </c>
      <c r="C2835" s="137" t="s">
        <v>465</v>
      </c>
      <c r="D2835" s="138">
        <f>VLOOKUP(Pag_Inicio_Corr_mas_casos[[#This Row],[Corregimiento]],Hoja3!$A$2:$D$676,4,0)</f>
        <v>80821</v>
      </c>
      <c r="E2835" s="137">
        <v>16</v>
      </c>
      <c r="F2835">
        <v>1</v>
      </c>
    </row>
    <row r="2836" spans="1:7">
      <c r="A2836" s="135">
        <v>44111</v>
      </c>
      <c r="B2836" s="136">
        <v>44111</v>
      </c>
      <c r="C2836" s="137" t="s">
        <v>460</v>
      </c>
      <c r="D2836" s="138">
        <f>VLOOKUP(Pag_Inicio_Corr_mas_casos[[#This Row],[Corregimiento]],Hoja3!$A$2:$D$676,4,0)</f>
        <v>130101</v>
      </c>
      <c r="E2836" s="137">
        <v>14</v>
      </c>
      <c r="F2836">
        <v>1</v>
      </c>
    </row>
    <row r="2837" spans="1:7">
      <c r="A2837" s="135">
        <v>44111</v>
      </c>
      <c r="B2837" s="136">
        <v>44111</v>
      </c>
      <c r="C2837" s="137" t="s">
        <v>495</v>
      </c>
      <c r="D2837" s="138">
        <f>VLOOKUP(Pag_Inicio_Corr_mas_casos[[#This Row],[Corregimiento]],Hoja3!$A$2:$D$676,4,0)</f>
        <v>130708</v>
      </c>
      <c r="E2837" s="137">
        <v>14</v>
      </c>
      <c r="F2837">
        <v>1</v>
      </c>
    </row>
    <row r="2838" spans="1:7">
      <c r="A2838" s="135">
        <v>44111</v>
      </c>
      <c r="B2838" s="136">
        <v>44111</v>
      </c>
      <c r="C2838" s="137" t="s">
        <v>483</v>
      </c>
      <c r="D2838" s="138">
        <f>VLOOKUP(Pag_Inicio_Corr_mas_casos[[#This Row],[Corregimiento]],Hoja3!$A$2:$D$676,4,0)</f>
        <v>30113</v>
      </c>
      <c r="E2838" s="137">
        <v>13</v>
      </c>
      <c r="F2838">
        <v>1</v>
      </c>
    </row>
    <row r="2839" spans="1:7">
      <c r="A2839" s="135">
        <v>44111</v>
      </c>
      <c r="B2839" s="136">
        <v>44111</v>
      </c>
      <c r="C2839" s="137" t="s">
        <v>476</v>
      </c>
      <c r="D2839" s="138">
        <f>VLOOKUP(Pag_Inicio_Corr_mas_casos[[#This Row],[Corregimiento]],Hoja3!$A$2:$D$676,4,0)</f>
        <v>80812</v>
      </c>
      <c r="E2839" s="137">
        <v>13</v>
      </c>
      <c r="F2839">
        <v>1</v>
      </c>
    </row>
    <row r="2840" spans="1:7">
      <c r="A2840" s="135">
        <v>44111</v>
      </c>
      <c r="B2840" s="136">
        <v>44111</v>
      </c>
      <c r="C2840" s="137" t="s">
        <v>467</v>
      </c>
      <c r="D2840" s="138">
        <f>VLOOKUP(Pag_Inicio_Corr_mas_casos[[#This Row],[Corregimiento]],Hoja3!$A$2:$D$676,4,0)</f>
        <v>81008</v>
      </c>
      <c r="E2840" s="137">
        <v>13</v>
      </c>
      <c r="F2840">
        <v>1</v>
      </c>
    </row>
    <row r="2841" spans="1:7">
      <c r="A2841" s="135">
        <v>44111</v>
      </c>
      <c r="B2841" s="136">
        <v>44111</v>
      </c>
      <c r="C2841" s="137" t="s">
        <v>597</v>
      </c>
      <c r="D2841" s="138">
        <f>VLOOKUP(Pag_Inicio_Corr_mas_casos[[#This Row],[Corregimiento]],Hoja3!$A$2:$D$676,4,0)</f>
        <v>70409</v>
      </c>
      <c r="E2841" s="137">
        <v>12</v>
      </c>
      <c r="F2841">
        <v>1</v>
      </c>
    </row>
    <row r="2842" spans="1:7">
      <c r="A2842" s="135">
        <v>44111</v>
      </c>
      <c r="B2842" s="136">
        <v>44111</v>
      </c>
      <c r="C2842" s="137" t="s">
        <v>461</v>
      </c>
      <c r="D2842" s="138">
        <f>VLOOKUP(Pag_Inicio_Corr_mas_casos[[#This Row],[Corregimiento]],Hoja3!$A$2:$D$676,4,0)</f>
        <v>81002</v>
      </c>
      <c r="E2842" s="137">
        <v>12</v>
      </c>
      <c r="F2842">
        <v>1</v>
      </c>
    </row>
    <row r="2843" spans="1:7">
      <c r="A2843" s="135">
        <v>44111</v>
      </c>
      <c r="B2843" s="136">
        <v>44111</v>
      </c>
      <c r="C2843" s="137" t="s">
        <v>478</v>
      </c>
      <c r="D2843" s="138">
        <f>VLOOKUP(Pag_Inicio_Corr_mas_casos[[#This Row],[Corregimiento]],Hoja3!$A$2:$D$676,4,0)</f>
        <v>40601</v>
      </c>
      <c r="E2843" s="137">
        <v>12</v>
      </c>
      <c r="F2843">
        <v>1</v>
      </c>
    </row>
    <row r="2844" spans="1:7">
      <c r="A2844" s="135">
        <v>44111</v>
      </c>
      <c r="B2844" s="136">
        <v>44111</v>
      </c>
      <c r="C2844" s="137" t="s">
        <v>609</v>
      </c>
      <c r="D2844" s="138">
        <f>VLOOKUP(Pag_Inicio_Corr_mas_casos[[#This Row],[Corregimiento]],Hoja3!$A$2:$D$676,4,0)</f>
        <v>110201</v>
      </c>
      <c r="E2844" s="137">
        <v>11</v>
      </c>
      <c r="F2844">
        <v>1</v>
      </c>
    </row>
    <row r="2845" spans="1:7">
      <c r="A2845" s="135">
        <v>44111</v>
      </c>
      <c r="B2845" s="136">
        <v>44111</v>
      </c>
      <c r="C2845" s="137" t="s">
        <v>517</v>
      </c>
      <c r="D2845" s="138">
        <f>VLOOKUP(Pag_Inicio_Corr_mas_casos[[#This Row],[Corregimiento]],Hoja3!$A$2:$D$676,4,0)</f>
        <v>91001</v>
      </c>
      <c r="E2845" s="137">
        <v>11</v>
      </c>
      <c r="F2845">
        <v>1</v>
      </c>
    </row>
    <row r="2846" spans="1:7">
      <c r="A2846" s="135">
        <v>44111</v>
      </c>
      <c r="B2846" s="136">
        <v>44111</v>
      </c>
      <c r="C2846" s="137" t="s">
        <v>471</v>
      </c>
      <c r="D2846" s="138">
        <f>VLOOKUP(Pag_Inicio_Corr_mas_casos[[#This Row],[Corregimiento]],Hoja3!$A$2:$D$676,4,0)</f>
        <v>80823</v>
      </c>
      <c r="E2846" s="137">
        <v>10</v>
      </c>
      <c r="F2846">
        <v>1</v>
      </c>
    </row>
    <row r="2847" spans="1:7">
      <c r="A2847" s="135">
        <v>44111</v>
      </c>
      <c r="B2847" s="136">
        <v>44111</v>
      </c>
      <c r="C2847" s="137" t="s">
        <v>499</v>
      </c>
      <c r="D2847" s="138">
        <f>VLOOKUP(Pag_Inicio_Corr_mas_casos[[#This Row],[Corregimiento]],Hoja3!$A$2:$D$676,4,0)</f>
        <v>130105</v>
      </c>
      <c r="E2847" s="137">
        <v>10</v>
      </c>
      <c r="F2847">
        <v>1</v>
      </c>
    </row>
    <row r="2848" spans="1:7">
      <c r="A2848" s="121">
        <v>44112</v>
      </c>
      <c r="B2848" s="122">
        <v>44112</v>
      </c>
      <c r="C2848" s="123" t="s">
        <v>609</v>
      </c>
      <c r="D2848" s="143">
        <f>VLOOKUP(Pag_Inicio_Corr_mas_casos[[#This Row],[Corregimiento]],Hoja3!$A$2:$D$676,4,0)</f>
        <v>110201</v>
      </c>
      <c r="E2848" s="123">
        <v>30</v>
      </c>
      <c r="F2848">
        <v>1</v>
      </c>
      <c r="G2848">
        <f>SUM(F2848:F2866)</f>
        <v>19</v>
      </c>
    </row>
    <row r="2849" spans="1:6">
      <c r="A2849" s="121">
        <v>44112</v>
      </c>
      <c r="B2849" s="122">
        <v>44112</v>
      </c>
      <c r="C2849" s="123" t="s">
        <v>517</v>
      </c>
      <c r="D2849" s="143">
        <f>VLOOKUP(Pag_Inicio_Corr_mas_casos[[#This Row],[Corregimiento]],Hoja3!$A$2:$D$676,4,0)</f>
        <v>91001</v>
      </c>
      <c r="E2849" s="123">
        <v>28</v>
      </c>
      <c r="F2849">
        <v>1</v>
      </c>
    </row>
    <row r="2850" spans="1:6">
      <c r="A2850" s="121">
        <v>44112</v>
      </c>
      <c r="B2850" s="122">
        <v>44112</v>
      </c>
      <c r="C2850" s="123" t="s">
        <v>637</v>
      </c>
      <c r="D2850" s="143">
        <f>VLOOKUP(Pag_Inicio_Corr_mas_casos[[#This Row],[Corregimiento]],Hoja3!$A$2:$D$676,4,0)</f>
        <v>60703</v>
      </c>
      <c r="E2850" s="123">
        <v>19</v>
      </c>
      <c r="F2850">
        <v>1</v>
      </c>
    </row>
    <row r="2851" spans="1:6">
      <c r="A2851" s="121">
        <v>44112</v>
      </c>
      <c r="B2851" s="122">
        <v>44112</v>
      </c>
      <c r="C2851" s="123" t="s">
        <v>460</v>
      </c>
      <c r="D2851" s="143">
        <f>VLOOKUP(Pag_Inicio_Corr_mas_casos[[#This Row],[Corregimiento]],Hoja3!$A$2:$D$676,4,0)</f>
        <v>130101</v>
      </c>
      <c r="E2851" s="123">
        <v>18</v>
      </c>
      <c r="F2851">
        <v>1</v>
      </c>
    </row>
    <row r="2852" spans="1:6">
      <c r="A2852" s="121">
        <v>44112</v>
      </c>
      <c r="B2852" s="122">
        <v>44112</v>
      </c>
      <c r="C2852" s="123" t="s">
        <v>478</v>
      </c>
      <c r="D2852" s="143">
        <f>VLOOKUP(Pag_Inicio_Corr_mas_casos[[#This Row],[Corregimiento]],Hoja3!$A$2:$D$676,4,0)</f>
        <v>40601</v>
      </c>
      <c r="E2852" s="123">
        <v>16</v>
      </c>
      <c r="F2852">
        <v>1</v>
      </c>
    </row>
    <row r="2853" spans="1:6">
      <c r="A2853" s="121">
        <v>44112</v>
      </c>
      <c r="B2853" s="122">
        <v>44112</v>
      </c>
      <c r="C2853" s="123" t="s">
        <v>646</v>
      </c>
      <c r="D2853" s="143">
        <f>VLOOKUP(Pag_Inicio_Corr_mas_casos[[#This Row],[Corregimiento]],Hoja3!$A$2:$D$676,4,0)</f>
        <v>90509</v>
      </c>
      <c r="E2853" s="123">
        <v>16</v>
      </c>
      <c r="F2853">
        <v>1</v>
      </c>
    </row>
    <row r="2854" spans="1:6">
      <c r="A2854" s="121">
        <v>44112</v>
      </c>
      <c r="B2854" s="122">
        <v>44112</v>
      </c>
      <c r="C2854" s="123" t="s">
        <v>479</v>
      </c>
      <c r="D2854" s="143">
        <f>VLOOKUP(Pag_Inicio_Corr_mas_casos[[#This Row],[Corregimiento]],Hoja3!$A$2:$D$676,4,0)</f>
        <v>80806</v>
      </c>
      <c r="E2854" s="123">
        <v>15</v>
      </c>
      <c r="F2854">
        <v>1</v>
      </c>
    </row>
    <row r="2855" spans="1:6">
      <c r="A2855" s="121">
        <v>44112</v>
      </c>
      <c r="B2855" s="122">
        <v>44112</v>
      </c>
      <c r="C2855" s="123" t="s">
        <v>509</v>
      </c>
      <c r="D2855" s="143">
        <f>VLOOKUP(Pag_Inicio_Corr_mas_casos[[#This Row],[Corregimiento]],Hoja3!$A$2:$D$676,4,0)</f>
        <v>130701</v>
      </c>
      <c r="E2855" s="123">
        <v>13</v>
      </c>
      <c r="F2855">
        <v>1</v>
      </c>
    </row>
    <row r="2856" spans="1:6">
      <c r="A2856" s="121">
        <v>44112</v>
      </c>
      <c r="B2856" s="122">
        <v>44112</v>
      </c>
      <c r="C2856" s="123" t="s">
        <v>495</v>
      </c>
      <c r="D2856" s="143">
        <f>VLOOKUP(Pag_Inicio_Corr_mas_casos[[#This Row],[Corregimiento]],Hoja3!$A$2:$D$676,4,0)</f>
        <v>130708</v>
      </c>
      <c r="E2856" s="123">
        <v>13</v>
      </c>
      <c r="F2856">
        <v>1</v>
      </c>
    </row>
    <row r="2857" spans="1:6">
      <c r="A2857" s="121">
        <v>44112</v>
      </c>
      <c r="B2857" s="122">
        <v>44112</v>
      </c>
      <c r="C2857" s="123" t="s">
        <v>501</v>
      </c>
      <c r="D2857" s="143">
        <f>VLOOKUP(Pag_Inicio_Corr_mas_casos[[#This Row],[Corregimiento]],Hoja3!$A$2:$D$676,4,0)</f>
        <v>80809</v>
      </c>
      <c r="E2857" s="123">
        <v>13</v>
      </c>
      <c r="F2857">
        <v>1</v>
      </c>
    </row>
    <row r="2858" spans="1:6">
      <c r="A2858" s="121">
        <v>44112</v>
      </c>
      <c r="B2858" s="122">
        <v>44112</v>
      </c>
      <c r="C2858" s="123" t="s">
        <v>477</v>
      </c>
      <c r="D2858" s="143">
        <f>VLOOKUP(Pag_Inicio_Corr_mas_casos[[#This Row],[Corregimiento]],Hoja3!$A$2:$D$676,4,0)</f>
        <v>130702</v>
      </c>
      <c r="E2858" s="123">
        <v>12</v>
      </c>
      <c r="F2858">
        <v>1</v>
      </c>
    </row>
    <row r="2859" spans="1:6">
      <c r="A2859" s="121">
        <v>44112</v>
      </c>
      <c r="B2859" s="122">
        <v>44112</v>
      </c>
      <c r="C2859" s="123" t="s">
        <v>461</v>
      </c>
      <c r="D2859" s="143">
        <f>VLOOKUP(Pag_Inicio_Corr_mas_casos[[#This Row],[Corregimiento]],Hoja3!$A$2:$D$676,4,0)</f>
        <v>81002</v>
      </c>
      <c r="E2859" s="123">
        <v>12</v>
      </c>
      <c r="F2859">
        <v>1</v>
      </c>
    </row>
    <row r="2860" spans="1:6">
      <c r="A2860" s="121">
        <v>44112</v>
      </c>
      <c r="B2860" s="122">
        <v>44112</v>
      </c>
      <c r="C2860" s="123" t="s">
        <v>453</v>
      </c>
      <c r="D2860" s="143">
        <f>VLOOKUP(Pag_Inicio_Corr_mas_casos[[#This Row],[Corregimiento]],Hoja3!$A$2:$D$676,4,0)</f>
        <v>130709</v>
      </c>
      <c r="E2860" s="123">
        <v>12</v>
      </c>
      <c r="F2860">
        <v>1</v>
      </c>
    </row>
    <row r="2861" spans="1:6">
      <c r="A2861" s="121">
        <v>44112</v>
      </c>
      <c r="B2861" s="122">
        <v>44112</v>
      </c>
      <c r="C2861" s="123" t="s">
        <v>464</v>
      </c>
      <c r="D2861" s="143">
        <f>VLOOKUP(Pag_Inicio_Corr_mas_casos[[#This Row],[Corregimiento]],Hoja3!$A$2:$D$676,4,0)</f>
        <v>130102</v>
      </c>
      <c r="E2861" s="123">
        <v>12</v>
      </c>
      <c r="F2861">
        <v>1</v>
      </c>
    </row>
    <row r="2862" spans="1:6">
      <c r="A2862" s="121">
        <v>44112</v>
      </c>
      <c r="B2862" s="122">
        <v>44112</v>
      </c>
      <c r="C2862" s="123" t="s">
        <v>647</v>
      </c>
      <c r="D2862" s="143">
        <f>VLOOKUP(Pag_Inicio_Corr_mas_casos[[#This Row],[Corregimiento]],Hoja3!$A$2:$D$676,4,0)</f>
        <v>91007</v>
      </c>
      <c r="E2862" s="123">
        <v>11</v>
      </c>
      <c r="F2862">
        <v>1</v>
      </c>
    </row>
    <row r="2863" spans="1:6">
      <c r="A2863" s="121">
        <v>44112</v>
      </c>
      <c r="B2863" s="122">
        <v>44112</v>
      </c>
      <c r="C2863" s="123" t="s">
        <v>568</v>
      </c>
      <c r="D2863" s="143">
        <f>VLOOKUP(Pag_Inicio_Corr_mas_casos[[#This Row],[Corregimiento]],Hoja3!$A$2:$D$676,4,0)</f>
        <v>120402</v>
      </c>
      <c r="E2863" s="123">
        <v>11</v>
      </c>
      <c r="F2863">
        <v>1</v>
      </c>
    </row>
    <row r="2864" spans="1:6">
      <c r="A2864" s="121">
        <v>44112</v>
      </c>
      <c r="B2864" s="122">
        <v>44112</v>
      </c>
      <c r="C2864" s="123" t="s">
        <v>476</v>
      </c>
      <c r="D2864" s="143">
        <f>VLOOKUP(Pag_Inicio_Corr_mas_casos[[#This Row],[Corregimiento]],Hoja3!$A$2:$D$676,4,0)</f>
        <v>80812</v>
      </c>
      <c r="E2864" s="123">
        <v>11</v>
      </c>
      <c r="F2864">
        <v>1</v>
      </c>
    </row>
    <row r="2865" spans="1:7">
      <c r="A2865" s="121">
        <v>44112</v>
      </c>
      <c r="B2865" s="122">
        <v>44112</v>
      </c>
      <c r="C2865" s="123" t="s">
        <v>486</v>
      </c>
      <c r="D2865" s="143">
        <f>VLOOKUP(Pag_Inicio_Corr_mas_casos[[#This Row],[Corregimiento]],Hoja3!$A$2:$D$676,4,0)</f>
        <v>80813</v>
      </c>
      <c r="E2865" s="123">
        <v>11</v>
      </c>
      <c r="F2865">
        <v>1</v>
      </c>
    </row>
    <row r="2866" spans="1:7">
      <c r="A2866" s="121">
        <v>44112</v>
      </c>
      <c r="B2866" s="122">
        <v>44112</v>
      </c>
      <c r="C2866" s="123" t="s">
        <v>596</v>
      </c>
      <c r="D2866" s="143">
        <f>VLOOKUP(Pag_Inicio_Corr_mas_casos[[#This Row],[Corregimiento]],Hoja3!$A$2:$D$676,4,0)</f>
        <v>91101</v>
      </c>
      <c r="E2866" s="123">
        <v>11</v>
      </c>
      <c r="F2866">
        <v>1</v>
      </c>
    </row>
    <row r="2867" spans="1:7">
      <c r="A2867" s="106">
        <v>44113</v>
      </c>
      <c r="B2867" s="107">
        <v>44113</v>
      </c>
      <c r="C2867" s="108" t="s">
        <v>616</v>
      </c>
      <c r="D2867" s="109">
        <f>VLOOKUP(Pag_Inicio_Corr_mas_casos[[#This Row],[Corregimiento]],Hoja3!$A$2:$D$676,4,0)</f>
        <v>70211</v>
      </c>
      <c r="E2867" s="108">
        <v>45</v>
      </c>
      <c r="F2867">
        <v>1</v>
      </c>
      <c r="G2867">
        <f>SUM(F2867:F2880)</f>
        <v>14</v>
      </c>
    </row>
    <row r="2868" spans="1:7">
      <c r="A2868" s="106">
        <v>44113</v>
      </c>
      <c r="B2868" s="107">
        <v>44113</v>
      </c>
      <c r="C2868" s="108" t="s">
        <v>465</v>
      </c>
      <c r="D2868" s="109">
        <f>VLOOKUP(Pag_Inicio_Corr_mas_casos[[#This Row],[Corregimiento]],Hoja3!$A$2:$D$676,4,0)</f>
        <v>80821</v>
      </c>
      <c r="E2868" s="108">
        <v>34</v>
      </c>
      <c r="F2868">
        <v>1</v>
      </c>
    </row>
    <row r="2869" spans="1:7">
      <c r="A2869" s="106">
        <v>44113</v>
      </c>
      <c r="B2869" s="107">
        <v>44113</v>
      </c>
      <c r="C2869" s="108" t="s">
        <v>596</v>
      </c>
      <c r="D2869" s="109">
        <f>VLOOKUP(Pag_Inicio_Corr_mas_casos[[#This Row],[Corregimiento]],Hoja3!$A$2:$D$676,4,0)</f>
        <v>91101</v>
      </c>
      <c r="E2869" s="108">
        <v>31</v>
      </c>
      <c r="F2869">
        <v>1</v>
      </c>
    </row>
    <row r="2870" spans="1:7">
      <c r="A2870" s="106">
        <v>44113</v>
      </c>
      <c r="B2870" s="107">
        <v>44113</v>
      </c>
      <c r="C2870" s="108" t="s">
        <v>517</v>
      </c>
      <c r="D2870" s="109">
        <f>VLOOKUP(Pag_Inicio_Corr_mas_casos[[#This Row],[Corregimiento]],Hoja3!$A$2:$D$676,4,0)</f>
        <v>91001</v>
      </c>
      <c r="E2870" s="108">
        <v>22</v>
      </c>
      <c r="F2870">
        <v>1</v>
      </c>
    </row>
    <row r="2871" spans="1:7">
      <c r="A2871" s="106">
        <v>44113</v>
      </c>
      <c r="B2871" s="107">
        <v>44113</v>
      </c>
      <c r="C2871" s="108" t="s">
        <v>490</v>
      </c>
      <c r="D2871" s="109">
        <f>VLOOKUP(Pag_Inicio_Corr_mas_casos[[#This Row],[Corregimiento]],Hoja3!$A$2:$D$676,4,0)</f>
        <v>80820</v>
      </c>
      <c r="E2871" s="108">
        <v>19</v>
      </c>
      <c r="F2871">
        <v>1</v>
      </c>
    </row>
    <row r="2872" spans="1:7">
      <c r="A2872" s="106">
        <v>44113</v>
      </c>
      <c r="B2872" s="107">
        <v>44113</v>
      </c>
      <c r="C2872" s="108" t="s">
        <v>473</v>
      </c>
      <c r="D2872" s="109">
        <f>VLOOKUP(Pag_Inicio_Corr_mas_casos[[#This Row],[Corregimiento]],Hoja3!$A$2:$D$676,4,0)</f>
        <v>80819</v>
      </c>
      <c r="E2872" s="108">
        <v>19</v>
      </c>
      <c r="F2872">
        <v>1</v>
      </c>
    </row>
    <row r="2873" spans="1:7">
      <c r="A2873" s="106">
        <v>44113</v>
      </c>
      <c r="B2873" s="107">
        <v>44113</v>
      </c>
      <c r="C2873" s="108" t="s">
        <v>491</v>
      </c>
      <c r="D2873" s="109">
        <f>VLOOKUP(Pag_Inicio_Corr_mas_casos[[#This Row],[Corregimiento]],Hoja3!$A$2:$D$676,4,0)</f>
        <v>80815</v>
      </c>
      <c r="E2873" s="108">
        <v>18</v>
      </c>
      <c r="F2873">
        <v>1</v>
      </c>
    </row>
    <row r="2874" spans="1:7">
      <c r="A2874" s="106">
        <v>44113</v>
      </c>
      <c r="B2874" s="107">
        <v>44113</v>
      </c>
      <c r="C2874" s="108" t="s">
        <v>462</v>
      </c>
      <c r="D2874" s="109">
        <f>VLOOKUP(Pag_Inicio_Corr_mas_casos[[#This Row],[Corregimiento]],Hoja3!$A$2:$D$676,4,0)</f>
        <v>130106</v>
      </c>
      <c r="E2874" s="108">
        <v>18</v>
      </c>
      <c r="F2874">
        <v>1</v>
      </c>
    </row>
    <row r="2875" spans="1:7">
      <c r="A2875" s="106">
        <v>44113</v>
      </c>
      <c r="B2875" s="107">
        <v>44113</v>
      </c>
      <c r="C2875" s="108" t="s">
        <v>480</v>
      </c>
      <c r="D2875" s="109">
        <f>VLOOKUP(Pag_Inicio_Corr_mas_casos[[#This Row],[Corregimiento]],Hoja3!$A$2:$D$676,4,0)</f>
        <v>130108</v>
      </c>
      <c r="E2875" s="108">
        <v>17</v>
      </c>
      <c r="F2875">
        <v>1</v>
      </c>
    </row>
    <row r="2876" spans="1:7">
      <c r="A2876" s="106">
        <v>44113</v>
      </c>
      <c r="B2876" s="107">
        <v>44113</v>
      </c>
      <c r="C2876" s="108" t="s">
        <v>464</v>
      </c>
      <c r="D2876" s="109">
        <f>VLOOKUP(Pag_Inicio_Corr_mas_casos[[#This Row],[Corregimiento]],Hoja3!$A$2:$D$676,4,0)</f>
        <v>130102</v>
      </c>
      <c r="E2876" s="108">
        <v>17</v>
      </c>
      <c r="F2876">
        <v>1</v>
      </c>
    </row>
    <row r="2877" spans="1:7">
      <c r="A2877" s="106">
        <v>44113</v>
      </c>
      <c r="B2877" s="107">
        <v>44113</v>
      </c>
      <c r="C2877" s="108" t="s">
        <v>479</v>
      </c>
      <c r="D2877" s="109">
        <f>VLOOKUP(Pag_Inicio_Corr_mas_casos[[#This Row],[Corregimiento]],Hoja3!$A$2:$D$676,4,0)</f>
        <v>80806</v>
      </c>
      <c r="E2877" s="108">
        <v>15</v>
      </c>
      <c r="F2877">
        <v>1</v>
      </c>
    </row>
    <row r="2878" spans="1:7">
      <c r="A2878" s="106">
        <v>44113</v>
      </c>
      <c r="B2878" s="107">
        <v>44113</v>
      </c>
      <c r="C2878" s="108" t="s">
        <v>505</v>
      </c>
      <c r="D2878" s="109">
        <f>VLOOKUP(Pag_Inicio_Corr_mas_casos[[#This Row],[Corregimiento]],Hoja3!$A$2:$D$676,4,0)</f>
        <v>130717</v>
      </c>
      <c r="E2878" s="108">
        <v>13</v>
      </c>
      <c r="F2878">
        <v>1</v>
      </c>
    </row>
    <row r="2879" spans="1:7">
      <c r="A2879" s="106">
        <v>44113</v>
      </c>
      <c r="B2879" s="107">
        <v>44113</v>
      </c>
      <c r="C2879" s="108" t="s">
        <v>627</v>
      </c>
      <c r="D2879" s="109">
        <f>VLOOKUP(Pag_Inicio_Corr_mas_casos[[#This Row],[Corregimiento]],Hoja3!$A$2:$D$676,4,0)</f>
        <v>130104</v>
      </c>
      <c r="E2879" s="108">
        <v>13</v>
      </c>
      <c r="F2879">
        <v>1</v>
      </c>
    </row>
    <row r="2880" spans="1:7">
      <c r="A2880" s="106">
        <v>44113</v>
      </c>
      <c r="B2880" s="107">
        <v>44113</v>
      </c>
      <c r="C2880" s="108" t="s">
        <v>476</v>
      </c>
      <c r="D2880" s="109">
        <f>VLOOKUP(Pag_Inicio_Corr_mas_casos[[#This Row],[Corregimiento]],Hoja3!$A$2:$D$676,4,0)</f>
        <v>80812</v>
      </c>
      <c r="E2880" s="108">
        <v>11</v>
      </c>
      <c r="F2880">
        <v>1</v>
      </c>
    </row>
    <row r="2881" spans="1:7">
      <c r="A2881" s="98">
        <v>44114</v>
      </c>
      <c r="B2881" s="99">
        <v>44114</v>
      </c>
      <c r="C2881" s="100" t="s">
        <v>645</v>
      </c>
      <c r="D2881" s="101">
        <f>VLOOKUP(Pag_Inicio_Corr_mas_casos[[#This Row],[Corregimiento]],Hoja3!$A$2:$D$676,4,0)</f>
        <v>70408</v>
      </c>
      <c r="E2881" s="100">
        <v>32</v>
      </c>
      <c r="F2881">
        <v>1</v>
      </c>
      <c r="G2881">
        <f>SUM(F2881:F2900)</f>
        <v>20</v>
      </c>
    </row>
    <row r="2882" spans="1:7">
      <c r="A2882" s="98">
        <v>44114</v>
      </c>
      <c r="B2882" s="99">
        <v>44114</v>
      </c>
      <c r="C2882" s="100" t="s">
        <v>471</v>
      </c>
      <c r="D2882" s="101">
        <f>VLOOKUP(Pag_Inicio_Corr_mas_casos[[#This Row],[Corregimiento]],Hoja3!$A$2:$D$676,4,0)</f>
        <v>80823</v>
      </c>
      <c r="E2882" s="100">
        <v>21</v>
      </c>
      <c r="F2882">
        <v>1</v>
      </c>
    </row>
    <row r="2883" spans="1:7">
      <c r="A2883" s="98">
        <v>44114</v>
      </c>
      <c r="B2883" s="99">
        <v>44114</v>
      </c>
      <c r="C2883" s="100" t="s">
        <v>499</v>
      </c>
      <c r="D2883" s="101">
        <f>VLOOKUP(Pag_Inicio_Corr_mas_casos[[#This Row],[Corregimiento]],Hoja3!$A$2:$D$676,4,0)</f>
        <v>130105</v>
      </c>
      <c r="E2883" s="100">
        <v>21</v>
      </c>
      <c r="F2883">
        <v>1</v>
      </c>
    </row>
    <row r="2884" spans="1:7">
      <c r="A2884" s="98">
        <v>44114</v>
      </c>
      <c r="B2884" s="99">
        <v>44114</v>
      </c>
      <c r="C2884" s="100" t="s">
        <v>648</v>
      </c>
      <c r="D2884" s="101">
        <f>VLOOKUP(Pag_Inicio_Corr_mas_casos[[#This Row],[Corregimiento]],Hoja3!$A$2:$D$676,4,0)</f>
        <v>70220</v>
      </c>
      <c r="E2884" s="100">
        <v>20</v>
      </c>
      <c r="F2884">
        <v>1</v>
      </c>
    </row>
    <row r="2885" spans="1:7">
      <c r="A2885" s="98">
        <v>44114</v>
      </c>
      <c r="B2885" s="99">
        <v>44114</v>
      </c>
      <c r="C2885" s="100" t="s">
        <v>596</v>
      </c>
      <c r="D2885" s="101">
        <f>VLOOKUP(Pag_Inicio_Corr_mas_casos[[#This Row],[Corregimiento]],Hoja3!$A$2:$D$676,4,0)</f>
        <v>91101</v>
      </c>
      <c r="E2885" s="100">
        <v>19</v>
      </c>
      <c r="F2885">
        <v>1</v>
      </c>
    </row>
    <row r="2886" spans="1:7">
      <c r="A2886" s="98">
        <v>44114</v>
      </c>
      <c r="B2886" s="99">
        <v>44114</v>
      </c>
      <c r="C2886" s="100" t="s">
        <v>460</v>
      </c>
      <c r="D2886" s="101">
        <f>VLOOKUP(Pag_Inicio_Corr_mas_casos[[#This Row],[Corregimiento]],Hoja3!$A$2:$D$676,4,0)</f>
        <v>130101</v>
      </c>
      <c r="E2886" s="100">
        <v>18</v>
      </c>
      <c r="F2886">
        <v>1</v>
      </c>
    </row>
    <row r="2887" spans="1:7">
      <c r="A2887" s="98">
        <v>44114</v>
      </c>
      <c r="B2887" s="99">
        <v>44114</v>
      </c>
      <c r="C2887" s="100" t="s">
        <v>464</v>
      </c>
      <c r="D2887" s="101">
        <f>VLOOKUP(Pag_Inicio_Corr_mas_casos[[#This Row],[Corregimiento]],Hoja3!$A$2:$D$676,4,0)</f>
        <v>130102</v>
      </c>
      <c r="E2887" s="100">
        <v>17</v>
      </c>
      <c r="F2887">
        <v>1</v>
      </c>
    </row>
    <row r="2888" spans="1:7">
      <c r="A2888" s="98">
        <v>44114</v>
      </c>
      <c r="B2888" s="99">
        <v>44114</v>
      </c>
      <c r="C2888" s="100" t="s">
        <v>465</v>
      </c>
      <c r="D2888" s="101">
        <f>VLOOKUP(Pag_Inicio_Corr_mas_casos[[#This Row],[Corregimiento]],Hoja3!$A$2:$D$676,4,0)</f>
        <v>80821</v>
      </c>
      <c r="E2888" s="100">
        <v>16</v>
      </c>
      <c r="F2888">
        <v>1</v>
      </c>
    </row>
    <row r="2889" spans="1:7">
      <c r="A2889" s="98">
        <v>44114</v>
      </c>
      <c r="B2889" s="99">
        <v>44114</v>
      </c>
      <c r="C2889" s="100" t="s">
        <v>479</v>
      </c>
      <c r="D2889" s="101">
        <f>VLOOKUP(Pag_Inicio_Corr_mas_casos[[#This Row],[Corregimiento]],Hoja3!$A$2:$D$676,4,0)</f>
        <v>80806</v>
      </c>
      <c r="E2889" s="100">
        <v>15</v>
      </c>
      <c r="F2889">
        <v>1</v>
      </c>
    </row>
    <row r="2890" spans="1:7">
      <c r="A2890" s="98">
        <v>44114</v>
      </c>
      <c r="B2890" s="99">
        <v>44114</v>
      </c>
      <c r="C2890" s="100" t="s">
        <v>649</v>
      </c>
      <c r="D2890" s="101">
        <f>VLOOKUP(Pag_Inicio_Corr_mas_casos[[#This Row],[Corregimiento]],Hoja3!$A$2:$D$676,4,0)</f>
        <v>80812</v>
      </c>
      <c r="E2890" s="100">
        <v>15</v>
      </c>
      <c r="F2890">
        <v>1</v>
      </c>
    </row>
    <row r="2891" spans="1:7">
      <c r="A2891" s="98">
        <v>44114</v>
      </c>
      <c r="B2891" s="99">
        <v>44114</v>
      </c>
      <c r="C2891" s="100" t="s">
        <v>642</v>
      </c>
      <c r="D2891" s="101">
        <f>VLOOKUP(Pag_Inicio_Corr_mas_casos[[#This Row],[Corregimiento]],Hoja3!$A$2:$D$676,4,0)</f>
        <v>91107</v>
      </c>
      <c r="E2891" s="100">
        <v>15</v>
      </c>
      <c r="F2891">
        <v>1</v>
      </c>
    </row>
    <row r="2892" spans="1:7">
      <c r="A2892" s="98">
        <v>44114</v>
      </c>
      <c r="B2892" s="99">
        <v>44114</v>
      </c>
      <c r="C2892" s="100" t="s">
        <v>517</v>
      </c>
      <c r="D2892" s="101">
        <f>VLOOKUP(Pag_Inicio_Corr_mas_casos[[#This Row],[Corregimiento]],Hoja3!$A$2:$D$676,4,0)</f>
        <v>91001</v>
      </c>
      <c r="E2892" s="100">
        <v>15</v>
      </c>
      <c r="F2892">
        <v>1</v>
      </c>
    </row>
    <row r="2893" spans="1:7">
      <c r="A2893" s="98">
        <v>44114</v>
      </c>
      <c r="B2893" s="99">
        <v>44114</v>
      </c>
      <c r="C2893" s="100" t="s">
        <v>506</v>
      </c>
      <c r="D2893" s="101">
        <f>VLOOKUP(Pag_Inicio_Corr_mas_casos[[#This Row],[Corregimiento]],Hoja3!$A$2:$D$676,4,0)</f>
        <v>81003</v>
      </c>
      <c r="E2893" s="100">
        <v>14</v>
      </c>
      <c r="F2893">
        <v>1</v>
      </c>
    </row>
    <row r="2894" spans="1:7">
      <c r="A2894" s="98">
        <v>44114</v>
      </c>
      <c r="B2894" s="99">
        <v>44114</v>
      </c>
      <c r="C2894" s="100" t="s">
        <v>481</v>
      </c>
      <c r="D2894" s="101">
        <f>VLOOKUP(Pag_Inicio_Corr_mas_casos[[#This Row],[Corregimiento]],Hoja3!$A$2:$D$676,4,0)</f>
        <v>80810</v>
      </c>
      <c r="E2894" s="100">
        <v>14</v>
      </c>
      <c r="F2894">
        <v>1</v>
      </c>
    </row>
    <row r="2895" spans="1:7">
      <c r="A2895" s="98">
        <v>44114</v>
      </c>
      <c r="B2895" s="99">
        <v>44114</v>
      </c>
      <c r="C2895" s="100" t="s">
        <v>501</v>
      </c>
      <c r="D2895" s="101">
        <f>VLOOKUP(Pag_Inicio_Corr_mas_casos[[#This Row],[Corregimiento]],Hoja3!$A$2:$D$676,4,0)</f>
        <v>80809</v>
      </c>
      <c r="E2895" s="100">
        <v>14</v>
      </c>
      <c r="F2895">
        <v>1</v>
      </c>
    </row>
    <row r="2896" spans="1:7">
      <c r="A2896" s="98">
        <v>44114</v>
      </c>
      <c r="B2896" s="99">
        <v>44114</v>
      </c>
      <c r="C2896" s="100" t="s">
        <v>570</v>
      </c>
      <c r="D2896" s="101">
        <f>VLOOKUP(Pag_Inicio_Corr_mas_casos[[#This Row],[Corregimiento]],Hoja3!$A$2:$D$676,4,0)</f>
        <v>40501</v>
      </c>
      <c r="E2896" s="100">
        <v>12</v>
      </c>
      <c r="F2896">
        <v>1</v>
      </c>
    </row>
    <row r="2897" spans="1:10">
      <c r="A2897" s="98">
        <v>44114</v>
      </c>
      <c r="B2897" s="99">
        <v>44114</v>
      </c>
      <c r="C2897" s="100" t="s">
        <v>587</v>
      </c>
      <c r="D2897" s="101">
        <f>VLOOKUP(Pag_Inicio_Corr_mas_casos[[#This Row],[Corregimiento]],Hoja3!$A$2:$D$676,4,0)</f>
        <v>60105</v>
      </c>
      <c r="E2897" s="100">
        <v>12</v>
      </c>
      <c r="F2897">
        <v>1</v>
      </c>
    </row>
    <row r="2898" spans="1:10">
      <c r="A2898" s="98">
        <v>44114</v>
      </c>
      <c r="B2898" s="99">
        <v>44114</v>
      </c>
      <c r="C2898" s="100" t="s">
        <v>627</v>
      </c>
      <c r="D2898" s="101">
        <f>VLOOKUP(Pag_Inicio_Corr_mas_casos[[#This Row],[Corregimiento]],Hoja3!$A$2:$D$676,4,0)</f>
        <v>130104</v>
      </c>
      <c r="E2898" s="100">
        <v>12</v>
      </c>
      <c r="F2898">
        <v>1</v>
      </c>
    </row>
    <row r="2899" spans="1:10">
      <c r="A2899" s="98">
        <v>44114</v>
      </c>
      <c r="B2899" s="99">
        <v>44114</v>
      </c>
      <c r="C2899" s="100" t="s">
        <v>632</v>
      </c>
      <c r="D2899" s="101">
        <f>VLOOKUP(Pag_Inicio_Corr_mas_casos[[#This Row],[Corregimiento]],Hoja3!$A$2:$D$676,4,0)</f>
        <v>90101</v>
      </c>
      <c r="E2899" s="100">
        <v>11</v>
      </c>
      <c r="F2899">
        <v>1</v>
      </c>
    </row>
    <row r="2900" spans="1:10">
      <c r="A2900" s="98">
        <v>44114</v>
      </c>
      <c r="B2900" s="99">
        <v>44114</v>
      </c>
      <c r="C2900" s="100" t="s">
        <v>461</v>
      </c>
      <c r="D2900" s="101">
        <f>VLOOKUP(Pag_Inicio_Corr_mas_casos[[#This Row],[Corregimiento]],Hoja3!$A$2:$D$676,4,0)</f>
        <v>81002</v>
      </c>
      <c r="E2900" s="100">
        <v>11</v>
      </c>
      <c r="F2900">
        <v>1</v>
      </c>
    </row>
    <row r="2901" spans="1:10">
      <c r="A2901" s="90">
        <v>44115</v>
      </c>
      <c r="B2901" s="91">
        <v>44115</v>
      </c>
      <c r="C2901" s="92" t="s">
        <v>596</v>
      </c>
      <c r="D2901" s="93">
        <f>VLOOKUP(Pag_Inicio_Corr_mas_casos[[#This Row],[Corregimiento]],Hoja3!$A$2:$D$676,4,0)</f>
        <v>91101</v>
      </c>
      <c r="E2901" s="92">
        <v>30</v>
      </c>
      <c r="F2901">
        <v>1</v>
      </c>
      <c r="G2901">
        <f>SUM(F2901:F2914)</f>
        <v>14</v>
      </c>
    </row>
    <row r="2902" spans="1:10">
      <c r="A2902" s="90">
        <v>44115</v>
      </c>
      <c r="B2902" s="91">
        <v>44115</v>
      </c>
      <c r="C2902" s="92" t="s">
        <v>495</v>
      </c>
      <c r="D2902" s="93">
        <f>VLOOKUP(Pag_Inicio_Corr_mas_casos[[#This Row],[Corregimiento]],Hoja3!$A$2:$D$676,4,0)</f>
        <v>130708</v>
      </c>
      <c r="E2902" s="92">
        <v>26</v>
      </c>
      <c r="F2902">
        <v>1</v>
      </c>
    </row>
    <row r="2903" spans="1:10">
      <c r="A2903" s="90">
        <v>44115</v>
      </c>
      <c r="B2903" s="91">
        <v>44115</v>
      </c>
      <c r="C2903" s="92" t="s">
        <v>509</v>
      </c>
      <c r="D2903" s="93">
        <f>VLOOKUP(Pag_Inicio_Corr_mas_casos[[#This Row],[Corregimiento]],Hoja3!$A$2:$D$676,4,0)</f>
        <v>130701</v>
      </c>
      <c r="E2903" s="92">
        <v>25</v>
      </c>
      <c r="F2903">
        <v>1</v>
      </c>
    </row>
    <row r="2904" spans="1:10">
      <c r="A2904" s="90">
        <v>44115</v>
      </c>
      <c r="B2904" s="91">
        <v>44115</v>
      </c>
      <c r="C2904" s="92" t="s">
        <v>634</v>
      </c>
      <c r="D2904" s="93">
        <f>VLOOKUP(Pag_Inicio_Corr_mas_casos[[#This Row],[Corregimiento]],Hoja3!$A$2:$D$676,4,0)</f>
        <v>110202</v>
      </c>
      <c r="E2904" s="92">
        <v>23</v>
      </c>
      <c r="F2904">
        <v>1</v>
      </c>
      <c r="I2904">
        <f>SUM(G2804:G2915)</f>
        <v>119</v>
      </c>
      <c r="J2904">
        <f>I2904/8</f>
        <v>14.875</v>
      </c>
    </row>
    <row r="2905" spans="1:10">
      <c r="A2905" s="90">
        <v>44115</v>
      </c>
      <c r="B2905" s="91">
        <v>44115</v>
      </c>
      <c r="C2905" s="92" t="s">
        <v>462</v>
      </c>
      <c r="D2905" s="93">
        <f>VLOOKUP(Pag_Inicio_Corr_mas_casos[[#This Row],[Corregimiento]],Hoja3!$A$2:$D$676,4,0)</f>
        <v>130106</v>
      </c>
      <c r="E2905" s="92">
        <v>19</v>
      </c>
      <c r="F2905">
        <v>1</v>
      </c>
    </row>
    <row r="2906" spans="1:10">
      <c r="A2906" s="90">
        <v>44115</v>
      </c>
      <c r="B2906" s="91">
        <v>44115</v>
      </c>
      <c r="C2906" s="92" t="s">
        <v>480</v>
      </c>
      <c r="D2906" s="93">
        <f>VLOOKUP(Pag_Inicio_Corr_mas_casos[[#This Row],[Corregimiento]],Hoja3!$A$2:$D$676,4,0)</f>
        <v>130108</v>
      </c>
      <c r="E2906" s="92">
        <v>16</v>
      </c>
      <c r="F2906">
        <v>1</v>
      </c>
    </row>
    <row r="2907" spans="1:10">
      <c r="A2907" s="90">
        <v>44115</v>
      </c>
      <c r="B2907" s="91">
        <v>44115</v>
      </c>
      <c r="C2907" s="92" t="s">
        <v>460</v>
      </c>
      <c r="D2907" s="93">
        <f>VLOOKUP(Pag_Inicio_Corr_mas_casos[[#This Row],[Corregimiento]],Hoja3!$A$2:$D$676,4,0)</f>
        <v>130101</v>
      </c>
      <c r="E2907" s="92">
        <v>15</v>
      </c>
      <c r="F2907">
        <v>1</v>
      </c>
    </row>
    <row r="2908" spans="1:10">
      <c r="A2908" s="90">
        <v>44115</v>
      </c>
      <c r="B2908" s="91">
        <v>44115</v>
      </c>
      <c r="C2908" s="92" t="s">
        <v>464</v>
      </c>
      <c r="D2908" s="93">
        <f>VLOOKUP(Pag_Inicio_Corr_mas_casos[[#This Row],[Corregimiento]],Hoja3!$A$2:$D$676,4,0)</f>
        <v>130102</v>
      </c>
      <c r="E2908" s="92">
        <v>14</v>
      </c>
      <c r="F2908">
        <v>1</v>
      </c>
    </row>
    <row r="2909" spans="1:10">
      <c r="A2909" s="90">
        <v>44115</v>
      </c>
      <c r="B2909" s="91">
        <v>44115</v>
      </c>
      <c r="C2909" s="92" t="s">
        <v>487</v>
      </c>
      <c r="D2909" s="93">
        <f>VLOOKUP(Pag_Inicio_Corr_mas_casos[[#This Row],[Corregimiento]],Hoja3!$A$2:$D$676,4,0)</f>
        <v>120605</v>
      </c>
      <c r="E2909" s="92">
        <v>14</v>
      </c>
      <c r="F2909">
        <v>1</v>
      </c>
    </row>
    <row r="2910" spans="1:10">
      <c r="A2910" s="90">
        <v>44115</v>
      </c>
      <c r="B2910" s="91">
        <v>44115</v>
      </c>
      <c r="C2910" s="92" t="s">
        <v>470</v>
      </c>
      <c r="D2910" s="93">
        <f>VLOOKUP(Pag_Inicio_Corr_mas_casos[[#This Row],[Corregimiento]],Hoja3!$A$2:$D$676,4,0)</f>
        <v>80822</v>
      </c>
      <c r="E2910" s="92">
        <v>12</v>
      </c>
      <c r="F2910">
        <v>1</v>
      </c>
    </row>
    <row r="2911" spans="1:10">
      <c r="A2911" s="90">
        <v>44115</v>
      </c>
      <c r="B2911" s="91">
        <v>44115</v>
      </c>
      <c r="C2911" s="92" t="s">
        <v>581</v>
      </c>
      <c r="D2911" s="93">
        <f>VLOOKUP(Pag_Inicio_Corr_mas_casos[[#This Row],[Corregimiento]],Hoja3!$A$2:$D$676,4,0)</f>
        <v>40404</v>
      </c>
      <c r="E2911" s="92">
        <v>12</v>
      </c>
      <c r="F2911">
        <v>1</v>
      </c>
    </row>
    <row r="2912" spans="1:10">
      <c r="A2912" s="90">
        <v>44115</v>
      </c>
      <c r="B2912" s="91">
        <v>44115</v>
      </c>
      <c r="C2912" s="92" t="s">
        <v>479</v>
      </c>
      <c r="D2912" s="93">
        <f>VLOOKUP(Pag_Inicio_Corr_mas_casos[[#This Row],[Corregimiento]],Hoja3!$A$2:$D$676,4,0)</f>
        <v>80806</v>
      </c>
      <c r="E2912" s="92">
        <v>12</v>
      </c>
      <c r="F2912">
        <v>1</v>
      </c>
    </row>
    <row r="2913" spans="1:7">
      <c r="A2913" s="90">
        <v>44115</v>
      </c>
      <c r="B2913" s="91">
        <v>44115</v>
      </c>
      <c r="C2913" s="92" t="s">
        <v>465</v>
      </c>
      <c r="D2913" s="93">
        <f>VLOOKUP(Pag_Inicio_Corr_mas_casos[[#This Row],[Corregimiento]],Hoja3!$A$2:$D$676,4,0)</f>
        <v>80821</v>
      </c>
      <c r="E2913" s="92">
        <v>11</v>
      </c>
      <c r="F2913">
        <v>1</v>
      </c>
    </row>
    <row r="2914" spans="1:7">
      <c r="A2914" s="90">
        <v>44115</v>
      </c>
      <c r="B2914" s="91">
        <v>44115</v>
      </c>
      <c r="C2914" s="92" t="s">
        <v>491</v>
      </c>
      <c r="D2914" s="93">
        <f>VLOOKUP(Pag_Inicio_Corr_mas_casos[[#This Row],[Corregimiento]],Hoja3!$A$2:$D$676,4,0)</f>
        <v>80815</v>
      </c>
      <c r="E2914" s="92">
        <v>11</v>
      </c>
      <c r="F2914">
        <v>1</v>
      </c>
    </row>
    <row r="2915" spans="1:7">
      <c r="A2915" s="135">
        <v>44116</v>
      </c>
      <c r="B2915" s="136">
        <v>44116</v>
      </c>
      <c r="C2915" s="137" t="s">
        <v>464</v>
      </c>
      <c r="D2915" s="138">
        <f>VLOOKUP(Pag_Inicio_Corr_mas_casos[[#This Row],[Corregimiento]],Hoja3!$A$2:$D$676,4,0)</f>
        <v>130102</v>
      </c>
      <c r="E2915" s="137">
        <v>30</v>
      </c>
      <c r="F2915">
        <v>1</v>
      </c>
      <c r="G2915">
        <f>SUM(F2915:F2922)</f>
        <v>8</v>
      </c>
    </row>
    <row r="2916" spans="1:7">
      <c r="A2916" s="135">
        <v>44116</v>
      </c>
      <c r="B2916" s="136">
        <v>44116</v>
      </c>
      <c r="C2916" s="137" t="s">
        <v>462</v>
      </c>
      <c r="D2916" s="138">
        <f>VLOOKUP(Pag_Inicio_Corr_mas_casos[[#This Row],[Corregimiento]],Hoja3!$A$2:$D$676,4,0)</f>
        <v>130106</v>
      </c>
      <c r="E2916" s="137">
        <v>23</v>
      </c>
      <c r="F2916">
        <v>1</v>
      </c>
    </row>
    <row r="2917" spans="1:7">
      <c r="A2917" s="135">
        <v>44116</v>
      </c>
      <c r="B2917" s="136">
        <v>44116</v>
      </c>
      <c r="C2917" s="137" t="s">
        <v>472</v>
      </c>
      <c r="D2917" s="138">
        <f>VLOOKUP(Pag_Inicio_Corr_mas_casos[[#This Row],[Corregimiento]],Hoja3!$A$2:$D$676,4,0)</f>
        <v>81001</v>
      </c>
      <c r="E2917" s="137">
        <v>16</v>
      </c>
      <c r="F2917">
        <v>1</v>
      </c>
    </row>
    <row r="2918" spans="1:7">
      <c r="A2918" s="135">
        <v>44116</v>
      </c>
      <c r="B2918" s="136">
        <v>44116</v>
      </c>
      <c r="C2918" s="137" t="s">
        <v>461</v>
      </c>
      <c r="D2918" s="138">
        <f>VLOOKUP(Pag_Inicio_Corr_mas_casos[[#This Row],[Corregimiento]],Hoja3!$A$2:$D$676,4,0)</f>
        <v>81002</v>
      </c>
      <c r="E2918" s="137">
        <v>15</v>
      </c>
      <c r="F2918">
        <v>1</v>
      </c>
    </row>
    <row r="2919" spans="1:7">
      <c r="A2919" s="135">
        <v>44116</v>
      </c>
      <c r="B2919" s="136">
        <v>44116</v>
      </c>
      <c r="C2919" s="137" t="s">
        <v>509</v>
      </c>
      <c r="D2919" s="138">
        <f>VLOOKUP(Pag_Inicio_Corr_mas_casos[[#This Row],[Corregimiento]],Hoja3!$A$2:$D$676,4,0)</f>
        <v>130701</v>
      </c>
      <c r="E2919" s="137">
        <v>13</v>
      </c>
      <c r="F2919">
        <v>1</v>
      </c>
    </row>
    <row r="2920" spans="1:7">
      <c r="A2920" s="135">
        <v>44116</v>
      </c>
      <c r="B2920" s="136">
        <v>44116</v>
      </c>
      <c r="C2920" s="137" t="s">
        <v>517</v>
      </c>
      <c r="D2920" s="138">
        <f>VLOOKUP(Pag_Inicio_Corr_mas_casos[[#This Row],[Corregimiento]],Hoja3!$A$2:$D$676,4,0)</f>
        <v>91001</v>
      </c>
      <c r="E2920" s="137">
        <v>12</v>
      </c>
      <c r="F2920">
        <v>1</v>
      </c>
    </row>
    <row r="2921" spans="1:7">
      <c r="A2921" s="135">
        <v>44116</v>
      </c>
      <c r="B2921" s="136">
        <v>44116</v>
      </c>
      <c r="C2921" s="137" t="s">
        <v>616</v>
      </c>
      <c r="D2921" s="138">
        <f>VLOOKUP(Pag_Inicio_Corr_mas_casos[[#This Row],[Corregimiento]],Hoja3!$A$2:$D$676,4,0)</f>
        <v>70211</v>
      </c>
      <c r="E2921" s="137">
        <v>10</v>
      </c>
      <c r="F2921">
        <v>1</v>
      </c>
    </row>
    <row r="2922" spans="1:7">
      <c r="A2922" s="135">
        <v>44116</v>
      </c>
      <c r="B2922" s="136">
        <v>44116</v>
      </c>
      <c r="C2922" s="137" t="s">
        <v>611</v>
      </c>
      <c r="D2922" s="138">
        <f>VLOOKUP(Pag_Inicio_Corr_mas_casos[[#This Row],[Corregimiento]],Hoja3!$A$2:$D$676,4,0)</f>
        <v>91003</v>
      </c>
      <c r="E2922" s="137">
        <v>10</v>
      </c>
      <c r="F2922">
        <v>1</v>
      </c>
    </row>
    <row r="2923" spans="1:7">
      <c r="A2923" s="144">
        <v>44117</v>
      </c>
      <c r="B2923" s="145">
        <v>44117</v>
      </c>
      <c r="C2923" s="146" t="s">
        <v>491</v>
      </c>
      <c r="D2923" s="147">
        <f>VLOOKUP(Pag_Inicio_Corr_mas_casos[[#This Row],[Corregimiento]],Hoja3!$A$2:$D$676,4,0)</f>
        <v>80815</v>
      </c>
      <c r="E2923" s="146">
        <v>20</v>
      </c>
      <c r="F2923">
        <v>1</v>
      </c>
      <c r="G2923">
        <f>SUM(F2923:F2929)</f>
        <v>7</v>
      </c>
    </row>
    <row r="2924" spans="1:7">
      <c r="A2924" s="144">
        <v>44117</v>
      </c>
      <c r="B2924" s="145">
        <v>44117</v>
      </c>
      <c r="C2924" s="146" t="s">
        <v>464</v>
      </c>
      <c r="D2924" s="147">
        <f>VLOOKUP(Pag_Inicio_Corr_mas_casos[[#This Row],[Corregimiento]],Hoja3!$A$2:$D$676,4,0)</f>
        <v>130102</v>
      </c>
      <c r="E2924" s="146">
        <v>15</v>
      </c>
      <c r="F2924">
        <v>1</v>
      </c>
    </row>
    <row r="2925" spans="1:7">
      <c r="A2925" s="144">
        <v>44117</v>
      </c>
      <c r="B2925" s="145">
        <v>44117</v>
      </c>
      <c r="C2925" s="146" t="s">
        <v>482</v>
      </c>
      <c r="D2925" s="147">
        <f>VLOOKUP(Pag_Inicio_Corr_mas_casos[[#This Row],[Corregimiento]],Hoja3!$A$2:$D$676,4,0)</f>
        <v>30107</v>
      </c>
      <c r="E2925" s="146">
        <v>14</v>
      </c>
      <c r="F2925">
        <v>1</v>
      </c>
    </row>
    <row r="2926" spans="1:7">
      <c r="A2926" s="144">
        <v>44117</v>
      </c>
      <c r="B2926" s="145">
        <v>44117</v>
      </c>
      <c r="C2926" s="146" t="s">
        <v>468</v>
      </c>
      <c r="D2926" s="147">
        <f>VLOOKUP(Pag_Inicio_Corr_mas_casos[[#This Row],[Corregimiento]],Hoja3!$A$2:$D$676,4,0)</f>
        <v>80816</v>
      </c>
      <c r="E2926" s="146">
        <v>14</v>
      </c>
      <c r="F2926">
        <v>1</v>
      </c>
    </row>
    <row r="2927" spans="1:7">
      <c r="A2927" s="144">
        <v>44117</v>
      </c>
      <c r="B2927" s="145">
        <v>44117</v>
      </c>
      <c r="C2927" s="146" t="s">
        <v>479</v>
      </c>
      <c r="D2927" s="147">
        <f>VLOOKUP(Pag_Inicio_Corr_mas_casos[[#This Row],[Corregimiento]],Hoja3!$A$2:$D$676,4,0)</f>
        <v>80806</v>
      </c>
      <c r="E2927" s="146">
        <v>13</v>
      </c>
      <c r="F2927">
        <v>1</v>
      </c>
    </row>
    <row r="2928" spans="1:7">
      <c r="A2928" s="144">
        <v>44117</v>
      </c>
      <c r="B2928" s="145">
        <v>44117</v>
      </c>
      <c r="C2928" s="146" t="s">
        <v>473</v>
      </c>
      <c r="D2928" s="147">
        <f>VLOOKUP(Pag_Inicio_Corr_mas_casos[[#This Row],[Corregimiento]],Hoja3!$A$2:$D$676,4,0)</f>
        <v>80819</v>
      </c>
      <c r="E2928" s="146">
        <v>13</v>
      </c>
      <c r="F2928">
        <v>1</v>
      </c>
    </row>
    <row r="2929" spans="1:7">
      <c r="A2929" s="144">
        <v>44117</v>
      </c>
      <c r="B2929" s="145">
        <v>44117</v>
      </c>
      <c r="C2929" s="146" t="s">
        <v>478</v>
      </c>
      <c r="D2929" s="147">
        <f>VLOOKUP(Pag_Inicio_Corr_mas_casos[[#This Row],[Corregimiento]],Hoja3!$A$2:$D$676,4,0)</f>
        <v>40601</v>
      </c>
      <c r="E2929" s="146">
        <v>11</v>
      </c>
      <c r="F2929">
        <v>1</v>
      </c>
    </row>
    <row r="2930" spans="1:7">
      <c r="A2930" s="127">
        <v>44118</v>
      </c>
      <c r="B2930" s="128">
        <v>44118</v>
      </c>
      <c r="C2930" s="129" t="s">
        <v>616</v>
      </c>
      <c r="D2930" s="130">
        <f>VLOOKUP(Pag_Inicio_Corr_mas_casos[[#This Row],[Corregimiento]],Hoja3!$A$2:$D$676,4,0)</f>
        <v>70211</v>
      </c>
      <c r="E2930" s="129">
        <v>30</v>
      </c>
      <c r="F2930">
        <v>1</v>
      </c>
      <c r="G2930">
        <f>SUM(F2930:F2950)</f>
        <v>21</v>
      </c>
    </row>
    <row r="2931" spans="1:7">
      <c r="A2931" s="127">
        <v>44118</v>
      </c>
      <c r="B2931" s="128">
        <v>44118</v>
      </c>
      <c r="C2931" s="129" t="s">
        <v>486</v>
      </c>
      <c r="D2931" s="130">
        <f>VLOOKUP(Pag_Inicio_Corr_mas_casos[[#This Row],[Corregimiento]],Hoja3!$A$2:$D$676,4,0)</f>
        <v>80813</v>
      </c>
      <c r="E2931" s="129">
        <v>27</v>
      </c>
      <c r="F2931">
        <v>1</v>
      </c>
    </row>
    <row r="2932" spans="1:7">
      <c r="A2932" s="127">
        <v>44118</v>
      </c>
      <c r="B2932" s="128">
        <v>44118</v>
      </c>
      <c r="C2932" s="129" t="s">
        <v>647</v>
      </c>
      <c r="D2932" s="130">
        <f>VLOOKUP(Pag_Inicio_Corr_mas_casos[[#This Row],[Corregimiento]],Hoja3!$A$2:$D$676,4,0)</f>
        <v>91007</v>
      </c>
      <c r="E2932" s="129">
        <v>22</v>
      </c>
      <c r="F2932">
        <v>1</v>
      </c>
    </row>
    <row r="2933" spans="1:7">
      <c r="A2933" s="127">
        <v>44118</v>
      </c>
      <c r="B2933" s="128">
        <v>44118</v>
      </c>
      <c r="C2933" s="129" t="s">
        <v>636</v>
      </c>
      <c r="D2933" s="130">
        <f>VLOOKUP(Pag_Inicio_Corr_mas_casos[[#This Row],[Corregimiento]],Hoja3!$A$2:$D$676,4,0)</f>
        <v>91011</v>
      </c>
      <c r="E2933" s="129">
        <v>21</v>
      </c>
      <c r="F2933">
        <v>1</v>
      </c>
    </row>
    <row r="2934" spans="1:7">
      <c r="A2934" s="127">
        <v>44118</v>
      </c>
      <c r="B2934" s="128">
        <v>44118</v>
      </c>
      <c r="C2934" s="129" t="s">
        <v>462</v>
      </c>
      <c r="D2934" s="130">
        <f>VLOOKUP(Pag_Inicio_Corr_mas_casos[[#This Row],[Corregimiento]],Hoja3!$A$2:$D$676,4,0)</f>
        <v>130106</v>
      </c>
      <c r="E2934" s="129">
        <v>20</v>
      </c>
      <c r="F2934">
        <v>1</v>
      </c>
    </row>
    <row r="2935" spans="1:7">
      <c r="A2935" s="127">
        <v>44118</v>
      </c>
      <c r="B2935" s="128">
        <v>44118</v>
      </c>
      <c r="C2935" s="129" t="s">
        <v>650</v>
      </c>
      <c r="D2935" s="130">
        <f>VLOOKUP(Pag_Inicio_Corr_mas_casos[[#This Row],[Corregimiento]],Hoja3!$A$2:$D$676,4,0)</f>
        <v>90907</v>
      </c>
      <c r="E2935" s="129">
        <v>17</v>
      </c>
      <c r="F2935">
        <v>1</v>
      </c>
    </row>
    <row r="2936" spans="1:7">
      <c r="A2936" s="127">
        <v>44118</v>
      </c>
      <c r="B2936" s="128">
        <v>44118</v>
      </c>
      <c r="C2936" s="129" t="s">
        <v>478</v>
      </c>
      <c r="D2936" s="130">
        <f>VLOOKUP(Pag_Inicio_Corr_mas_casos[[#This Row],[Corregimiento]],Hoja3!$A$2:$D$676,4,0)</f>
        <v>40601</v>
      </c>
      <c r="E2936" s="129">
        <v>17</v>
      </c>
      <c r="F2936">
        <v>1</v>
      </c>
    </row>
    <row r="2937" spans="1:7">
      <c r="A2937" s="127">
        <v>44118</v>
      </c>
      <c r="B2937" s="128">
        <v>44118</v>
      </c>
      <c r="C2937" s="129" t="s">
        <v>568</v>
      </c>
      <c r="D2937" s="130">
        <f>VLOOKUP(Pag_Inicio_Corr_mas_casos[[#This Row],[Corregimiento]],Hoja3!$A$2:$D$676,4,0)</f>
        <v>120402</v>
      </c>
      <c r="E2937" s="129">
        <v>16</v>
      </c>
      <c r="F2937">
        <v>1</v>
      </c>
    </row>
    <row r="2938" spans="1:7">
      <c r="A2938" s="127">
        <v>44118</v>
      </c>
      <c r="B2938" s="128">
        <v>44118</v>
      </c>
      <c r="C2938" s="129" t="s">
        <v>474</v>
      </c>
      <c r="D2938" s="130">
        <f>VLOOKUP(Pag_Inicio_Corr_mas_casos[[#This Row],[Corregimiento]],Hoja3!$A$2:$D$676,4,0)</f>
        <v>130107</v>
      </c>
      <c r="E2938" s="129">
        <v>16</v>
      </c>
      <c r="F2938">
        <v>1</v>
      </c>
    </row>
    <row r="2939" spans="1:7">
      <c r="A2939" s="127">
        <v>44118</v>
      </c>
      <c r="B2939" s="128">
        <v>44118</v>
      </c>
      <c r="C2939" s="129" t="s">
        <v>468</v>
      </c>
      <c r="D2939" s="130">
        <f>VLOOKUP(Pag_Inicio_Corr_mas_casos[[#This Row],[Corregimiento]],Hoja3!$A$2:$D$676,4,0)</f>
        <v>80816</v>
      </c>
      <c r="E2939" s="129">
        <v>16</v>
      </c>
      <c r="F2939">
        <v>1</v>
      </c>
    </row>
    <row r="2940" spans="1:7">
      <c r="A2940" s="127">
        <v>44118</v>
      </c>
      <c r="B2940" s="128">
        <v>44118</v>
      </c>
      <c r="C2940" s="129" t="s">
        <v>470</v>
      </c>
      <c r="D2940" s="130">
        <f>VLOOKUP(Pag_Inicio_Corr_mas_casos[[#This Row],[Corregimiento]],Hoja3!$A$2:$D$676,4,0)</f>
        <v>80822</v>
      </c>
      <c r="E2940" s="129">
        <v>15</v>
      </c>
      <c r="F2940">
        <v>1</v>
      </c>
    </row>
    <row r="2941" spans="1:7">
      <c r="A2941" s="127">
        <v>44118</v>
      </c>
      <c r="B2941" s="128">
        <v>44118</v>
      </c>
      <c r="C2941" s="129" t="s">
        <v>491</v>
      </c>
      <c r="D2941" s="130">
        <f>VLOOKUP(Pag_Inicio_Corr_mas_casos[[#This Row],[Corregimiento]],Hoja3!$A$2:$D$676,4,0)</f>
        <v>80815</v>
      </c>
      <c r="E2941" s="129">
        <v>15</v>
      </c>
      <c r="F2941">
        <v>1</v>
      </c>
    </row>
    <row r="2942" spans="1:7">
      <c r="A2942" s="127">
        <v>44118</v>
      </c>
      <c r="B2942" s="128">
        <v>44118</v>
      </c>
      <c r="C2942" s="129" t="s">
        <v>531</v>
      </c>
      <c r="D2942" s="130">
        <f>VLOOKUP(Pag_Inicio_Corr_mas_casos[[#This Row],[Corregimiento]],Hoja3!$A$2:$D$676,4,0)</f>
        <v>40503</v>
      </c>
      <c r="E2942" s="129">
        <v>14</v>
      </c>
      <c r="F2942">
        <v>1</v>
      </c>
    </row>
    <row r="2943" spans="1:7">
      <c r="A2943" s="127">
        <v>44118</v>
      </c>
      <c r="B2943" s="128">
        <v>44118</v>
      </c>
      <c r="C2943" s="129" t="s">
        <v>512</v>
      </c>
      <c r="D2943" s="130">
        <f>VLOOKUP(Pag_Inicio_Corr_mas_casos[[#This Row],[Corregimiento]],Hoja3!$A$2:$D$676,4,0)</f>
        <v>80807</v>
      </c>
      <c r="E2943" s="129">
        <v>14</v>
      </c>
      <c r="F2943">
        <v>1</v>
      </c>
    </row>
    <row r="2944" spans="1:7">
      <c r="A2944" s="127">
        <v>44118</v>
      </c>
      <c r="B2944" s="128">
        <v>44118</v>
      </c>
      <c r="C2944" s="129" t="s">
        <v>469</v>
      </c>
      <c r="D2944" s="130">
        <f>VLOOKUP(Pag_Inicio_Corr_mas_casos[[#This Row],[Corregimiento]],Hoja3!$A$2:$D$676,4,0)</f>
        <v>80817</v>
      </c>
      <c r="E2944" s="129">
        <v>14</v>
      </c>
      <c r="F2944">
        <v>1</v>
      </c>
    </row>
    <row r="2945" spans="1:7">
      <c r="A2945" s="127">
        <v>44118</v>
      </c>
      <c r="B2945" s="128">
        <v>44118</v>
      </c>
      <c r="C2945" s="129" t="s">
        <v>501</v>
      </c>
      <c r="D2945" s="130">
        <f>VLOOKUP(Pag_Inicio_Corr_mas_casos[[#This Row],[Corregimiento]],Hoja3!$A$2:$D$676,4,0)</f>
        <v>80809</v>
      </c>
      <c r="E2945" s="129">
        <v>13</v>
      </c>
      <c r="F2945">
        <v>1</v>
      </c>
    </row>
    <row r="2946" spans="1:7">
      <c r="A2946" s="127">
        <v>44118</v>
      </c>
      <c r="B2946" s="128">
        <v>44118</v>
      </c>
      <c r="C2946" s="129" t="s">
        <v>476</v>
      </c>
      <c r="D2946" s="130">
        <f>VLOOKUP(Pag_Inicio_Corr_mas_casos[[#This Row],[Corregimiento]],Hoja3!$A$2:$D$676,4,0)</f>
        <v>80812</v>
      </c>
      <c r="E2946" s="129">
        <v>13</v>
      </c>
      <c r="F2946">
        <v>1</v>
      </c>
    </row>
    <row r="2947" spans="1:7">
      <c r="A2947" s="127">
        <v>44118</v>
      </c>
      <c r="B2947" s="128">
        <v>44118</v>
      </c>
      <c r="C2947" s="129" t="s">
        <v>630</v>
      </c>
      <c r="D2947" s="130">
        <f>VLOOKUP(Pag_Inicio_Corr_mas_casos[[#This Row],[Corregimiento]],Hoja3!$A$2:$D$676,4,0)</f>
        <v>130103</v>
      </c>
      <c r="E2947" s="129">
        <v>12</v>
      </c>
      <c r="F2947">
        <v>1</v>
      </c>
    </row>
    <row r="2948" spans="1:7">
      <c r="A2948" s="127">
        <v>44118</v>
      </c>
      <c r="B2948" s="128">
        <v>44118</v>
      </c>
      <c r="C2948" s="129" t="s">
        <v>465</v>
      </c>
      <c r="D2948" s="130">
        <f>VLOOKUP(Pag_Inicio_Corr_mas_casos[[#This Row],[Corregimiento]],Hoja3!$A$2:$D$676,4,0)</f>
        <v>80821</v>
      </c>
      <c r="E2948" s="129">
        <v>11</v>
      </c>
      <c r="F2948">
        <v>1</v>
      </c>
    </row>
    <row r="2949" spans="1:7">
      <c r="A2949" s="127">
        <v>44118</v>
      </c>
      <c r="B2949" s="128">
        <v>44118</v>
      </c>
      <c r="C2949" s="129" t="s">
        <v>496</v>
      </c>
      <c r="D2949" s="130">
        <f>VLOOKUP(Pag_Inicio_Corr_mas_casos[[#This Row],[Corregimiento]],Hoja3!$A$2:$D$676,4,0)</f>
        <v>80826</v>
      </c>
      <c r="E2949" s="129">
        <v>11</v>
      </c>
      <c r="F2949">
        <v>1</v>
      </c>
    </row>
    <row r="2950" spans="1:7">
      <c r="A2950" s="127">
        <v>44118</v>
      </c>
      <c r="B2950" s="128">
        <v>44118</v>
      </c>
      <c r="C2950" s="129" t="s">
        <v>477</v>
      </c>
      <c r="D2950" s="130">
        <f>VLOOKUP(Pag_Inicio_Corr_mas_casos[[#This Row],[Corregimiento]],Hoja3!$A$2:$D$676,4,0)</f>
        <v>130702</v>
      </c>
      <c r="E2950" s="129">
        <v>11</v>
      </c>
      <c r="F2950">
        <v>1</v>
      </c>
    </row>
    <row r="2951" spans="1:7">
      <c r="A2951" s="86">
        <v>44119</v>
      </c>
      <c r="B2951" s="87">
        <v>44119</v>
      </c>
      <c r="C2951" s="88" t="s">
        <v>505</v>
      </c>
      <c r="D2951" s="89">
        <f>VLOOKUP(Pag_Inicio_Corr_mas_casos[[#This Row],[Corregimiento]],Hoja3!$A$2:$D$676,4,0)</f>
        <v>130717</v>
      </c>
      <c r="E2951" s="88">
        <v>22</v>
      </c>
      <c r="F2951">
        <v>1</v>
      </c>
      <c r="G2951">
        <f>SUM(F2951:F2967)</f>
        <v>17</v>
      </c>
    </row>
    <row r="2952" spans="1:7">
      <c r="A2952" s="86">
        <v>44119</v>
      </c>
      <c r="B2952" s="87">
        <v>44119</v>
      </c>
      <c r="C2952" s="88" t="s">
        <v>464</v>
      </c>
      <c r="D2952" s="89">
        <f>VLOOKUP(Pag_Inicio_Corr_mas_casos[[#This Row],[Corregimiento]],Hoja3!$A$2:$D$676,4,0)</f>
        <v>130102</v>
      </c>
      <c r="E2952" s="88">
        <v>19</v>
      </c>
      <c r="F2952">
        <v>1</v>
      </c>
    </row>
    <row r="2953" spans="1:7">
      <c r="A2953" s="86">
        <v>44119</v>
      </c>
      <c r="B2953" s="87">
        <v>44119</v>
      </c>
      <c r="C2953" s="88" t="s">
        <v>517</v>
      </c>
      <c r="D2953" s="89">
        <f>VLOOKUP(Pag_Inicio_Corr_mas_casos[[#This Row],[Corregimiento]],Hoja3!$A$2:$D$676,4,0)</f>
        <v>91001</v>
      </c>
      <c r="E2953" s="88">
        <v>19</v>
      </c>
      <c r="F2953">
        <v>1</v>
      </c>
    </row>
    <row r="2954" spans="1:7">
      <c r="A2954" s="86">
        <v>44119</v>
      </c>
      <c r="B2954" s="87">
        <v>44119</v>
      </c>
      <c r="C2954" s="88" t="s">
        <v>609</v>
      </c>
      <c r="D2954" s="89">
        <f>VLOOKUP(Pag_Inicio_Corr_mas_casos[[#This Row],[Corregimiento]],Hoja3!$A$2:$D$676,4,0)</f>
        <v>110201</v>
      </c>
      <c r="E2954" s="88">
        <v>18</v>
      </c>
      <c r="F2954">
        <v>1</v>
      </c>
    </row>
    <row r="2955" spans="1:7">
      <c r="A2955" s="86">
        <v>44119</v>
      </c>
      <c r="B2955" s="87">
        <v>44119</v>
      </c>
      <c r="C2955" s="88" t="s">
        <v>480</v>
      </c>
      <c r="D2955" s="89">
        <f>VLOOKUP(Pag_Inicio_Corr_mas_casos[[#This Row],[Corregimiento]],Hoja3!$A$2:$D$676,4,0)</f>
        <v>130108</v>
      </c>
      <c r="E2955" s="88">
        <v>17</v>
      </c>
      <c r="F2955">
        <v>1</v>
      </c>
    </row>
    <row r="2956" spans="1:7">
      <c r="A2956" s="86">
        <v>44119</v>
      </c>
      <c r="B2956" s="87">
        <v>44119</v>
      </c>
      <c r="C2956" s="88" t="s">
        <v>651</v>
      </c>
      <c r="D2956" s="89">
        <f>VLOOKUP(Pag_Inicio_Corr_mas_casos[[#This Row],[Corregimiento]],Hoja3!$A$2:$D$676,4,0)</f>
        <v>120509</v>
      </c>
      <c r="E2956" s="88">
        <v>17</v>
      </c>
      <c r="F2956">
        <v>1</v>
      </c>
    </row>
    <row r="2957" spans="1:7">
      <c r="A2957" s="86">
        <v>44119</v>
      </c>
      <c r="B2957" s="87">
        <v>44119</v>
      </c>
      <c r="C2957" s="88" t="s">
        <v>566</v>
      </c>
      <c r="D2957" s="89">
        <f>VLOOKUP(Pag_Inicio_Corr_mas_casos[[#This Row],[Corregimiento]],Hoja3!$A$2:$D$676,4,0)</f>
        <v>41401</v>
      </c>
      <c r="E2957" s="88">
        <v>17</v>
      </c>
      <c r="F2957">
        <v>1</v>
      </c>
    </row>
    <row r="2958" spans="1:7">
      <c r="A2958" s="86">
        <v>44119</v>
      </c>
      <c r="B2958" s="87">
        <v>44119</v>
      </c>
      <c r="C2958" s="88" t="s">
        <v>465</v>
      </c>
      <c r="D2958" s="89">
        <f>VLOOKUP(Pag_Inicio_Corr_mas_casos[[#This Row],[Corregimiento]],Hoja3!$A$2:$D$676,4,0)</f>
        <v>80821</v>
      </c>
      <c r="E2958" s="88">
        <v>16</v>
      </c>
      <c r="F2958">
        <v>1</v>
      </c>
    </row>
    <row r="2959" spans="1:7">
      <c r="A2959" s="86">
        <v>44119</v>
      </c>
      <c r="B2959" s="87">
        <v>44119</v>
      </c>
      <c r="C2959" s="88" t="s">
        <v>462</v>
      </c>
      <c r="D2959" s="89">
        <f>VLOOKUP(Pag_Inicio_Corr_mas_casos[[#This Row],[Corregimiento]],Hoja3!$A$2:$D$676,4,0)</f>
        <v>130106</v>
      </c>
      <c r="E2959" s="88">
        <v>16</v>
      </c>
      <c r="F2959">
        <v>1</v>
      </c>
    </row>
    <row r="2960" spans="1:7">
      <c r="A2960" s="86">
        <v>44119</v>
      </c>
      <c r="B2960" s="87">
        <v>44119</v>
      </c>
      <c r="C2960" s="88" t="s">
        <v>512</v>
      </c>
      <c r="D2960" s="89">
        <f>VLOOKUP(Pag_Inicio_Corr_mas_casos[[#This Row],[Corregimiento]],Hoja3!$A$2:$D$676,4,0)</f>
        <v>80807</v>
      </c>
      <c r="E2960" s="88">
        <v>14</v>
      </c>
      <c r="F2960">
        <v>1</v>
      </c>
    </row>
    <row r="2961" spans="1:7">
      <c r="A2961" s="86">
        <v>44119</v>
      </c>
      <c r="B2961" s="87">
        <v>44119</v>
      </c>
      <c r="C2961" s="88" t="s">
        <v>469</v>
      </c>
      <c r="D2961" s="89">
        <f>VLOOKUP(Pag_Inicio_Corr_mas_casos[[#This Row],[Corregimiento]],Hoja3!$A$2:$D$676,4,0)</f>
        <v>80817</v>
      </c>
      <c r="E2961" s="88">
        <v>14</v>
      </c>
      <c r="F2961">
        <v>1</v>
      </c>
    </row>
    <row r="2962" spans="1:7">
      <c r="A2962" s="86">
        <v>44119</v>
      </c>
      <c r="B2962" s="87">
        <v>44119</v>
      </c>
      <c r="C2962" s="88" t="s">
        <v>506</v>
      </c>
      <c r="D2962" s="89">
        <f>VLOOKUP(Pag_Inicio_Corr_mas_casos[[#This Row],[Corregimiento]],Hoja3!$A$2:$D$676,4,0)</f>
        <v>81003</v>
      </c>
      <c r="E2962" s="88">
        <v>13</v>
      </c>
      <c r="F2962">
        <v>1</v>
      </c>
    </row>
    <row r="2963" spans="1:7">
      <c r="A2963" s="86">
        <v>44119</v>
      </c>
      <c r="B2963" s="87">
        <v>44119</v>
      </c>
      <c r="C2963" s="88" t="s">
        <v>508</v>
      </c>
      <c r="D2963" s="89">
        <f>VLOOKUP(Pag_Inicio_Corr_mas_casos[[#This Row],[Corregimiento]],Hoja3!$A$2:$D$676,4,0)</f>
        <v>30104</v>
      </c>
      <c r="E2963" s="88">
        <v>12</v>
      </c>
      <c r="F2963">
        <v>1</v>
      </c>
    </row>
    <row r="2964" spans="1:7">
      <c r="A2964" s="86">
        <v>44119</v>
      </c>
      <c r="B2964" s="87">
        <v>44119</v>
      </c>
      <c r="C2964" s="88" t="s">
        <v>489</v>
      </c>
      <c r="D2964" s="89">
        <f>VLOOKUP(Pag_Inicio_Corr_mas_casos[[#This Row],[Corregimiento]],Hoja3!$A$2:$D$676,4,0)</f>
        <v>80808</v>
      </c>
      <c r="E2964" s="88">
        <v>12</v>
      </c>
      <c r="F2964">
        <v>1</v>
      </c>
    </row>
    <row r="2965" spans="1:7">
      <c r="A2965" s="86">
        <v>44119</v>
      </c>
      <c r="B2965" s="87">
        <v>44119</v>
      </c>
      <c r="C2965" s="88" t="s">
        <v>473</v>
      </c>
      <c r="D2965" s="89">
        <f>VLOOKUP(Pag_Inicio_Corr_mas_casos[[#This Row],[Corregimiento]],Hoja3!$A$2:$D$676,4,0)</f>
        <v>80819</v>
      </c>
      <c r="E2965" s="88">
        <v>12</v>
      </c>
      <c r="F2965">
        <v>1</v>
      </c>
    </row>
    <row r="2966" spans="1:7">
      <c r="A2966" s="86">
        <v>44119</v>
      </c>
      <c r="B2966" s="87">
        <v>44119</v>
      </c>
      <c r="C2966" s="88" t="s">
        <v>466</v>
      </c>
      <c r="D2966" s="89">
        <f>VLOOKUP(Pag_Inicio_Corr_mas_casos[[#This Row],[Corregimiento]],Hoja3!$A$2:$D$676,4,0)</f>
        <v>81007</v>
      </c>
      <c r="E2966" s="88">
        <v>11</v>
      </c>
      <c r="F2966">
        <v>1</v>
      </c>
    </row>
    <row r="2967" spans="1:7">
      <c r="A2967" s="86">
        <v>44119</v>
      </c>
      <c r="B2967" s="87">
        <v>44119</v>
      </c>
      <c r="C2967" s="88" t="s">
        <v>491</v>
      </c>
      <c r="D2967" s="89">
        <f>VLOOKUP(Pag_Inicio_Corr_mas_casos[[#This Row],[Corregimiento]],Hoja3!$A$2:$D$676,4,0)</f>
        <v>80815</v>
      </c>
      <c r="E2967" s="88">
        <v>11</v>
      </c>
      <c r="F2967">
        <v>1</v>
      </c>
    </row>
    <row r="2968" spans="1:7">
      <c r="A2968" s="111">
        <v>44120</v>
      </c>
      <c r="B2968" s="112">
        <v>44120</v>
      </c>
      <c r="C2968" s="113" t="s">
        <v>517</v>
      </c>
      <c r="D2968" s="114">
        <f>VLOOKUP(Pag_Inicio_Corr_mas_casos[[#This Row],[Corregimiento]],Hoja3!$A$2:$D$676,4,0)</f>
        <v>91001</v>
      </c>
      <c r="E2968" s="113">
        <v>20</v>
      </c>
      <c r="F2968">
        <v>1</v>
      </c>
      <c r="G2968">
        <f>SUM(F2968:F2979)</f>
        <v>12</v>
      </c>
    </row>
    <row r="2969" spans="1:7">
      <c r="A2969" s="111">
        <v>44120</v>
      </c>
      <c r="B2969" s="112">
        <v>44120</v>
      </c>
      <c r="C2969" s="113" t="s">
        <v>478</v>
      </c>
      <c r="D2969" s="114">
        <f>VLOOKUP(Pag_Inicio_Corr_mas_casos[[#This Row],[Corregimiento]],Hoja3!$A$2:$D$676,4,0)</f>
        <v>40601</v>
      </c>
      <c r="E2969" s="113">
        <v>18</v>
      </c>
      <c r="F2969">
        <v>1</v>
      </c>
    </row>
    <row r="2970" spans="1:7">
      <c r="A2970" s="111">
        <v>44120</v>
      </c>
      <c r="B2970" s="112">
        <v>44120</v>
      </c>
      <c r="C2970" s="113" t="s">
        <v>507</v>
      </c>
      <c r="D2970" s="114">
        <f>VLOOKUP(Pag_Inicio_Corr_mas_casos[[#This Row],[Corregimiento]],Hoja3!$A$2:$D$676,4,0)</f>
        <v>81009</v>
      </c>
      <c r="E2970" s="113">
        <v>16</v>
      </c>
      <c r="F2970">
        <v>1</v>
      </c>
    </row>
    <row r="2971" spans="1:7">
      <c r="A2971" s="111">
        <v>44120</v>
      </c>
      <c r="B2971" s="112">
        <v>44120</v>
      </c>
      <c r="C2971" s="113" t="s">
        <v>461</v>
      </c>
      <c r="D2971" s="114">
        <f>VLOOKUP(Pag_Inicio_Corr_mas_casos[[#This Row],[Corregimiento]],Hoja3!$A$2:$D$676,4,0)</f>
        <v>81002</v>
      </c>
      <c r="E2971" s="113">
        <v>15</v>
      </c>
      <c r="F2971">
        <v>1</v>
      </c>
    </row>
    <row r="2972" spans="1:7">
      <c r="A2972" s="111">
        <v>44120</v>
      </c>
      <c r="B2972" s="112">
        <v>44120</v>
      </c>
      <c r="C2972" s="113" t="s">
        <v>480</v>
      </c>
      <c r="D2972" s="114">
        <f>VLOOKUP(Pag_Inicio_Corr_mas_casos[[#This Row],[Corregimiento]],Hoja3!$A$2:$D$676,4,0)</f>
        <v>130108</v>
      </c>
      <c r="E2972" s="113">
        <v>13</v>
      </c>
      <c r="F2972">
        <v>1</v>
      </c>
    </row>
    <row r="2973" spans="1:7">
      <c r="A2973" s="111">
        <v>44120</v>
      </c>
      <c r="B2973" s="112">
        <v>44120</v>
      </c>
      <c r="C2973" s="113" t="s">
        <v>637</v>
      </c>
      <c r="D2973" s="114">
        <f>VLOOKUP(Pag_Inicio_Corr_mas_casos[[#This Row],[Corregimiento]],Hoja3!$A$2:$D$676,4,0)</f>
        <v>60703</v>
      </c>
      <c r="E2973" s="113">
        <v>13</v>
      </c>
      <c r="F2973">
        <v>1</v>
      </c>
    </row>
    <row r="2974" spans="1:7">
      <c r="A2974" s="111">
        <v>44120</v>
      </c>
      <c r="B2974" s="112">
        <v>44120</v>
      </c>
      <c r="C2974" s="113" t="s">
        <v>647</v>
      </c>
      <c r="D2974" s="114">
        <f>VLOOKUP(Pag_Inicio_Corr_mas_casos[[#This Row],[Corregimiento]],Hoja3!$A$2:$D$676,4,0)</f>
        <v>91007</v>
      </c>
      <c r="E2974" s="113">
        <v>12</v>
      </c>
      <c r="F2974">
        <v>1</v>
      </c>
    </row>
    <row r="2975" spans="1:7">
      <c r="A2975" s="111">
        <v>44120</v>
      </c>
      <c r="B2975" s="112">
        <v>44120</v>
      </c>
      <c r="C2975" s="113" t="s">
        <v>505</v>
      </c>
      <c r="D2975" s="114">
        <f>VLOOKUP(Pag_Inicio_Corr_mas_casos[[#This Row],[Corregimiento]],Hoja3!$A$2:$D$676,4,0)</f>
        <v>130717</v>
      </c>
      <c r="E2975" s="113">
        <v>12</v>
      </c>
      <c r="F2975">
        <v>1</v>
      </c>
    </row>
    <row r="2976" spans="1:7">
      <c r="A2976" s="111">
        <v>44120</v>
      </c>
      <c r="B2976" s="112">
        <v>44120</v>
      </c>
      <c r="C2976" s="113" t="s">
        <v>472</v>
      </c>
      <c r="D2976" s="114">
        <f>VLOOKUP(Pag_Inicio_Corr_mas_casos[[#This Row],[Corregimiento]],Hoja3!$A$2:$D$676,4,0)</f>
        <v>81001</v>
      </c>
      <c r="E2976" s="113">
        <v>11</v>
      </c>
      <c r="F2976">
        <v>1</v>
      </c>
    </row>
    <row r="2977" spans="1:7">
      <c r="A2977" s="111">
        <v>44120</v>
      </c>
      <c r="B2977" s="112">
        <v>44120</v>
      </c>
      <c r="C2977" s="113" t="s">
        <v>652</v>
      </c>
      <c r="D2977" s="114">
        <f>VLOOKUP(Pag_Inicio_Corr_mas_casos[[#This Row],[Corregimiento]],Hoja3!$A$2:$D$676,4,0)</f>
        <v>20102</v>
      </c>
      <c r="E2977" s="113">
        <v>11</v>
      </c>
      <c r="F2977">
        <v>1</v>
      </c>
    </row>
    <row r="2978" spans="1:7">
      <c r="A2978" s="111">
        <v>44120</v>
      </c>
      <c r="B2978" s="112">
        <v>44120</v>
      </c>
      <c r="C2978" s="113" t="s">
        <v>481</v>
      </c>
      <c r="D2978" s="114">
        <f>VLOOKUP(Pag_Inicio_Corr_mas_casos[[#This Row],[Corregimiento]],Hoja3!$A$2:$D$676,4,0)</f>
        <v>80810</v>
      </c>
      <c r="E2978" s="113">
        <v>11</v>
      </c>
      <c r="F2978">
        <v>1</v>
      </c>
    </row>
    <row r="2979" spans="1:7">
      <c r="A2979" s="111">
        <v>44120</v>
      </c>
      <c r="B2979" s="112">
        <v>44120</v>
      </c>
      <c r="C2979" s="113" t="s">
        <v>596</v>
      </c>
      <c r="D2979" s="114">
        <f>VLOOKUP(Pag_Inicio_Corr_mas_casos[[#This Row],[Corregimiento]],Hoja3!$A$2:$D$676,4,0)</f>
        <v>91101</v>
      </c>
      <c r="E2979" s="113">
        <v>11</v>
      </c>
      <c r="F2979">
        <v>1</v>
      </c>
    </row>
    <row r="2980" spans="1:7">
      <c r="A2980" s="148">
        <v>44121</v>
      </c>
      <c r="B2980" s="149">
        <v>44121</v>
      </c>
      <c r="C2980" s="150" t="s">
        <v>465</v>
      </c>
      <c r="D2980" s="151">
        <f>VLOOKUP(Pag_Inicio_Corr_mas_casos[[#This Row],[Corregimiento]],Hoja3!$A$2:$D$676,4,0)</f>
        <v>80821</v>
      </c>
      <c r="E2980" s="150">
        <v>25</v>
      </c>
      <c r="F2980">
        <v>1</v>
      </c>
      <c r="G2980">
        <f>SUM(F2980:F2992)</f>
        <v>13</v>
      </c>
    </row>
    <row r="2981" spans="1:7">
      <c r="A2981" s="148">
        <v>44121</v>
      </c>
      <c r="B2981" s="149">
        <v>44121</v>
      </c>
      <c r="C2981" s="150" t="s">
        <v>462</v>
      </c>
      <c r="D2981" s="151">
        <f>VLOOKUP(Pag_Inicio_Corr_mas_casos[[#This Row],[Corregimiento]],Hoja3!$A$2:$D$676,4,0)</f>
        <v>130106</v>
      </c>
      <c r="E2981" s="150">
        <v>21</v>
      </c>
      <c r="F2981">
        <v>1</v>
      </c>
    </row>
    <row r="2982" spans="1:7">
      <c r="A2982" s="148">
        <v>44121</v>
      </c>
      <c r="B2982" s="149">
        <v>44121</v>
      </c>
      <c r="C2982" s="150" t="s">
        <v>473</v>
      </c>
      <c r="D2982" s="151">
        <f>VLOOKUP(Pag_Inicio_Corr_mas_casos[[#This Row],[Corregimiento]],Hoja3!$A$2:$D$676,4,0)</f>
        <v>80819</v>
      </c>
      <c r="E2982" s="150">
        <v>20</v>
      </c>
      <c r="F2982">
        <v>1</v>
      </c>
    </row>
    <row r="2983" spans="1:7">
      <c r="A2983" s="148">
        <v>44121</v>
      </c>
      <c r="B2983" s="149">
        <v>44121</v>
      </c>
      <c r="C2983" s="150" t="s">
        <v>479</v>
      </c>
      <c r="D2983" s="151">
        <f>VLOOKUP(Pag_Inicio_Corr_mas_casos[[#This Row],[Corregimiento]],Hoja3!$A$2:$D$676,4,0)</f>
        <v>80806</v>
      </c>
      <c r="E2983" s="150">
        <v>19</v>
      </c>
      <c r="F2983">
        <v>1</v>
      </c>
    </row>
    <row r="2984" spans="1:7">
      <c r="A2984" s="148">
        <v>44121</v>
      </c>
      <c r="B2984" s="149">
        <v>44121</v>
      </c>
      <c r="C2984" s="150" t="s">
        <v>464</v>
      </c>
      <c r="D2984" s="151">
        <f>VLOOKUP(Pag_Inicio_Corr_mas_casos[[#This Row],[Corregimiento]],Hoja3!$A$2:$D$676,4,0)</f>
        <v>130102</v>
      </c>
      <c r="E2984" s="150">
        <v>18</v>
      </c>
      <c r="F2984">
        <v>1</v>
      </c>
    </row>
    <row r="2985" spans="1:7">
      <c r="A2985" s="148">
        <v>44121</v>
      </c>
      <c r="B2985" s="149">
        <v>44121</v>
      </c>
      <c r="C2985" s="150" t="s">
        <v>495</v>
      </c>
      <c r="D2985" s="151">
        <f>VLOOKUP(Pag_Inicio_Corr_mas_casos[[#This Row],[Corregimiento]],Hoja3!$A$2:$D$676,4,0)</f>
        <v>130708</v>
      </c>
      <c r="E2985" s="150">
        <v>14</v>
      </c>
      <c r="F2985">
        <v>1</v>
      </c>
    </row>
    <row r="2986" spans="1:7">
      <c r="A2986" s="148">
        <v>44121</v>
      </c>
      <c r="B2986" s="149">
        <v>44121</v>
      </c>
      <c r="C2986" s="150" t="s">
        <v>501</v>
      </c>
      <c r="D2986" s="151">
        <f>VLOOKUP(Pag_Inicio_Corr_mas_casos[[#This Row],[Corregimiento]],Hoja3!$A$2:$D$676,4,0)</f>
        <v>80809</v>
      </c>
      <c r="E2986" s="150">
        <v>14</v>
      </c>
      <c r="F2986">
        <v>1</v>
      </c>
    </row>
    <row r="2987" spans="1:7">
      <c r="A2987" s="148">
        <v>44121</v>
      </c>
      <c r="B2987" s="149">
        <v>44121</v>
      </c>
      <c r="C2987" s="150" t="s">
        <v>486</v>
      </c>
      <c r="D2987" s="151">
        <f>VLOOKUP(Pag_Inicio_Corr_mas_casos[[#This Row],[Corregimiento]],Hoja3!$A$2:$D$676,4,0)</f>
        <v>80813</v>
      </c>
      <c r="E2987" s="150">
        <v>13</v>
      </c>
      <c r="F2987">
        <v>1</v>
      </c>
    </row>
    <row r="2988" spans="1:7">
      <c r="A2988" s="148">
        <v>44121</v>
      </c>
      <c r="B2988" s="149">
        <v>44121</v>
      </c>
      <c r="C2988" s="150" t="s">
        <v>469</v>
      </c>
      <c r="D2988" s="151">
        <f>VLOOKUP(Pag_Inicio_Corr_mas_casos[[#This Row],[Corregimiento]],Hoja3!$A$2:$D$676,4,0)</f>
        <v>80817</v>
      </c>
      <c r="E2988" s="150">
        <v>12</v>
      </c>
      <c r="F2988">
        <v>1</v>
      </c>
    </row>
    <row r="2989" spans="1:7">
      <c r="A2989" s="148">
        <v>44121</v>
      </c>
      <c r="B2989" s="149">
        <v>44121</v>
      </c>
      <c r="C2989" s="150" t="s">
        <v>478</v>
      </c>
      <c r="D2989" s="151">
        <f>VLOOKUP(Pag_Inicio_Corr_mas_casos[[#This Row],[Corregimiento]],Hoja3!$A$2:$D$676,4,0)</f>
        <v>40601</v>
      </c>
      <c r="E2989" s="150">
        <v>11</v>
      </c>
      <c r="F2989">
        <v>1</v>
      </c>
    </row>
    <row r="2990" spans="1:7">
      <c r="A2990" s="148">
        <v>44121</v>
      </c>
      <c r="B2990" s="149">
        <v>44121</v>
      </c>
      <c r="C2990" s="150" t="s">
        <v>496</v>
      </c>
      <c r="D2990" s="151">
        <f>VLOOKUP(Pag_Inicio_Corr_mas_casos[[#This Row],[Corregimiento]],Hoja3!$A$2:$D$676,4,0)</f>
        <v>80826</v>
      </c>
      <c r="E2990" s="150">
        <v>11</v>
      </c>
      <c r="F2990">
        <v>1</v>
      </c>
    </row>
    <row r="2991" spans="1:7">
      <c r="A2991" s="148">
        <v>44121</v>
      </c>
      <c r="B2991" s="149">
        <v>44121</v>
      </c>
      <c r="C2991" s="150" t="s">
        <v>476</v>
      </c>
      <c r="D2991" s="151">
        <f>VLOOKUP(Pag_Inicio_Corr_mas_casos[[#This Row],[Corregimiento]],Hoja3!$A$2:$D$676,4,0)</f>
        <v>80812</v>
      </c>
      <c r="E2991" s="150">
        <v>11</v>
      </c>
      <c r="F2991">
        <v>1</v>
      </c>
    </row>
    <row r="2992" spans="1:7">
      <c r="A2992" s="148">
        <v>44121</v>
      </c>
      <c r="B2992" s="149">
        <v>44121</v>
      </c>
      <c r="C2992" s="150" t="s">
        <v>524</v>
      </c>
      <c r="D2992" s="151">
        <f>VLOOKUP(Pag_Inicio_Corr_mas_casos[[#This Row],[Corregimiento]],Hoja3!$A$2:$D$676,4,0)</f>
        <v>130716</v>
      </c>
      <c r="E2992" s="150">
        <v>11</v>
      </c>
      <c r="F2992">
        <v>1</v>
      </c>
    </row>
    <row r="2993" spans="1:7">
      <c r="A2993" s="135">
        <v>44122</v>
      </c>
      <c r="B2993" s="136">
        <v>44122</v>
      </c>
      <c r="C2993" s="137" t="s">
        <v>460</v>
      </c>
      <c r="D2993" s="138">
        <f>VLOOKUP(Pag_Inicio_Corr_mas_casos[[#This Row],[Corregimiento]],Hoja3!$A$2:$D$676,4,0)</f>
        <v>130101</v>
      </c>
      <c r="E2993" s="137">
        <v>29</v>
      </c>
      <c r="F2993">
        <v>1</v>
      </c>
      <c r="G2993">
        <f>SUM(F2993:F3003)</f>
        <v>11</v>
      </c>
    </row>
    <row r="2994" spans="1:7">
      <c r="A2994" s="135">
        <v>44122</v>
      </c>
      <c r="B2994" s="136">
        <v>44122</v>
      </c>
      <c r="C2994" s="137" t="s">
        <v>496</v>
      </c>
      <c r="D2994" s="138">
        <f>VLOOKUP(Pag_Inicio_Corr_mas_casos[[#This Row],[Corregimiento]],Hoja3!$A$2:$D$676,4,0)</f>
        <v>80826</v>
      </c>
      <c r="E2994" s="137">
        <v>26</v>
      </c>
      <c r="F2994">
        <v>1</v>
      </c>
    </row>
    <row r="2995" spans="1:7">
      <c r="A2995" s="135">
        <v>44122</v>
      </c>
      <c r="B2995" s="136">
        <v>44122</v>
      </c>
      <c r="C2995" s="137" t="s">
        <v>653</v>
      </c>
      <c r="D2995" s="138">
        <f>VLOOKUP(Pag_Inicio_Corr_mas_casos[[#This Row],[Corregimiento]],Hoja3!$A$2:$D$676,4,0)</f>
        <v>41201</v>
      </c>
      <c r="E2995" s="137">
        <v>24</v>
      </c>
      <c r="F2995">
        <v>1</v>
      </c>
    </row>
    <row r="2996" spans="1:7">
      <c r="A2996" s="135">
        <v>44122</v>
      </c>
      <c r="B2996" s="136">
        <v>44122</v>
      </c>
      <c r="C2996" s="137" t="s">
        <v>472</v>
      </c>
      <c r="D2996" s="138">
        <f>VLOOKUP(Pag_Inicio_Corr_mas_casos[[#This Row],[Corregimiento]],Hoja3!$A$2:$D$676,4,0)</f>
        <v>81001</v>
      </c>
      <c r="E2996" s="137">
        <v>17</v>
      </c>
      <c r="F2996">
        <v>1</v>
      </c>
    </row>
    <row r="2997" spans="1:7">
      <c r="A2997" s="135">
        <v>44122</v>
      </c>
      <c r="B2997" s="136">
        <v>44122</v>
      </c>
      <c r="C2997" s="137" t="s">
        <v>461</v>
      </c>
      <c r="D2997" s="138">
        <f>VLOOKUP(Pag_Inicio_Corr_mas_casos[[#This Row],[Corregimiento]],Hoja3!$A$2:$D$676,4,0)</f>
        <v>81002</v>
      </c>
      <c r="E2997" s="137">
        <v>16</v>
      </c>
      <c r="F2997">
        <v>1</v>
      </c>
    </row>
    <row r="2998" spans="1:7">
      <c r="A2998" s="135">
        <v>44122</v>
      </c>
      <c r="B2998" s="136">
        <v>44122</v>
      </c>
      <c r="C2998" s="137" t="s">
        <v>491</v>
      </c>
      <c r="D2998" s="138">
        <f>VLOOKUP(Pag_Inicio_Corr_mas_casos[[#This Row],[Corregimiento]],Hoja3!$A$2:$D$676,4,0)</f>
        <v>80815</v>
      </c>
      <c r="E2998" s="137">
        <v>16</v>
      </c>
      <c r="F2998">
        <v>1</v>
      </c>
    </row>
    <row r="2999" spans="1:7">
      <c r="A2999" s="135">
        <v>44122</v>
      </c>
      <c r="B2999" s="136">
        <v>44122</v>
      </c>
      <c r="C2999" s="137" t="s">
        <v>462</v>
      </c>
      <c r="D2999" s="138">
        <f>VLOOKUP(Pag_Inicio_Corr_mas_casos[[#This Row],[Corregimiento]],Hoja3!$A$2:$D$676,4,0)</f>
        <v>130106</v>
      </c>
      <c r="E2999" s="137">
        <v>16</v>
      </c>
      <c r="F2999">
        <v>1</v>
      </c>
    </row>
    <row r="3000" spans="1:7">
      <c r="A3000" s="135">
        <v>44122</v>
      </c>
      <c r="B3000" s="136">
        <v>44122</v>
      </c>
      <c r="C3000" s="137" t="s">
        <v>480</v>
      </c>
      <c r="D3000" s="138">
        <f>VLOOKUP(Pag_Inicio_Corr_mas_casos[[#This Row],[Corregimiento]],Hoja3!$A$2:$D$676,4,0)</f>
        <v>130108</v>
      </c>
      <c r="E3000" s="137">
        <v>13</v>
      </c>
      <c r="F3000">
        <v>1</v>
      </c>
    </row>
    <row r="3001" spans="1:7">
      <c r="A3001" s="135">
        <v>44122</v>
      </c>
      <c r="B3001" s="136">
        <v>44122</v>
      </c>
      <c r="C3001" s="137" t="s">
        <v>468</v>
      </c>
      <c r="D3001" s="138">
        <f>VLOOKUP(Pag_Inicio_Corr_mas_casos[[#This Row],[Corregimiento]],Hoja3!$A$2:$D$676,4,0)</f>
        <v>80816</v>
      </c>
      <c r="E3001" s="137">
        <v>12</v>
      </c>
      <c r="F3001">
        <v>1</v>
      </c>
    </row>
    <row r="3002" spans="1:7">
      <c r="A3002" s="135">
        <v>44122</v>
      </c>
      <c r="B3002" s="136">
        <v>44122</v>
      </c>
      <c r="C3002" s="137" t="s">
        <v>493</v>
      </c>
      <c r="D3002" s="138">
        <f>VLOOKUP(Pag_Inicio_Corr_mas_casos[[#This Row],[Corregimiento]],Hoja3!$A$2:$D$676,4,0)</f>
        <v>80811</v>
      </c>
      <c r="E3002" s="137">
        <v>12</v>
      </c>
      <c r="F3002">
        <v>1</v>
      </c>
    </row>
    <row r="3003" spans="1:7">
      <c r="A3003" s="135">
        <v>44122</v>
      </c>
      <c r="B3003" s="136">
        <v>44122</v>
      </c>
      <c r="C3003" s="137" t="s">
        <v>507</v>
      </c>
      <c r="D3003" s="138">
        <f>VLOOKUP(Pag_Inicio_Corr_mas_casos[[#This Row],[Corregimiento]],Hoja3!$A$2:$D$676,4,0)</f>
        <v>81009</v>
      </c>
      <c r="E3003" s="137">
        <v>11</v>
      </c>
      <c r="F3003">
        <v>1</v>
      </c>
    </row>
    <row r="3004" spans="1:7">
      <c r="A3004" s="74">
        <v>44123</v>
      </c>
      <c r="B3004" s="75">
        <v>44123</v>
      </c>
      <c r="C3004" s="76" t="s">
        <v>464</v>
      </c>
      <c r="D3004" s="77">
        <f>VLOOKUP(Pag_Inicio_Corr_mas_casos[[#This Row],[Corregimiento]],Hoja3!$A$2:$D$676,4,0)</f>
        <v>130102</v>
      </c>
      <c r="E3004" s="76">
        <v>20</v>
      </c>
      <c r="F3004">
        <v>1</v>
      </c>
      <c r="G3004">
        <f>SUM(F3004:F3014)</f>
        <v>11</v>
      </c>
    </row>
    <row r="3005" spans="1:7">
      <c r="A3005" s="74">
        <v>44123</v>
      </c>
      <c r="B3005" s="75">
        <v>44123</v>
      </c>
      <c r="C3005" s="76" t="s">
        <v>480</v>
      </c>
      <c r="D3005" s="77">
        <f>VLOOKUP(Pag_Inicio_Corr_mas_casos[[#This Row],[Corregimiento]],Hoja3!$A$2:$D$676,4,0)</f>
        <v>130108</v>
      </c>
      <c r="E3005" s="76">
        <v>14</v>
      </c>
      <c r="F3005">
        <v>1</v>
      </c>
    </row>
    <row r="3006" spans="1:7">
      <c r="A3006" s="74">
        <v>44123</v>
      </c>
      <c r="B3006" s="75">
        <v>44123</v>
      </c>
      <c r="C3006" s="76" t="s">
        <v>462</v>
      </c>
      <c r="D3006" s="77">
        <f>VLOOKUP(Pag_Inicio_Corr_mas_casos[[#This Row],[Corregimiento]],Hoja3!$A$2:$D$676,4,0)</f>
        <v>130106</v>
      </c>
      <c r="E3006" s="76">
        <v>14</v>
      </c>
      <c r="F3006">
        <v>1</v>
      </c>
    </row>
    <row r="3007" spans="1:7">
      <c r="A3007" s="74">
        <v>44123</v>
      </c>
      <c r="B3007" s="75">
        <v>44123</v>
      </c>
      <c r="C3007" s="76" t="s">
        <v>460</v>
      </c>
      <c r="D3007" s="77">
        <f>VLOOKUP(Pag_Inicio_Corr_mas_casos[[#This Row],[Corregimiento]],Hoja3!$A$2:$D$676,4,0)</f>
        <v>130101</v>
      </c>
      <c r="E3007" s="76">
        <v>13</v>
      </c>
      <c r="F3007">
        <v>1</v>
      </c>
    </row>
    <row r="3008" spans="1:7">
      <c r="A3008" s="74">
        <v>44123</v>
      </c>
      <c r="B3008" s="75">
        <v>44123</v>
      </c>
      <c r="C3008" s="76" t="s">
        <v>517</v>
      </c>
      <c r="D3008" s="77">
        <f>VLOOKUP(Pag_Inicio_Corr_mas_casos[[#This Row],[Corregimiento]],Hoja3!$A$2:$D$676,4,0)</f>
        <v>91001</v>
      </c>
      <c r="E3008" s="76">
        <v>13</v>
      </c>
      <c r="F3008">
        <v>1</v>
      </c>
    </row>
    <row r="3009" spans="1:9">
      <c r="A3009" s="74">
        <v>44123</v>
      </c>
      <c r="B3009" s="75">
        <v>44123</v>
      </c>
      <c r="C3009" s="76" t="s">
        <v>596</v>
      </c>
      <c r="D3009" s="77">
        <f>VLOOKUP(Pag_Inicio_Corr_mas_casos[[#This Row],[Corregimiento]],Hoja3!$A$2:$D$676,4,0)</f>
        <v>91101</v>
      </c>
      <c r="E3009" s="76">
        <v>13</v>
      </c>
      <c r="F3009">
        <v>1</v>
      </c>
    </row>
    <row r="3010" spans="1:9">
      <c r="A3010" s="74">
        <v>44123</v>
      </c>
      <c r="B3010" s="75">
        <v>44123</v>
      </c>
      <c r="C3010" s="76" t="s">
        <v>461</v>
      </c>
      <c r="D3010" s="77">
        <f>VLOOKUP(Pag_Inicio_Corr_mas_casos[[#This Row],[Corregimiento]],Hoja3!$A$2:$D$676,4,0)</f>
        <v>81002</v>
      </c>
      <c r="E3010" s="76">
        <v>12</v>
      </c>
      <c r="F3010">
        <v>1</v>
      </c>
    </row>
    <row r="3011" spans="1:9">
      <c r="A3011" s="74">
        <v>44123</v>
      </c>
      <c r="B3011" s="75">
        <v>44123</v>
      </c>
      <c r="C3011" s="76" t="s">
        <v>466</v>
      </c>
      <c r="D3011" s="77">
        <f>VLOOKUP(Pag_Inicio_Corr_mas_casos[[#This Row],[Corregimiento]],Hoja3!$A$2:$D$676,4,0)</f>
        <v>81007</v>
      </c>
      <c r="E3011" s="76">
        <v>11</v>
      </c>
      <c r="F3011">
        <v>1</v>
      </c>
    </row>
    <row r="3012" spans="1:9">
      <c r="A3012" s="74">
        <v>44123</v>
      </c>
      <c r="B3012" s="75">
        <v>44123</v>
      </c>
      <c r="C3012" s="76" t="s">
        <v>471</v>
      </c>
      <c r="D3012" s="77">
        <f>VLOOKUP(Pag_Inicio_Corr_mas_casos[[#This Row],[Corregimiento]],Hoja3!$A$2:$D$676,4,0)</f>
        <v>80823</v>
      </c>
      <c r="E3012" s="76">
        <v>11</v>
      </c>
      <c r="F3012">
        <v>1</v>
      </c>
    </row>
    <row r="3013" spans="1:9">
      <c r="A3013" s="74">
        <v>44123</v>
      </c>
      <c r="B3013" s="75">
        <v>44123</v>
      </c>
      <c r="C3013" s="76" t="s">
        <v>501</v>
      </c>
      <c r="D3013" s="77">
        <f>VLOOKUP(Pag_Inicio_Corr_mas_casos[[#This Row],[Corregimiento]],Hoja3!$A$2:$D$676,4,0)</f>
        <v>80809</v>
      </c>
      <c r="E3013" s="76">
        <v>11</v>
      </c>
      <c r="F3013">
        <v>1</v>
      </c>
    </row>
    <row r="3014" spans="1:9">
      <c r="A3014" s="74">
        <v>44123</v>
      </c>
      <c r="B3014" s="75">
        <v>44123</v>
      </c>
      <c r="C3014" s="76" t="s">
        <v>478</v>
      </c>
      <c r="D3014" s="77">
        <f>VLOOKUP(Pag_Inicio_Corr_mas_casos[[#This Row],[Corregimiento]],Hoja3!$A$2:$D$676,4,0)</f>
        <v>40601</v>
      </c>
      <c r="E3014" s="76">
        <v>10</v>
      </c>
      <c r="F3014">
        <v>1</v>
      </c>
    </row>
    <row r="3015" spans="1:9">
      <c r="A3015" s="127">
        <v>44124</v>
      </c>
      <c r="B3015" s="128">
        <v>44124</v>
      </c>
      <c r="C3015" s="129" t="s">
        <v>517</v>
      </c>
      <c r="D3015" s="130">
        <f>VLOOKUP(Pag_Inicio_Corr_mas_casos[[#This Row],[Corregimiento]],Hoja3!$A$2:$D$676,4,0)</f>
        <v>91001</v>
      </c>
      <c r="E3015" s="129">
        <v>22</v>
      </c>
      <c r="F3015">
        <v>1</v>
      </c>
      <c r="G3015">
        <f>SUM(F3015:F3024)</f>
        <v>10</v>
      </c>
    </row>
    <row r="3016" spans="1:9">
      <c r="A3016" s="127">
        <v>44124</v>
      </c>
      <c r="B3016" s="128">
        <v>44124</v>
      </c>
      <c r="C3016" s="129" t="s">
        <v>473</v>
      </c>
      <c r="D3016" s="130">
        <f>VLOOKUP(Pag_Inicio_Corr_mas_casos[[#This Row],[Corregimiento]],Hoja3!$A$2:$D$676,4,0)</f>
        <v>80819</v>
      </c>
      <c r="E3016" s="129">
        <v>21</v>
      </c>
      <c r="F3016">
        <v>1</v>
      </c>
    </row>
    <row r="3017" spans="1:9">
      <c r="A3017" s="127">
        <v>44124</v>
      </c>
      <c r="B3017" s="128">
        <v>44124</v>
      </c>
      <c r="C3017" s="129" t="s">
        <v>476</v>
      </c>
      <c r="D3017" s="130">
        <f>VLOOKUP(Pag_Inicio_Corr_mas_casos[[#This Row],[Corregimiento]],Hoja3!$A$2:$D$676,4,0)</f>
        <v>80812</v>
      </c>
      <c r="E3017" s="129">
        <v>20</v>
      </c>
      <c r="F3017">
        <v>1</v>
      </c>
    </row>
    <row r="3018" spans="1:9">
      <c r="A3018" s="127">
        <v>44124</v>
      </c>
      <c r="B3018" s="128">
        <v>44124</v>
      </c>
      <c r="C3018" s="129" t="s">
        <v>472</v>
      </c>
      <c r="D3018" s="130">
        <f>VLOOKUP(Pag_Inicio_Corr_mas_casos[[#This Row],[Corregimiento]],Hoja3!$A$2:$D$676,4,0)</f>
        <v>81001</v>
      </c>
      <c r="E3018" s="129">
        <v>17</v>
      </c>
      <c r="F3018">
        <v>1</v>
      </c>
      <c r="I3018">
        <f>SUM(G3004:G3100)</f>
        <v>113</v>
      </c>
    </row>
    <row r="3019" spans="1:9">
      <c r="A3019" s="127">
        <v>44124</v>
      </c>
      <c r="B3019" s="128">
        <v>44124</v>
      </c>
      <c r="C3019" s="129" t="s">
        <v>478</v>
      </c>
      <c r="D3019" s="130">
        <f>VLOOKUP(Pag_Inicio_Corr_mas_casos[[#This Row],[Corregimiento]],Hoja3!$A$2:$D$676,4,0)</f>
        <v>40601</v>
      </c>
      <c r="E3019" s="129">
        <v>14</v>
      </c>
      <c r="F3019">
        <v>1</v>
      </c>
    </row>
    <row r="3020" spans="1:9">
      <c r="A3020" s="127">
        <v>44124</v>
      </c>
      <c r="B3020" s="128">
        <v>44124</v>
      </c>
      <c r="C3020" s="129" t="s">
        <v>507</v>
      </c>
      <c r="D3020" s="130">
        <f>VLOOKUP(Pag_Inicio_Corr_mas_casos[[#This Row],[Corregimiento]],Hoja3!$A$2:$D$676,4,0)</f>
        <v>81009</v>
      </c>
      <c r="E3020" s="129">
        <v>12</v>
      </c>
      <c r="F3020">
        <v>1</v>
      </c>
    </row>
    <row r="3021" spans="1:9">
      <c r="A3021" s="127">
        <v>44124</v>
      </c>
      <c r="B3021" s="128">
        <v>44124</v>
      </c>
      <c r="C3021" s="129" t="s">
        <v>465</v>
      </c>
      <c r="D3021" s="130">
        <f>VLOOKUP(Pag_Inicio_Corr_mas_casos[[#This Row],[Corregimiento]],Hoja3!$A$2:$D$676,4,0)</f>
        <v>80821</v>
      </c>
      <c r="E3021" s="129">
        <v>11</v>
      </c>
      <c r="F3021">
        <v>1</v>
      </c>
    </row>
    <row r="3022" spans="1:9">
      <c r="A3022" s="127">
        <v>44124</v>
      </c>
      <c r="B3022" s="128">
        <v>44124</v>
      </c>
      <c r="C3022" s="129" t="s">
        <v>480</v>
      </c>
      <c r="D3022" s="130">
        <f>VLOOKUP(Pag_Inicio_Corr_mas_casos[[#This Row],[Corregimiento]],Hoja3!$A$2:$D$676,4,0)</f>
        <v>130108</v>
      </c>
      <c r="E3022" s="129">
        <v>10</v>
      </c>
      <c r="F3022">
        <v>1</v>
      </c>
    </row>
    <row r="3023" spans="1:9">
      <c r="A3023" s="127">
        <v>44124</v>
      </c>
      <c r="B3023" s="128">
        <v>44124</v>
      </c>
      <c r="C3023" s="129" t="s">
        <v>496</v>
      </c>
      <c r="D3023" s="130">
        <f>VLOOKUP(Pag_Inicio_Corr_mas_casos[[#This Row],[Corregimiento]],Hoja3!$A$2:$D$676,4,0)</f>
        <v>80826</v>
      </c>
      <c r="E3023" s="129">
        <v>10</v>
      </c>
      <c r="F3023">
        <v>1</v>
      </c>
    </row>
    <row r="3024" spans="1:9">
      <c r="A3024" s="127">
        <v>44124</v>
      </c>
      <c r="B3024" s="128">
        <v>44124</v>
      </c>
      <c r="C3024" s="129" t="s">
        <v>469</v>
      </c>
      <c r="D3024" s="130">
        <f>VLOOKUP(Pag_Inicio_Corr_mas_casos[[#This Row],[Corregimiento]],Hoja3!$A$2:$D$676,4,0)</f>
        <v>80817</v>
      </c>
      <c r="E3024" s="129">
        <v>10</v>
      </c>
      <c r="F3024">
        <v>1</v>
      </c>
    </row>
    <row r="3025" spans="1:7">
      <c r="A3025" s="98">
        <v>44125</v>
      </c>
      <c r="B3025" s="99">
        <v>44125</v>
      </c>
      <c r="C3025" s="100" t="s">
        <v>476</v>
      </c>
      <c r="D3025" s="101">
        <f>VLOOKUP(Pag_Inicio_Corr_mas_casos[[#This Row],[Corregimiento]],Hoja3!$A$2:$D$676,4,0)</f>
        <v>80812</v>
      </c>
      <c r="E3025" s="100">
        <v>26</v>
      </c>
      <c r="F3025">
        <v>1</v>
      </c>
      <c r="G3025">
        <f>SUM(F3025:F3040)</f>
        <v>16</v>
      </c>
    </row>
    <row r="3026" spans="1:7">
      <c r="A3026" s="98">
        <v>44125</v>
      </c>
      <c r="B3026" s="99">
        <v>44125</v>
      </c>
      <c r="C3026" s="100" t="s">
        <v>472</v>
      </c>
      <c r="D3026" s="101">
        <f>VLOOKUP(Pag_Inicio_Corr_mas_casos[[#This Row],[Corregimiento]],Hoja3!$A$2:$D$676,4,0)</f>
        <v>81001</v>
      </c>
      <c r="E3026" s="100">
        <v>19</v>
      </c>
      <c r="F3026">
        <v>1</v>
      </c>
    </row>
    <row r="3027" spans="1:7">
      <c r="A3027" s="98">
        <v>44125</v>
      </c>
      <c r="B3027" s="99">
        <v>44125</v>
      </c>
      <c r="C3027" s="100" t="s">
        <v>486</v>
      </c>
      <c r="D3027" s="101">
        <f>VLOOKUP(Pag_Inicio_Corr_mas_casos[[#This Row],[Corregimiento]],Hoja3!$A$2:$D$676,4,0)</f>
        <v>80813</v>
      </c>
      <c r="E3027" s="100">
        <v>19</v>
      </c>
      <c r="F3027">
        <v>1</v>
      </c>
    </row>
    <row r="3028" spans="1:7">
      <c r="A3028" s="98">
        <v>44125</v>
      </c>
      <c r="B3028" s="99">
        <v>44125</v>
      </c>
      <c r="C3028" s="100" t="s">
        <v>473</v>
      </c>
      <c r="D3028" s="101">
        <f>VLOOKUP(Pag_Inicio_Corr_mas_casos[[#This Row],[Corregimiento]],Hoja3!$A$2:$D$676,4,0)</f>
        <v>80819</v>
      </c>
      <c r="E3028" s="100">
        <v>16</v>
      </c>
      <c r="F3028">
        <v>1</v>
      </c>
    </row>
    <row r="3029" spans="1:7">
      <c r="A3029" s="98">
        <v>44125</v>
      </c>
      <c r="B3029" s="99">
        <v>44125</v>
      </c>
      <c r="C3029" s="100" t="s">
        <v>468</v>
      </c>
      <c r="D3029" s="101">
        <f>VLOOKUP(Pag_Inicio_Corr_mas_casos[[#This Row],[Corregimiento]],Hoja3!$A$2:$D$676,4,0)</f>
        <v>80816</v>
      </c>
      <c r="E3029" s="100">
        <v>15</v>
      </c>
      <c r="F3029">
        <v>1</v>
      </c>
    </row>
    <row r="3030" spans="1:7">
      <c r="A3030" s="98">
        <v>44125</v>
      </c>
      <c r="B3030" s="99">
        <v>44125</v>
      </c>
      <c r="C3030" s="100" t="s">
        <v>647</v>
      </c>
      <c r="D3030" s="101">
        <f>VLOOKUP(Pag_Inicio_Corr_mas_casos[[#This Row],[Corregimiento]],Hoja3!$A$2:$D$676,4,0)</f>
        <v>91007</v>
      </c>
      <c r="E3030" s="100">
        <v>14</v>
      </c>
      <c r="F3030">
        <v>1</v>
      </c>
    </row>
    <row r="3031" spans="1:7">
      <c r="A3031" s="98">
        <v>44125</v>
      </c>
      <c r="B3031" s="99">
        <v>44125</v>
      </c>
      <c r="C3031" s="100" t="s">
        <v>474</v>
      </c>
      <c r="D3031" s="101">
        <f>VLOOKUP(Pag_Inicio_Corr_mas_casos[[#This Row],[Corregimiento]],Hoja3!$A$2:$D$676,4,0)</f>
        <v>130107</v>
      </c>
      <c r="E3031" s="100">
        <v>14</v>
      </c>
      <c r="F3031">
        <v>1</v>
      </c>
    </row>
    <row r="3032" spans="1:7">
      <c r="A3032" s="98">
        <v>44125</v>
      </c>
      <c r="B3032" s="99">
        <v>44125</v>
      </c>
      <c r="C3032" s="100" t="s">
        <v>596</v>
      </c>
      <c r="D3032" s="101">
        <f>VLOOKUP(Pag_Inicio_Corr_mas_casos[[#This Row],[Corregimiento]],Hoja3!$A$2:$D$676,4,0)</f>
        <v>91101</v>
      </c>
      <c r="E3032" s="100">
        <v>14</v>
      </c>
      <c r="F3032">
        <v>1</v>
      </c>
    </row>
    <row r="3033" spans="1:7">
      <c r="A3033" s="98">
        <v>44125</v>
      </c>
      <c r="B3033" s="99">
        <v>44125</v>
      </c>
      <c r="C3033" s="100" t="s">
        <v>490</v>
      </c>
      <c r="D3033" s="101">
        <f>VLOOKUP(Pag_Inicio_Corr_mas_casos[[#This Row],[Corregimiento]],Hoja3!$A$2:$D$676,4,0)</f>
        <v>80820</v>
      </c>
      <c r="E3033" s="100">
        <v>13</v>
      </c>
      <c r="F3033">
        <v>1</v>
      </c>
    </row>
    <row r="3034" spans="1:7">
      <c r="A3034" s="98">
        <v>44125</v>
      </c>
      <c r="B3034" s="99">
        <v>44125</v>
      </c>
      <c r="C3034" s="100" t="s">
        <v>460</v>
      </c>
      <c r="D3034" s="101">
        <f>VLOOKUP(Pag_Inicio_Corr_mas_casos[[#This Row],[Corregimiento]],Hoja3!$A$2:$D$676,4,0)</f>
        <v>130101</v>
      </c>
      <c r="E3034" s="100">
        <v>13</v>
      </c>
      <c r="F3034">
        <v>1</v>
      </c>
    </row>
    <row r="3035" spans="1:7">
      <c r="A3035" s="98">
        <v>44125</v>
      </c>
      <c r="B3035" s="99">
        <v>44125</v>
      </c>
      <c r="C3035" s="100" t="s">
        <v>469</v>
      </c>
      <c r="D3035" s="101">
        <f>VLOOKUP(Pag_Inicio_Corr_mas_casos[[#This Row],[Corregimiento]],Hoja3!$A$2:$D$676,4,0)</f>
        <v>80817</v>
      </c>
      <c r="E3035" s="100">
        <v>12</v>
      </c>
      <c r="F3035">
        <v>1</v>
      </c>
    </row>
    <row r="3036" spans="1:7">
      <c r="A3036" s="98">
        <v>44125</v>
      </c>
      <c r="B3036" s="99">
        <v>44125</v>
      </c>
      <c r="C3036" s="100" t="s">
        <v>493</v>
      </c>
      <c r="D3036" s="101">
        <f>VLOOKUP(Pag_Inicio_Corr_mas_casos[[#This Row],[Corregimiento]],Hoja3!$A$2:$D$676,4,0)</f>
        <v>80811</v>
      </c>
      <c r="E3036" s="100">
        <v>12</v>
      </c>
      <c r="F3036">
        <v>1</v>
      </c>
    </row>
    <row r="3037" spans="1:7">
      <c r="A3037" s="98">
        <v>44125</v>
      </c>
      <c r="B3037" s="99">
        <v>44125</v>
      </c>
      <c r="C3037" s="100" t="s">
        <v>512</v>
      </c>
      <c r="D3037" s="101">
        <f>VLOOKUP(Pag_Inicio_Corr_mas_casos[[#This Row],[Corregimiento]],Hoja3!$A$2:$D$676,4,0)</f>
        <v>80807</v>
      </c>
      <c r="E3037" s="100">
        <v>12</v>
      </c>
      <c r="F3037">
        <v>1</v>
      </c>
    </row>
    <row r="3038" spans="1:7">
      <c r="A3038" s="98">
        <v>44125</v>
      </c>
      <c r="B3038" s="99">
        <v>44125</v>
      </c>
      <c r="C3038" s="100" t="s">
        <v>462</v>
      </c>
      <c r="D3038" s="101">
        <f>VLOOKUP(Pag_Inicio_Corr_mas_casos[[#This Row],[Corregimiento]],Hoja3!$A$2:$D$676,4,0)</f>
        <v>130106</v>
      </c>
      <c r="E3038" s="100">
        <v>12</v>
      </c>
      <c r="F3038">
        <v>1</v>
      </c>
    </row>
    <row r="3039" spans="1:7">
      <c r="A3039" s="98">
        <v>44125</v>
      </c>
      <c r="B3039" s="99">
        <v>44125</v>
      </c>
      <c r="C3039" s="100" t="s">
        <v>517</v>
      </c>
      <c r="D3039" s="101">
        <f>VLOOKUP(Pag_Inicio_Corr_mas_casos[[#This Row],[Corregimiento]],Hoja3!$A$2:$D$676,4,0)</f>
        <v>91001</v>
      </c>
      <c r="E3039" s="100">
        <v>11</v>
      </c>
      <c r="F3039">
        <v>1</v>
      </c>
    </row>
    <row r="3040" spans="1:7">
      <c r="A3040" s="98">
        <v>44125</v>
      </c>
      <c r="B3040" s="99">
        <v>44125</v>
      </c>
      <c r="C3040" s="100" t="s">
        <v>478</v>
      </c>
      <c r="D3040" s="101">
        <f>VLOOKUP(Pag_Inicio_Corr_mas_casos[[#This Row],[Corregimiento]],Hoja3!$A$2:$D$676,4,0)</f>
        <v>40601</v>
      </c>
      <c r="E3040" s="100">
        <v>11</v>
      </c>
      <c r="F3040">
        <v>1</v>
      </c>
    </row>
    <row r="3041" spans="1:7">
      <c r="A3041" s="90">
        <v>44126</v>
      </c>
      <c r="B3041" s="91">
        <v>44126</v>
      </c>
      <c r="C3041" s="92" t="s">
        <v>464</v>
      </c>
      <c r="D3041" s="93">
        <f>VLOOKUP(Pag_Inicio_Corr_mas_casos[[#This Row],[Corregimiento]],Hoja3!$A$2:$D$676,4,0)</f>
        <v>130102</v>
      </c>
      <c r="E3041" s="92">
        <v>29</v>
      </c>
      <c r="F3041">
        <v>1</v>
      </c>
      <c r="G3041">
        <f>SUM(F3041:F3063)</f>
        <v>23</v>
      </c>
    </row>
    <row r="3042" spans="1:7">
      <c r="A3042" s="90">
        <v>44126</v>
      </c>
      <c r="B3042" s="91">
        <v>44126</v>
      </c>
      <c r="C3042" s="92" t="s">
        <v>460</v>
      </c>
      <c r="D3042" s="93">
        <f>VLOOKUP(Pag_Inicio_Corr_mas_casos[[#This Row],[Corregimiento]],Hoja3!$A$2:$D$676,4,0)</f>
        <v>130101</v>
      </c>
      <c r="E3042" s="92">
        <v>18</v>
      </c>
      <c r="F3042">
        <v>1</v>
      </c>
    </row>
    <row r="3043" spans="1:7">
      <c r="A3043" s="90">
        <v>44126</v>
      </c>
      <c r="B3043" s="91">
        <v>44126</v>
      </c>
      <c r="C3043" s="92" t="s">
        <v>461</v>
      </c>
      <c r="D3043" s="93">
        <f>VLOOKUP(Pag_Inicio_Corr_mas_casos[[#This Row],[Corregimiento]],Hoja3!$A$2:$D$676,4,0)</f>
        <v>81002</v>
      </c>
      <c r="E3043" s="92">
        <v>18</v>
      </c>
      <c r="F3043">
        <v>1</v>
      </c>
    </row>
    <row r="3044" spans="1:7">
      <c r="A3044" s="90">
        <v>44126</v>
      </c>
      <c r="B3044" s="91">
        <v>44126</v>
      </c>
      <c r="C3044" s="92" t="s">
        <v>465</v>
      </c>
      <c r="D3044" s="93">
        <f>VLOOKUP(Pag_Inicio_Corr_mas_casos[[#This Row],[Corregimiento]],Hoja3!$A$2:$D$676,4,0)</f>
        <v>80821</v>
      </c>
      <c r="E3044" s="92">
        <v>17</v>
      </c>
      <c r="F3044">
        <v>1</v>
      </c>
    </row>
    <row r="3045" spans="1:7">
      <c r="A3045" s="90">
        <v>44126</v>
      </c>
      <c r="B3045" s="91">
        <v>44126</v>
      </c>
      <c r="C3045" s="92" t="s">
        <v>480</v>
      </c>
      <c r="D3045" s="93">
        <f>VLOOKUP(Pag_Inicio_Corr_mas_casos[[#This Row],[Corregimiento]],Hoja3!$A$2:$D$676,4,0)</f>
        <v>130108</v>
      </c>
      <c r="E3045" s="92">
        <v>16</v>
      </c>
      <c r="F3045">
        <v>1</v>
      </c>
    </row>
    <row r="3046" spans="1:7">
      <c r="A3046" s="90">
        <v>44126</v>
      </c>
      <c r="B3046" s="91">
        <v>44126</v>
      </c>
      <c r="C3046" s="92" t="s">
        <v>476</v>
      </c>
      <c r="D3046" s="93">
        <f>VLOOKUP(Pag_Inicio_Corr_mas_casos[[#This Row],[Corregimiento]],Hoja3!$A$2:$D$676,4,0)</f>
        <v>80812</v>
      </c>
      <c r="E3046" s="92">
        <v>16</v>
      </c>
      <c r="F3046">
        <v>1</v>
      </c>
    </row>
    <row r="3047" spans="1:7">
      <c r="A3047" s="90">
        <v>44126</v>
      </c>
      <c r="B3047" s="91">
        <v>44126</v>
      </c>
      <c r="C3047" s="92" t="s">
        <v>473</v>
      </c>
      <c r="D3047" s="93">
        <f>VLOOKUP(Pag_Inicio_Corr_mas_casos[[#This Row],[Corregimiento]],Hoja3!$A$2:$D$676,4,0)</f>
        <v>80819</v>
      </c>
      <c r="E3047" s="92">
        <v>16</v>
      </c>
      <c r="F3047">
        <v>1</v>
      </c>
    </row>
    <row r="3048" spans="1:7">
      <c r="A3048" s="90">
        <v>44126</v>
      </c>
      <c r="B3048" s="91">
        <v>44126</v>
      </c>
      <c r="C3048" s="92" t="s">
        <v>470</v>
      </c>
      <c r="D3048" s="93">
        <f>VLOOKUP(Pag_Inicio_Corr_mas_casos[[#This Row],[Corregimiento]],Hoja3!$A$2:$D$676,4,0)</f>
        <v>80822</v>
      </c>
      <c r="E3048" s="92">
        <v>15</v>
      </c>
      <c r="F3048">
        <v>1</v>
      </c>
    </row>
    <row r="3049" spans="1:7">
      <c r="A3049" s="90">
        <v>44126</v>
      </c>
      <c r="B3049" s="91">
        <v>44126</v>
      </c>
      <c r="C3049" s="92" t="s">
        <v>466</v>
      </c>
      <c r="D3049" s="93">
        <f>VLOOKUP(Pag_Inicio_Corr_mas_casos[[#This Row],[Corregimiento]],Hoja3!$A$2:$D$676,4,0)</f>
        <v>81007</v>
      </c>
      <c r="E3049" s="92">
        <v>15</v>
      </c>
      <c r="F3049">
        <v>1</v>
      </c>
    </row>
    <row r="3050" spans="1:7">
      <c r="A3050" s="90">
        <v>44126</v>
      </c>
      <c r="B3050" s="91">
        <v>44126</v>
      </c>
      <c r="C3050" s="92" t="s">
        <v>636</v>
      </c>
      <c r="D3050" s="93">
        <f>VLOOKUP(Pag_Inicio_Corr_mas_casos[[#This Row],[Corregimiento]],Hoja3!$A$2:$D$676,4,0)</f>
        <v>91011</v>
      </c>
      <c r="E3050" s="92">
        <v>15</v>
      </c>
      <c r="F3050">
        <v>1</v>
      </c>
    </row>
    <row r="3051" spans="1:7">
      <c r="A3051" s="90">
        <v>44126</v>
      </c>
      <c r="B3051" s="91">
        <v>44126</v>
      </c>
      <c r="C3051" s="92" t="s">
        <v>462</v>
      </c>
      <c r="D3051" s="93">
        <f>VLOOKUP(Pag_Inicio_Corr_mas_casos[[#This Row],[Corregimiento]],Hoja3!$A$2:$D$676,4,0)</f>
        <v>130106</v>
      </c>
      <c r="E3051" s="92">
        <v>15</v>
      </c>
      <c r="F3051">
        <v>1</v>
      </c>
    </row>
    <row r="3052" spans="1:7">
      <c r="A3052" s="90">
        <v>44126</v>
      </c>
      <c r="B3052" s="91">
        <v>44126</v>
      </c>
      <c r="C3052" s="92" t="s">
        <v>512</v>
      </c>
      <c r="D3052" s="93">
        <f>VLOOKUP(Pag_Inicio_Corr_mas_casos[[#This Row],[Corregimiento]],Hoja3!$A$2:$D$676,4,0)</f>
        <v>80807</v>
      </c>
      <c r="E3052" s="92">
        <v>14</v>
      </c>
      <c r="F3052">
        <v>1</v>
      </c>
    </row>
    <row r="3053" spans="1:7">
      <c r="A3053" s="90">
        <v>44126</v>
      </c>
      <c r="B3053" s="91">
        <v>44126</v>
      </c>
      <c r="C3053" s="92" t="s">
        <v>654</v>
      </c>
      <c r="D3053" s="93">
        <f>VLOOKUP(Pag_Inicio_Corr_mas_casos[[#This Row],[Corregimiento]],Hoja3!$A$2:$D$676,4,0)</f>
        <v>90512</v>
      </c>
      <c r="E3053" s="92">
        <v>14</v>
      </c>
      <c r="F3053">
        <v>1</v>
      </c>
    </row>
    <row r="3054" spans="1:7">
      <c r="A3054" s="90">
        <v>44126</v>
      </c>
      <c r="B3054" s="91">
        <v>44126</v>
      </c>
      <c r="C3054" s="92" t="s">
        <v>478</v>
      </c>
      <c r="D3054" s="93">
        <f>VLOOKUP(Pag_Inicio_Corr_mas_casos[[#This Row],[Corregimiento]],Hoja3!$A$2:$D$676,4,0)</f>
        <v>40601</v>
      </c>
      <c r="E3054" s="92">
        <v>13</v>
      </c>
      <c r="F3054">
        <v>1</v>
      </c>
    </row>
    <row r="3055" spans="1:7">
      <c r="A3055" s="90">
        <v>44126</v>
      </c>
      <c r="B3055" s="91">
        <v>44126</v>
      </c>
      <c r="C3055" s="92" t="s">
        <v>486</v>
      </c>
      <c r="D3055" s="93">
        <f>VLOOKUP(Pag_Inicio_Corr_mas_casos[[#This Row],[Corregimiento]],Hoja3!$A$2:$D$676,4,0)</f>
        <v>80813</v>
      </c>
      <c r="E3055" s="92">
        <v>13</v>
      </c>
      <c r="F3055">
        <v>1</v>
      </c>
    </row>
    <row r="3056" spans="1:7">
      <c r="A3056" s="90">
        <v>44126</v>
      </c>
      <c r="B3056" s="91">
        <v>44126</v>
      </c>
      <c r="C3056" s="92" t="s">
        <v>501</v>
      </c>
      <c r="D3056" s="93">
        <f>VLOOKUP(Pag_Inicio_Corr_mas_casos[[#This Row],[Corregimiento]],Hoja3!$A$2:$D$676,4,0)</f>
        <v>80809</v>
      </c>
      <c r="E3056" s="92">
        <v>13</v>
      </c>
      <c r="F3056">
        <v>1</v>
      </c>
    </row>
    <row r="3057" spans="1:7">
      <c r="A3057" s="90">
        <v>44126</v>
      </c>
      <c r="B3057" s="91">
        <v>44126</v>
      </c>
      <c r="C3057" s="92" t="s">
        <v>517</v>
      </c>
      <c r="D3057" s="93">
        <f>VLOOKUP(Pag_Inicio_Corr_mas_casos[[#This Row],[Corregimiento]],Hoja3!$A$2:$D$676,4,0)</f>
        <v>91001</v>
      </c>
      <c r="E3057" s="92">
        <v>13</v>
      </c>
      <c r="F3057">
        <v>1</v>
      </c>
    </row>
    <row r="3058" spans="1:7">
      <c r="A3058" s="90">
        <v>44126</v>
      </c>
      <c r="B3058" s="91">
        <v>44126</v>
      </c>
      <c r="C3058" s="92" t="s">
        <v>496</v>
      </c>
      <c r="D3058" s="93">
        <f>VLOOKUP(Pag_Inicio_Corr_mas_casos[[#This Row],[Corregimiento]],Hoja3!$A$2:$D$676,4,0)</f>
        <v>80826</v>
      </c>
      <c r="E3058" s="92">
        <v>12</v>
      </c>
      <c r="F3058">
        <v>1</v>
      </c>
    </row>
    <row r="3059" spans="1:7">
      <c r="A3059" s="90">
        <v>44126</v>
      </c>
      <c r="B3059" s="91">
        <v>44126</v>
      </c>
      <c r="C3059" s="92" t="s">
        <v>507</v>
      </c>
      <c r="D3059" s="93">
        <f>VLOOKUP(Pag_Inicio_Corr_mas_casos[[#This Row],[Corregimiento]],Hoja3!$A$2:$D$676,4,0)</f>
        <v>81009</v>
      </c>
      <c r="E3059" s="92">
        <v>12</v>
      </c>
      <c r="F3059">
        <v>1</v>
      </c>
    </row>
    <row r="3060" spans="1:7">
      <c r="A3060" s="90">
        <v>44126</v>
      </c>
      <c r="B3060" s="91">
        <v>44126</v>
      </c>
      <c r="C3060" s="92" t="s">
        <v>468</v>
      </c>
      <c r="D3060" s="93">
        <f>VLOOKUP(Pag_Inicio_Corr_mas_casos[[#This Row],[Corregimiento]],Hoja3!$A$2:$D$676,4,0)</f>
        <v>80816</v>
      </c>
      <c r="E3060" s="92">
        <v>11</v>
      </c>
      <c r="F3060">
        <v>1</v>
      </c>
    </row>
    <row r="3061" spans="1:7">
      <c r="A3061" s="90">
        <v>44126</v>
      </c>
      <c r="B3061" s="91">
        <v>44126</v>
      </c>
      <c r="C3061" s="92" t="s">
        <v>467</v>
      </c>
      <c r="D3061" s="93">
        <f>VLOOKUP(Pag_Inicio_Corr_mas_casos[[#This Row],[Corregimiento]],Hoja3!$A$2:$D$676,4,0)</f>
        <v>81008</v>
      </c>
      <c r="E3061" s="92">
        <v>11</v>
      </c>
      <c r="F3061">
        <v>1</v>
      </c>
    </row>
    <row r="3062" spans="1:7">
      <c r="A3062" s="90">
        <v>44126</v>
      </c>
      <c r="B3062" s="91">
        <v>44126</v>
      </c>
      <c r="C3062" s="92" t="s">
        <v>505</v>
      </c>
      <c r="D3062" s="93">
        <f>VLOOKUP(Pag_Inicio_Corr_mas_casos[[#This Row],[Corregimiento]],Hoja3!$A$2:$D$676,4,0)</f>
        <v>130717</v>
      </c>
      <c r="E3062" s="92">
        <v>11</v>
      </c>
      <c r="F3062">
        <v>1</v>
      </c>
    </row>
    <row r="3063" spans="1:7">
      <c r="A3063" s="90">
        <v>44126</v>
      </c>
      <c r="B3063" s="91">
        <v>44126</v>
      </c>
      <c r="C3063" s="92" t="s">
        <v>596</v>
      </c>
      <c r="D3063" s="93">
        <f>VLOOKUP(Pag_Inicio_Corr_mas_casos[[#This Row],[Corregimiento]],Hoja3!$A$2:$D$676,4,0)</f>
        <v>91101</v>
      </c>
      <c r="E3063" s="92">
        <v>11</v>
      </c>
      <c r="F3063">
        <v>1</v>
      </c>
    </row>
    <row r="3064" spans="1:7">
      <c r="A3064" s="102">
        <v>44127</v>
      </c>
      <c r="B3064" s="103">
        <v>44127</v>
      </c>
      <c r="C3064" s="104" t="s">
        <v>501</v>
      </c>
      <c r="D3064" s="105">
        <f>VLOOKUP(Pag_Inicio_Corr_mas_casos[[#This Row],[Corregimiento]],Hoja3!$A$2:$D$676,4,0)</f>
        <v>80809</v>
      </c>
      <c r="E3064" s="104">
        <v>27</v>
      </c>
      <c r="F3064">
        <v>1</v>
      </c>
      <c r="G3064">
        <f>SUM(F3064:F3083)</f>
        <v>20</v>
      </c>
    </row>
    <row r="3065" spans="1:7">
      <c r="A3065" s="102">
        <v>44127</v>
      </c>
      <c r="B3065" s="103">
        <v>44127</v>
      </c>
      <c r="C3065" s="104" t="s">
        <v>470</v>
      </c>
      <c r="D3065" s="105">
        <f>VLOOKUP(Pag_Inicio_Corr_mas_casos[[#This Row],[Corregimiento]],Hoja3!$A$2:$D$676,4,0)</f>
        <v>80822</v>
      </c>
      <c r="E3065" s="104">
        <v>22</v>
      </c>
      <c r="F3065">
        <v>1</v>
      </c>
    </row>
    <row r="3066" spans="1:7">
      <c r="A3066" s="102">
        <v>44127</v>
      </c>
      <c r="B3066" s="103">
        <v>44127</v>
      </c>
      <c r="C3066" s="104" t="s">
        <v>461</v>
      </c>
      <c r="D3066" s="105">
        <f>VLOOKUP(Pag_Inicio_Corr_mas_casos[[#This Row],[Corregimiento]],Hoja3!$A$2:$D$676,4,0)</f>
        <v>81002</v>
      </c>
      <c r="E3066" s="104">
        <v>22</v>
      </c>
      <c r="F3066">
        <v>1</v>
      </c>
    </row>
    <row r="3067" spans="1:7">
      <c r="A3067" s="102">
        <v>44127</v>
      </c>
      <c r="B3067" s="103">
        <v>44127</v>
      </c>
      <c r="C3067" s="104" t="s">
        <v>476</v>
      </c>
      <c r="D3067" s="105">
        <f>VLOOKUP(Pag_Inicio_Corr_mas_casos[[#This Row],[Corregimiento]],Hoja3!$A$2:$D$676,4,0)</f>
        <v>80812</v>
      </c>
      <c r="E3067" s="104">
        <v>19</v>
      </c>
      <c r="F3067">
        <v>1</v>
      </c>
    </row>
    <row r="3068" spans="1:7">
      <c r="A3068" s="102">
        <v>44127</v>
      </c>
      <c r="B3068" s="103">
        <v>44127</v>
      </c>
      <c r="C3068" s="104" t="s">
        <v>465</v>
      </c>
      <c r="D3068" s="105">
        <f>VLOOKUP(Pag_Inicio_Corr_mas_casos[[#This Row],[Corregimiento]],Hoja3!$A$2:$D$676,4,0)</f>
        <v>80821</v>
      </c>
      <c r="E3068" s="104">
        <v>16</v>
      </c>
      <c r="F3068">
        <v>1</v>
      </c>
    </row>
    <row r="3069" spans="1:7">
      <c r="A3069" s="102">
        <v>44127</v>
      </c>
      <c r="B3069" s="103">
        <v>44127</v>
      </c>
      <c r="C3069" s="104" t="s">
        <v>616</v>
      </c>
      <c r="D3069" s="105">
        <f>VLOOKUP(Pag_Inicio_Corr_mas_casos[[#This Row],[Corregimiento]],Hoja3!$A$2:$D$676,4,0)</f>
        <v>70211</v>
      </c>
      <c r="E3069" s="104">
        <v>16</v>
      </c>
      <c r="F3069">
        <v>1</v>
      </c>
    </row>
    <row r="3070" spans="1:7">
      <c r="A3070" s="102">
        <v>44127</v>
      </c>
      <c r="B3070" s="103">
        <v>44127</v>
      </c>
      <c r="C3070" s="104" t="s">
        <v>486</v>
      </c>
      <c r="D3070" s="105">
        <f>VLOOKUP(Pag_Inicio_Corr_mas_casos[[#This Row],[Corregimiento]],Hoja3!$A$2:$D$676,4,0)</f>
        <v>80813</v>
      </c>
      <c r="E3070" s="104">
        <v>15</v>
      </c>
      <c r="F3070">
        <v>1</v>
      </c>
    </row>
    <row r="3071" spans="1:7">
      <c r="A3071" s="102">
        <v>44127</v>
      </c>
      <c r="B3071" s="103">
        <v>44127</v>
      </c>
      <c r="C3071" s="104" t="s">
        <v>491</v>
      </c>
      <c r="D3071" s="105">
        <f>VLOOKUP(Pag_Inicio_Corr_mas_casos[[#This Row],[Corregimiento]],Hoja3!$A$2:$D$676,4,0)</f>
        <v>80815</v>
      </c>
      <c r="E3071" s="104">
        <v>14</v>
      </c>
      <c r="F3071">
        <v>1</v>
      </c>
    </row>
    <row r="3072" spans="1:7">
      <c r="A3072" s="102">
        <v>44127</v>
      </c>
      <c r="B3072" s="103">
        <v>44127</v>
      </c>
      <c r="C3072" s="104" t="s">
        <v>596</v>
      </c>
      <c r="D3072" s="105">
        <f>VLOOKUP(Pag_Inicio_Corr_mas_casos[[#This Row],[Corregimiento]],Hoja3!$A$2:$D$676,4,0)</f>
        <v>91101</v>
      </c>
      <c r="E3072" s="104">
        <v>14</v>
      </c>
      <c r="F3072">
        <v>1</v>
      </c>
    </row>
    <row r="3073" spans="1:7">
      <c r="A3073" s="102">
        <v>44127</v>
      </c>
      <c r="B3073" s="103">
        <v>44127</v>
      </c>
      <c r="C3073" s="104" t="s">
        <v>512</v>
      </c>
      <c r="D3073" s="105">
        <f>VLOOKUP(Pag_Inicio_Corr_mas_casos[[#This Row],[Corregimiento]],Hoja3!$A$2:$D$676,4,0)</f>
        <v>80807</v>
      </c>
      <c r="E3073" s="104">
        <v>13</v>
      </c>
      <c r="F3073">
        <v>1</v>
      </c>
    </row>
    <row r="3074" spans="1:7">
      <c r="A3074" s="102">
        <v>44127</v>
      </c>
      <c r="B3074" s="103">
        <v>44127</v>
      </c>
      <c r="C3074" s="104" t="s">
        <v>467</v>
      </c>
      <c r="D3074" s="105">
        <f>VLOOKUP(Pag_Inicio_Corr_mas_casos[[#This Row],[Corregimiento]],Hoja3!$A$2:$D$676,4,0)</f>
        <v>81008</v>
      </c>
      <c r="E3074" s="104">
        <v>13</v>
      </c>
      <c r="F3074">
        <v>1</v>
      </c>
    </row>
    <row r="3075" spans="1:7">
      <c r="A3075" s="102">
        <v>44127</v>
      </c>
      <c r="B3075" s="103">
        <v>44127</v>
      </c>
      <c r="C3075" s="104" t="s">
        <v>517</v>
      </c>
      <c r="D3075" s="105">
        <f>VLOOKUP(Pag_Inicio_Corr_mas_casos[[#This Row],[Corregimiento]],Hoja3!$A$2:$D$676,4,0)</f>
        <v>91001</v>
      </c>
      <c r="E3075" s="104">
        <v>13</v>
      </c>
      <c r="F3075">
        <v>1</v>
      </c>
    </row>
    <row r="3076" spans="1:7">
      <c r="A3076" s="102">
        <v>44127</v>
      </c>
      <c r="B3076" s="103">
        <v>44127</v>
      </c>
      <c r="C3076" s="104" t="s">
        <v>469</v>
      </c>
      <c r="D3076" s="105">
        <f>VLOOKUP(Pag_Inicio_Corr_mas_casos[[#This Row],[Corregimiento]],Hoja3!$A$2:$D$676,4,0)</f>
        <v>80817</v>
      </c>
      <c r="E3076" s="104">
        <v>12</v>
      </c>
      <c r="F3076">
        <v>1</v>
      </c>
    </row>
    <row r="3077" spans="1:7">
      <c r="A3077" s="102">
        <v>44127</v>
      </c>
      <c r="B3077" s="103">
        <v>44127</v>
      </c>
      <c r="C3077" s="104" t="s">
        <v>507</v>
      </c>
      <c r="D3077" s="105">
        <f>VLOOKUP(Pag_Inicio_Corr_mas_casos[[#This Row],[Corregimiento]],Hoja3!$A$2:$D$676,4,0)</f>
        <v>81009</v>
      </c>
      <c r="E3077" s="104">
        <v>12</v>
      </c>
      <c r="F3077">
        <v>1</v>
      </c>
    </row>
    <row r="3078" spans="1:7">
      <c r="A3078" s="102">
        <v>44127</v>
      </c>
      <c r="B3078" s="103">
        <v>44127</v>
      </c>
      <c r="C3078" s="104" t="s">
        <v>460</v>
      </c>
      <c r="D3078" s="105">
        <f>VLOOKUP(Pag_Inicio_Corr_mas_casos[[#This Row],[Corregimiento]],Hoja3!$A$2:$D$676,4,0)</f>
        <v>130101</v>
      </c>
      <c r="E3078" s="104">
        <v>11</v>
      </c>
      <c r="F3078">
        <v>1</v>
      </c>
    </row>
    <row r="3079" spans="1:7">
      <c r="A3079" s="102">
        <v>44127</v>
      </c>
      <c r="B3079" s="103">
        <v>44127</v>
      </c>
      <c r="C3079" s="104" t="s">
        <v>478</v>
      </c>
      <c r="D3079" s="105">
        <f>VLOOKUP(Pag_Inicio_Corr_mas_casos[[#This Row],[Corregimiento]],Hoja3!$A$2:$D$676,4,0)</f>
        <v>40601</v>
      </c>
      <c r="E3079" s="104">
        <v>11</v>
      </c>
      <c r="F3079">
        <v>1</v>
      </c>
    </row>
    <row r="3080" spans="1:7">
      <c r="A3080" s="102">
        <v>44127</v>
      </c>
      <c r="B3080" s="103">
        <v>44127</v>
      </c>
      <c r="C3080" s="104" t="s">
        <v>580</v>
      </c>
      <c r="D3080" s="105">
        <f>VLOOKUP(Pag_Inicio_Corr_mas_casos[[#This Row],[Corregimiento]],Hoja3!$A$2:$D$676,4,0)</f>
        <v>40612</v>
      </c>
      <c r="E3080" s="104">
        <v>11</v>
      </c>
      <c r="F3080">
        <v>1</v>
      </c>
    </row>
    <row r="3081" spans="1:7">
      <c r="A3081" s="102">
        <v>44127</v>
      </c>
      <c r="B3081" s="103">
        <v>44127</v>
      </c>
      <c r="C3081" s="104" t="s">
        <v>464</v>
      </c>
      <c r="D3081" s="105">
        <f>VLOOKUP(Pag_Inicio_Corr_mas_casos[[#This Row],[Corregimiento]],Hoja3!$A$2:$D$676,4,0)</f>
        <v>130102</v>
      </c>
      <c r="E3081" s="104">
        <v>11</v>
      </c>
      <c r="F3081">
        <v>1</v>
      </c>
    </row>
    <row r="3082" spans="1:7">
      <c r="A3082" s="102">
        <v>44127</v>
      </c>
      <c r="B3082" s="103">
        <v>44127</v>
      </c>
      <c r="C3082" s="104" t="s">
        <v>468</v>
      </c>
      <c r="D3082" s="105">
        <f>VLOOKUP(Pag_Inicio_Corr_mas_casos[[#This Row],[Corregimiento]],Hoja3!$A$2:$D$676,4,0)</f>
        <v>80816</v>
      </c>
      <c r="E3082" s="104">
        <v>11</v>
      </c>
      <c r="F3082">
        <v>1</v>
      </c>
    </row>
    <row r="3083" spans="1:7">
      <c r="A3083" s="102">
        <v>44127</v>
      </c>
      <c r="B3083" s="103">
        <v>44127</v>
      </c>
      <c r="C3083" s="104" t="s">
        <v>462</v>
      </c>
      <c r="D3083" s="105">
        <f>VLOOKUP(Pag_Inicio_Corr_mas_casos[[#This Row],[Corregimiento]],Hoja3!$A$2:$D$676,4,0)</f>
        <v>130106</v>
      </c>
      <c r="E3083" s="104">
        <v>11</v>
      </c>
      <c r="F3083">
        <v>1</v>
      </c>
    </row>
    <row r="3084" spans="1:7">
      <c r="A3084" s="86">
        <v>44128</v>
      </c>
      <c r="B3084" s="87">
        <v>44128</v>
      </c>
      <c r="C3084" s="88" t="s">
        <v>460</v>
      </c>
      <c r="D3084" s="89">
        <f>VLOOKUP(Pag_Inicio_Corr_mas_casos[[#This Row],[Corregimiento]],Hoja3!$A$2:$D$676,4,0)</f>
        <v>130101</v>
      </c>
      <c r="E3084" s="88">
        <v>39</v>
      </c>
      <c r="F3084">
        <v>1</v>
      </c>
      <c r="G3084">
        <f>SUM(F3084:F3099)</f>
        <v>16</v>
      </c>
    </row>
    <row r="3085" spans="1:7">
      <c r="A3085" s="86">
        <v>44128</v>
      </c>
      <c r="B3085" s="87">
        <v>44128</v>
      </c>
      <c r="C3085" s="88" t="s">
        <v>596</v>
      </c>
      <c r="D3085" s="89">
        <f>VLOOKUP(Pag_Inicio_Corr_mas_casos[[#This Row],[Corregimiento]],Hoja3!$A$2:$D$676,4,0)</f>
        <v>91101</v>
      </c>
      <c r="E3085" s="88">
        <v>23</v>
      </c>
      <c r="F3085">
        <v>1</v>
      </c>
    </row>
    <row r="3086" spans="1:7">
      <c r="A3086" s="86">
        <v>44128</v>
      </c>
      <c r="B3086" s="87">
        <v>44128</v>
      </c>
      <c r="C3086" s="88" t="s">
        <v>470</v>
      </c>
      <c r="D3086" s="89">
        <f>VLOOKUP(Pag_Inicio_Corr_mas_casos[[#This Row],[Corregimiento]],Hoja3!$A$2:$D$676,4,0)</f>
        <v>80822</v>
      </c>
      <c r="E3086" s="88">
        <v>20</v>
      </c>
      <c r="F3086">
        <v>1</v>
      </c>
    </row>
    <row r="3087" spans="1:7">
      <c r="A3087" s="86">
        <v>44128</v>
      </c>
      <c r="B3087" s="87">
        <v>44128</v>
      </c>
      <c r="C3087" s="88" t="s">
        <v>471</v>
      </c>
      <c r="D3087" s="89">
        <f>VLOOKUP(Pag_Inicio_Corr_mas_casos[[#This Row],[Corregimiento]],Hoja3!$A$2:$D$676,4,0)</f>
        <v>80823</v>
      </c>
      <c r="E3087" s="88">
        <v>17</v>
      </c>
      <c r="F3087">
        <v>1</v>
      </c>
    </row>
    <row r="3088" spans="1:7">
      <c r="A3088" s="86">
        <v>44128</v>
      </c>
      <c r="B3088" s="87">
        <v>44128</v>
      </c>
      <c r="C3088" s="88" t="s">
        <v>655</v>
      </c>
      <c r="D3088" s="89">
        <f>VLOOKUP(Pag_Inicio_Corr_mas_casos[[#This Row],[Corregimiento]],Hoja3!$A$2:$D$676,4,0)</f>
        <v>60501</v>
      </c>
      <c r="E3088" s="88">
        <v>16</v>
      </c>
      <c r="F3088">
        <v>1</v>
      </c>
    </row>
    <row r="3089" spans="1:7">
      <c r="A3089" s="86">
        <v>44128</v>
      </c>
      <c r="B3089" s="87">
        <v>44128</v>
      </c>
      <c r="C3089" s="88" t="s">
        <v>476</v>
      </c>
      <c r="D3089" s="89">
        <f>VLOOKUP(Pag_Inicio_Corr_mas_casos[[#This Row],[Corregimiento]],Hoja3!$A$2:$D$676,4,0)</f>
        <v>80812</v>
      </c>
      <c r="E3089" s="88">
        <v>15</v>
      </c>
      <c r="F3089">
        <v>1</v>
      </c>
    </row>
    <row r="3090" spans="1:7">
      <c r="A3090" s="86">
        <v>44128</v>
      </c>
      <c r="B3090" s="87">
        <v>44128</v>
      </c>
      <c r="C3090" s="88" t="s">
        <v>462</v>
      </c>
      <c r="D3090" s="89">
        <f>VLOOKUP(Pag_Inicio_Corr_mas_casos[[#This Row],[Corregimiento]],Hoja3!$A$2:$D$676,4,0)</f>
        <v>130106</v>
      </c>
      <c r="E3090" s="88">
        <v>15</v>
      </c>
      <c r="F3090">
        <v>1</v>
      </c>
    </row>
    <row r="3091" spans="1:7">
      <c r="A3091" s="86">
        <v>44128</v>
      </c>
      <c r="B3091" s="87">
        <v>44128</v>
      </c>
      <c r="C3091" s="88" t="s">
        <v>525</v>
      </c>
      <c r="D3091" s="89">
        <f>VLOOKUP(Pag_Inicio_Corr_mas_casos[[#This Row],[Corregimiento]],Hoja3!$A$2:$D$676,4,0)</f>
        <v>20207</v>
      </c>
      <c r="E3091" s="88">
        <v>14</v>
      </c>
      <c r="F3091">
        <v>1</v>
      </c>
    </row>
    <row r="3092" spans="1:7">
      <c r="A3092" s="86">
        <v>44128</v>
      </c>
      <c r="B3092" s="87">
        <v>44128</v>
      </c>
      <c r="C3092" s="88" t="s">
        <v>469</v>
      </c>
      <c r="D3092" s="89">
        <f>VLOOKUP(Pag_Inicio_Corr_mas_casos[[#This Row],[Corregimiento]],Hoja3!$A$2:$D$676,4,0)</f>
        <v>80817</v>
      </c>
      <c r="E3092" s="88">
        <v>13</v>
      </c>
      <c r="F3092">
        <v>1</v>
      </c>
    </row>
    <row r="3093" spans="1:7">
      <c r="A3093" s="86">
        <v>44128</v>
      </c>
      <c r="B3093" s="87">
        <v>44128</v>
      </c>
      <c r="C3093" s="88" t="s">
        <v>474</v>
      </c>
      <c r="D3093" s="89">
        <f>VLOOKUP(Pag_Inicio_Corr_mas_casos[[#This Row],[Corregimiento]],Hoja3!$A$2:$D$676,4,0)</f>
        <v>130107</v>
      </c>
      <c r="E3093" s="88">
        <v>12</v>
      </c>
      <c r="F3093">
        <v>1</v>
      </c>
    </row>
    <row r="3094" spans="1:7">
      <c r="A3094" s="86">
        <v>44128</v>
      </c>
      <c r="B3094" s="87">
        <v>44128</v>
      </c>
      <c r="C3094" s="88" t="s">
        <v>473</v>
      </c>
      <c r="D3094" s="89">
        <f>VLOOKUP(Pag_Inicio_Corr_mas_casos[[#This Row],[Corregimiento]],Hoja3!$A$2:$D$676,4,0)</f>
        <v>80819</v>
      </c>
      <c r="E3094" s="88">
        <v>12</v>
      </c>
      <c r="F3094">
        <v>1</v>
      </c>
    </row>
    <row r="3095" spans="1:7">
      <c r="A3095" s="86">
        <v>44128</v>
      </c>
      <c r="B3095" s="87">
        <v>44128</v>
      </c>
      <c r="C3095" s="88" t="s">
        <v>645</v>
      </c>
      <c r="D3095" s="89">
        <f>VLOOKUP(Pag_Inicio_Corr_mas_casos[[#This Row],[Corregimiento]],Hoja3!$A$2:$D$676,4,0)</f>
        <v>70408</v>
      </c>
      <c r="E3095" s="88">
        <v>11</v>
      </c>
      <c r="F3095">
        <v>1</v>
      </c>
    </row>
    <row r="3096" spans="1:7">
      <c r="A3096" s="86">
        <v>44128</v>
      </c>
      <c r="B3096" s="87">
        <v>44128</v>
      </c>
      <c r="C3096" s="88" t="s">
        <v>656</v>
      </c>
      <c r="D3096" s="89">
        <f>VLOOKUP(Pag_Inicio_Corr_mas_casos[[#This Row],[Corregimiento]],Hoja3!$A$2:$D$676,4,0)</f>
        <v>40515</v>
      </c>
      <c r="E3096" s="88">
        <v>11</v>
      </c>
      <c r="F3096">
        <v>1</v>
      </c>
    </row>
    <row r="3097" spans="1:7">
      <c r="A3097" s="86">
        <v>44128</v>
      </c>
      <c r="B3097" s="87">
        <v>44128</v>
      </c>
      <c r="C3097" s="88" t="s">
        <v>480</v>
      </c>
      <c r="D3097" s="89">
        <f>VLOOKUP(Pag_Inicio_Corr_mas_casos[[#This Row],[Corregimiento]],Hoja3!$A$2:$D$676,4,0)</f>
        <v>130108</v>
      </c>
      <c r="E3097" s="88">
        <v>10</v>
      </c>
      <c r="F3097">
        <v>1</v>
      </c>
    </row>
    <row r="3098" spans="1:7">
      <c r="A3098" s="86">
        <v>44128</v>
      </c>
      <c r="B3098" s="87">
        <v>44128</v>
      </c>
      <c r="C3098" s="88" t="s">
        <v>491</v>
      </c>
      <c r="D3098" s="89">
        <f>VLOOKUP(Pag_Inicio_Corr_mas_casos[[#This Row],[Corregimiento]],Hoja3!$A$2:$D$676,4,0)</f>
        <v>80815</v>
      </c>
      <c r="E3098" s="88">
        <v>10</v>
      </c>
      <c r="F3098">
        <v>1</v>
      </c>
    </row>
    <row r="3099" spans="1:7">
      <c r="A3099" s="86">
        <v>44128</v>
      </c>
      <c r="B3099" s="87">
        <v>44128</v>
      </c>
      <c r="C3099" s="88" t="s">
        <v>464</v>
      </c>
      <c r="D3099" s="89">
        <f>VLOOKUP(Pag_Inicio_Corr_mas_casos[[#This Row],[Corregimiento]],Hoja3!$A$2:$D$676,4,0)</f>
        <v>130102</v>
      </c>
      <c r="E3099" s="88">
        <v>10</v>
      </c>
      <c r="F3099">
        <v>1</v>
      </c>
    </row>
    <row r="3100" spans="1:7">
      <c r="A3100" s="139">
        <v>44129</v>
      </c>
      <c r="B3100" s="140">
        <v>44129</v>
      </c>
      <c r="C3100" s="141" t="s">
        <v>501</v>
      </c>
      <c r="D3100" s="142">
        <f>VLOOKUP(Pag_Inicio_Corr_mas_casos[[#This Row],[Corregimiento]],Hoja3!$A$2:$D$676,4,0)</f>
        <v>80809</v>
      </c>
      <c r="E3100" s="141">
        <v>24</v>
      </c>
      <c r="F3100">
        <v>1</v>
      </c>
      <c r="G3100">
        <f>SUM(F3100:F3116)</f>
        <v>17</v>
      </c>
    </row>
    <row r="3101" spans="1:7">
      <c r="A3101" s="139">
        <v>44129</v>
      </c>
      <c r="B3101" s="140">
        <v>44129</v>
      </c>
      <c r="C3101" s="141" t="s">
        <v>476</v>
      </c>
      <c r="D3101" s="142">
        <f>VLOOKUP(Pag_Inicio_Corr_mas_casos[[#This Row],[Corregimiento]],Hoja3!$A$2:$D$676,4,0)</f>
        <v>80812</v>
      </c>
      <c r="E3101" s="141">
        <v>22</v>
      </c>
      <c r="F3101">
        <v>1</v>
      </c>
    </row>
    <row r="3102" spans="1:7">
      <c r="A3102" s="139">
        <v>44129</v>
      </c>
      <c r="B3102" s="140">
        <v>44129</v>
      </c>
      <c r="C3102" s="141" t="s">
        <v>616</v>
      </c>
      <c r="D3102" s="142">
        <f>VLOOKUP(Pag_Inicio_Corr_mas_casos[[#This Row],[Corregimiento]],Hoja3!$A$2:$D$676,4,0)</f>
        <v>70211</v>
      </c>
      <c r="E3102" s="141">
        <v>22</v>
      </c>
      <c r="F3102">
        <v>1</v>
      </c>
    </row>
    <row r="3103" spans="1:7">
      <c r="A3103" s="139">
        <v>44129</v>
      </c>
      <c r="B3103" s="140">
        <v>44129</v>
      </c>
      <c r="C3103" s="141" t="s">
        <v>468</v>
      </c>
      <c r="D3103" s="142">
        <f>VLOOKUP(Pag_Inicio_Corr_mas_casos[[#This Row],[Corregimiento]],Hoja3!$A$2:$D$676,4,0)</f>
        <v>80816</v>
      </c>
      <c r="E3103" s="141">
        <v>22</v>
      </c>
      <c r="F3103">
        <v>1</v>
      </c>
    </row>
    <row r="3104" spans="1:7">
      <c r="A3104" s="139">
        <v>44129</v>
      </c>
      <c r="B3104" s="140">
        <v>44129</v>
      </c>
      <c r="C3104" s="141" t="s">
        <v>657</v>
      </c>
      <c r="D3104" s="142">
        <f>VLOOKUP(Pag_Inicio_Corr_mas_casos[[#This Row],[Corregimiento]],Hoja3!$A$2:$D$676,4,0)</f>
        <v>120503</v>
      </c>
      <c r="E3104" s="141">
        <v>21</v>
      </c>
      <c r="F3104">
        <v>1</v>
      </c>
    </row>
    <row r="3105" spans="1:10">
      <c r="A3105" s="139">
        <v>44129</v>
      </c>
      <c r="B3105" s="140">
        <v>44129</v>
      </c>
      <c r="C3105" s="141" t="s">
        <v>511</v>
      </c>
      <c r="D3105" s="142">
        <f>VLOOKUP(Pag_Inicio_Corr_mas_casos[[#This Row],[Corregimiento]],Hoja3!$A$2:$D$676,4,0)</f>
        <v>80508</v>
      </c>
      <c r="E3105" s="141">
        <v>17</v>
      </c>
      <c r="F3105">
        <v>1</v>
      </c>
    </row>
    <row r="3106" spans="1:10">
      <c r="A3106" s="139">
        <v>44129</v>
      </c>
      <c r="B3106" s="140">
        <v>44129</v>
      </c>
      <c r="C3106" s="141" t="s">
        <v>517</v>
      </c>
      <c r="D3106" s="142">
        <f>VLOOKUP(Pag_Inicio_Corr_mas_casos[[#This Row],[Corregimiento]],Hoja3!$A$2:$D$676,4,0)</f>
        <v>91001</v>
      </c>
      <c r="E3106" s="141">
        <v>16</v>
      </c>
      <c r="F3106">
        <v>1</v>
      </c>
    </row>
    <row r="3107" spans="1:10">
      <c r="A3107" s="139">
        <v>44129</v>
      </c>
      <c r="B3107" s="140">
        <v>44129</v>
      </c>
      <c r="C3107" s="141" t="s">
        <v>473</v>
      </c>
      <c r="D3107" s="142">
        <f>VLOOKUP(Pag_Inicio_Corr_mas_casos[[#This Row],[Corregimiento]],Hoja3!$A$2:$D$676,4,0)</f>
        <v>80819</v>
      </c>
      <c r="E3107" s="141">
        <v>16</v>
      </c>
      <c r="F3107">
        <v>1</v>
      </c>
    </row>
    <row r="3108" spans="1:10">
      <c r="A3108" s="139">
        <v>44129</v>
      </c>
      <c r="B3108" s="140">
        <v>44129</v>
      </c>
      <c r="C3108" s="141" t="s">
        <v>471</v>
      </c>
      <c r="D3108" s="142">
        <f>VLOOKUP(Pag_Inicio_Corr_mas_casos[[#This Row],[Corregimiento]],Hoja3!$A$2:$D$676,4,0)</f>
        <v>80823</v>
      </c>
      <c r="E3108" s="141">
        <v>14</v>
      </c>
      <c r="F3108">
        <v>1</v>
      </c>
    </row>
    <row r="3109" spans="1:10">
      <c r="A3109" s="139">
        <v>44129</v>
      </c>
      <c r="B3109" s="140">
        <v>44129</v>
      </c>
      <c r="C3109" s="141" t="s">
        <v>486</v>
      </c>
      <c r="D3109" s="142">
        <f>VLOOKUP(Pag_Inicio_Corr_mas_casos[[#This Row],[Corregimiento]],Hoja3!$A$2:$D$676,4,0)</f>
        <v>80813</v>
      </c>
      <c r="E3109" s="141">
        <v>13</v>
      </c>
      <c r="F3109">
        <v>1</v>
      </c>
    </row>
    <row r="3110" spans="1:10">
      <c r="A3110" s="139">
        <v>44129</v>
      </c>
      <c r="B3110" s="140">
        <v>44129</v>
      </c>
      <c r="C3110" s="141" t="s">
        <v>596</v>
      </c>
      <c r="D3110" s="142">
        <f>VLOOKUP(Pag_Inicio_Corr_mas_casos[[#This Row],[Corregimiento]],Hoja3!$A$2:$D$676,4,0)</f>
        <v>91101</v>
      </c>
      <c r="E3110" s="141">
        <v>13</v>
      </c>
      <c r="F3110">
        <v>1</v>
      </c>
    </row>
    <row r="3111" spans="1:10">
      <c r="A3111" s="139">
        <v>44129</v>
      </c>
      <c r="B3111" s="140">
        <v>44129</v>
      </c>
      <c r="C3111" s="141" t="s">
        <v>479</v>
      </c>
      <c r="D3111" s="142">
        <f>VLOOKUP(Pag_Inicio_Corr_mas_casos[[#This Row],[Corregimiento]],Hoja3!$A$2:$D$676,4,0)</f>
        <v>80806</v>
      </c>
      <c r="E3111" s="141">
        <v>12</v>
      </c>
      <c r="F3111">
        <v>1</v>
      </c>
    </row>
    <row r="3112" spans="1:10">
      <c r="A3112" s="139">
        <v>44129</v>
      </c>
      <c r="B3112" s="140">
        <v>44129</v>
      </c>
      <c r="C3112" s="141" t="s">
        <v>506</v>
      </c>
      <c r="D3112" s="142">
        <f>VLOOKUP(Pag_Inicio_Corr_mas_casos[[#This Row],[Corregimiento]],Hoja3!$A$2:$D$676,4,0)</f>
        <v>81003</v>
      </c>
      <c r="E3112" s="141">
        <v>12</v>
      </c>
      <c r="F3112">
        <v>1</v>
      </c>
    </row>
    <row r="3113" spans="1:10">
      <c r="A3113" s="139">
        <v>44129</v>
      </c>
      <c r="B3113" s="140">
        <v>44129</v>
      </c>
      <c r="C3113" s="141" t="s">
        <v>464</v>
      </c>
      <c r="D3113" s="142">
        <f>VLOOKUP(Pag_Inicio_Corr_mas_casos[[#This Row],[Corregimiento]],Hoja3!$A$2:$D$676,4,0)</f>
        <v>130102</v>
      </c>
      <c r="E3113" s="141">
        <v>12</v>
      </c>
      <c r="F3113">
        <v>1</v>
      </c>
    </row>
    <row r="3114" spans="1:10">
      <c r="A3114" s="139">
        <v>44129</v>
      </c>
      <c r="B3114" s="140">
        <v>44129</v>
      </c>
      <c r="C3114" s="141" t="s">
        <v>618</v>
      </c>
      <c r="D3114" s="142">
        <f>VLOOKUP(Pag_Inicio_Corr_mas_casos[[#This Row],[Corregimiento]],Hoja3!$A$2:$D$676,4,0)</f>
        <v>40205</v>
      </c>
      <c r="E3114" s="141">
        <v>12</v>
      </c>
      <c r="F3114">
        <v>1</v>
      </c>
    </row>
    <row r="3115" spans="1:10">
      <c r="A3115" s="139">
        <v>44129</v>
      </c>
      <c r="B3115" s="140">
        <v>44129</v>
      </c>
      <c r="C3115" s="141" t="s">
        <v>507</v>
      </c>
      <c r="D3115" s="142">
        <f>VLOOKUP(Pag_Inicio_Corr_mas_casos[[#This Row],[Corregimiento]],Hoja3!$A$2:$D$676,4,0)</f>
        <v>81009</v>
      </c>
      <c r="E3115" s="141">
        <v>12</v>
      </c>
      <c r="F3115">
        <v>1</v>
      </c>
    </row>
    <row r="3116" spans="1:10">
      <c r="A3116" s="139">
        <v>44129</v>
      </c>
      <c r="B3116" s="140">
        <v>44129</v>
      </c>
      <c r="C3116" s="141" t="s">
        <v>461</v>
      </c>
      <c r="D3116" s="142">
        <f>VLOOKUP(Pag_Inicio_Corr_mas_casos[[#This Row],[Corregimiento]],Hoja3!$A$2:$D$676,4,0)</f>
        <v>81002</v>
      </c>
      <c r="E3116" s="141">
        <v>11</v>
      </c>
      <c r="F3116">
        <v>1</v>
      </c>
    </row>
    <row r="3117" spans="1:10">
      <c r="A3117" s="111">
        <v>44130</v>
      </c>
      <c r="B3117" s="112">
        <v>44130</v>
      </c>
      <c r="C3117" s="113" t="s">
        <v>521</v>
      </c>
      <c r="D3117" s="114">
        <f>VLOOKUP(Pag_Inicio_Corr_mas_casos[[#This Row],[Corregimiento]],Hoja3!$A$2:$D$676,4,0)</f>
        <v>100101</v>
      </c>
      <c r="E3117" s="113">
        <v>29</v>
      </c>
      <c r="F3117">
        <v>1</v>
      </c>
      <c r="G3117">
        <f>SUM(F3117:F3127)</f>
        <v>11</v>
      </c>
      <c r="J3117">
        <f>SUM(G2737:G3117)</f>
        <v>391</v>
      </c>
    </row>
    <row r="3118" spans="1:10">
      <c r="A3118" s="111">
        <v>44130</v>
      </c>
      <c r="B3118" s="112">
        <v>44130</v>
      </c>
      <c r="C3118" s="113" t="s">
        <v>473</v>
      </c>
      <c r="D3118" s="114">
        <f>VLOOKUP(Pag_Inicio_Corr_mas_casos[[#This Row],[Corregimiento]],Hoja3!$A$2:$D$676,4,0)</f>
        <v>80819</v>
      </c>
      <c r="E3118" s="113">
        <v>21</v>
      </c>
      <c r="F3118">
        <v>1</v>
      </c>
    </row>
    <row r="3119" spans="1:10">
      <c r="A3119" s="111">
        <v>44130</v>
      </c>
      <c r="B3119" s="112">
        <v>44130</v>
      </c>
      <c r="C3119" s="113" t="s">
        <v>461</v>
      </c>
      <c r="D3119" s="114">
        <f>VLOOKUP(Pag_Inicio_Corr_mas_casos[[#This Row],[Corregimiento]],Hoja3!$A$2:$D$676,4,0)</f>
        <v>81002</v>
      </c>
      <c r="E3119" s="113">
        <v>16</v>
      </c>
      <c r="F3119">
        <v>1</v>
      </c>
    </row>
    <row r="3120" spans="1:10">
      <c r="A3120" s="111">
        <v>44130</v>
      </c>
      <c r="B3120" s="112">
        <v>44130</v>
      </c>
      <c r="C3120" s="113" t="s">
        <v>511</v>
      </c>
      <c r="D3120" s="114">
        <f>VLOOKUP(Pag_Inicio_Corr_mas_casos[[#This Row],[Corregimiento]],Hoja3!$A$2:$D$676,4,0)</f>
        <v>80508</v>
      </c>
      <c r="E3120" s="113">
        <v>16</v>
      </c>
      <c r="F3120">
        <v>1</v>
      </c>
    </row>
    <row r="3121" spans="1:7">
      <c r="A3121" s="111">
        <v>44130</v>
      </c>
      <c r="B3121" s="112">
        <v>44130</v>
      </c>
      <c r="C3121" s="113" t="s">
        <v>464</v>
      </c>
      <c r="D3121" s="114">
        <f>VLOOKUP(Pag_Inicio_Corr_mas_casos[[#This Row],[Corregimiento]],Hoja3!$A$2:$D$676,4,0)</f>
        <v>130102</v>
      </c>
      <c r="E3121" s="113">
        <v>11</v>
      </c>
      <c r="F3121">
        <v>1</v>
      </c>
    </row>
    <row r="3122" spans="1:7">
      <c r="A3122" s="111">
        <v>44130</v>
      </c>
      <c r="B3122" s="112">
        <v>44130</v>
      </c>
      <c r="C3122" s="113" t="s">
        <v>476</v>
      </c>
      <c r="D3122" s="114">
        <f>VLOOKUP(Pag_Inicio_Corr_mas_casos[[#This Row],[Corregimiento]],Hoja3!$A$2:$D$676,4,0)</f>
        <v>80812</v>
      </c>
      <c r="E3122" s="113">
        <v>11</v>
      </c>
      <c r="F3122">
        <v>1</v>
      </c>
    </row>
    <row r="3123" spans="1:7">
      <c r="A3123" s="111">
        <v>44130</v>
      </c>
      <c r="B3123" s="112">
        <v>44130</v>
      </c>
      <c r="C3123" s="113" t="s">
        <v>507</v>
      </c>
      <c r="D3123" s="114">
        <f>VLOOKUP(Pag_Inicio_Corr_mas_casos[[#This Row],[Corregimiento]],Hoja3!$A$2:$D$676,4,0)</f>
        <v>81009</v>
      </c>
      <c r="E3123" s="113">
        <v>11</v>
      </c>
      <c r="F3123">
        <v>1</v>
      </c>
    </row>
    <row r="3124" spans="1:7">
      <c r="A3124" s="111">
        <v>44130</v>
      </c>
      <c r="B3124" s="112">
        <v>44130</v>
      </c>
      <c r="C3124" s="113" t="s">
        <v>480</v>
      </c>
      <c r="D3124" s="114">
        <f>VLOOKUP(Pag_Inicio_Corr_mas_casos[[#This Row],[Corregimiento]],Hoja3!$A$2:$D$676,4,0)</f>
        <v>130108</v>
      </c>
      <c r="E3124" s="113">
        <v>10</v>
      </c>
      <c r="F3124">
        <v>1</v>
      </c>
    </row>
    <row r="3125" spans="1:7">
      <c r="A3125" s="111">
        <v>44130</v>
      </c>
      <c r="B3125" s="112">
        <v>44130</v>
      </c>
      <c r="C3125" s="113" t="s">
        <v>491</v>
      </c>
      <c r="D3125" s="114">
        <f>VLOOKUP(Pag_Inicio_Corr_mas_casos[[#This Row],[Corregimiento]],Hoja3!$A$2:$D$676,4,0)</f>
        <v>80815</v>
      </c>
      <c r="E3125" s="113">
        <v>10</v>
      </c>
      <c r="F3125">
        <v>1</v>
      </c>
    </row>
    <row r="3126" spans="1:7">
      <c r="A3126" s="111">
        <v>44130</v>
      </c>
      <c r="B3126" s="112">
        <v>44130</v>
      </c>
      <c r="C3126" s="113" t="s">
        <v>496</v>
      </c>
      <c r="D3126" s="114">
        <f>VLOOKUP(Pag_Inicio_Corr_mas_casos[[#This Row],[Corregimiento]],Hoja3!$A$2:$D$676,4,0)</f>
        <v>80826</v>
      </c>
      <c r="E3126" s="113">
        <v>10</v>
      </c>
      <c r="F3126">
        <v>1</v>
      </c>
    </row>
    <row r="3127" spans="1:7">
      <c r="A3127" s="111">
        <v>44130</v>
      </c>
      <c r="B3127" s="112">
        <v>44130</v>
      </c>
      <c r="C3127" s="113" t="s">
        <v>524</v>
      </c>
      <c r="D3127" s="114">
        <f>VLOOKUP(Pag_Inicio_Corr_mas_casos[[#This Row],[Corregimiento]],Hoja3!$A$2:$D$676,4,0)</f>
        <v>130716</v>
      </c>
      <c r="E3127" s="113">
        <v>10</v>
      </c>
      <c r="F3127">
        <v>1</v>
      </c>
    </row>
    <row r="3128" spans="1:7">
      <c r="A3128" s="58">
        <v>44131</v>
      </c>
      <c r="B3128" s="59">
        <v>44131</v>
      </c>
      <c r="C3128" s="60" t="s">
        <v>521</v>
      </c>
      <c r="D3128" s="61">
        <f>VLOOKUP(Pag_Inicio_Corr_mas_casos[[#This Row],[Corregimiento]],Hoja3!$A$2:$D$676,4,0)</f>
        <v>100101</v>
      </c>
      <c r="E3128" s="60">
        <v>39</v>
      </c>
      <c r="F3128">
        <v>1</v>
      </c>
      <c r="G3128">
        <f>SUM(F3128:F3140)</f>
        <v>13</v>
      </c>
    </row>
    <row r="3129" spans="1:7">
      <c r="A3129" s="58">
        <v>44131</v>
      </c>
      <c r="B3129" s="59">
        <v>44131</v>
      </c>
      <c r="C3129" s="60" t="s">
        <v>460</v>
      </c>
      <c r="D3129" s="61">
        <f>VLOOKUP(Pag_Inicio_Corr_mas_casos[[#This Row],[Corregimiento]],Hoja3!$A$2:$D$676,4,0)</f>
        <v>130101</v>
      </c>
      <c r="E3129" s="60">
        <v>22</v>
      </c>
      <c r="F3129">
        <v>1</v>
      </c>
    </row>
    <row r="3130" spans="1:7">
      <c r="A3130" s="58">
        <v>44131</v>
      </c>
      <c r="B3130" s="59">
        <v>44131</v>
      </c>
      <c r="C3130" s="60" t="s">
        <v>476</v>
      </c>
      <c r="D3130" s="61">
        <f>VLOOKUP(Pag_Inicio_Corr_mas_casos[[#This Row],[Corregimiento]],Hoja3!$A$2:$D$676,4,0)</f>
        <v>80812</v>
      </c>
      <c r="E3130" s="60">
        <v>21</v>
      </c>
      <c r="F3130">
        <v>1</v>
      </c>
    </row>
    <row r="3131" spans="1:7">
      <c r="A3131" s="58">
        <v>44131</v>
      </c>
      <c r="B3131" s="59">
        <v>44131</v>
      </c>
      <c r="C3131" s="60" t="s">
        <v>616</v>
      </c>
      <c r="D3131" s="61">
        <f>VLOOKUP(Pag_Inicio_Corr_mas_casos[[#This Row],[Corregimiento]],Hoja3!$A$2:$D$676,4,0)</f>
        <v>70211</v>
      </c>
      <c r="E3131" s="60">
        <v>17</v>
      </c>
      <c r="F3131">
        <v>1</v>
      </c>
    </row>
    <row r="3132" spans="1:7">
      <c r="A3132" s="58">
        <v>44131</v>
      </c>
      <c r="B3132" s="59">
        <v>44131</v>
      </c>
      <c r="C3132" s="60" t="s">
        <v>476</v>
      </c>
      <c r="D3132" s="60">
        <v>20206</v>
      </c>
      <c r="E3132" s="60">
        <v>16</v>
      </c>
      <c r="F3132">
        <v>1</v>
      </c>
    </row>
    <row r="3133" spans="1:7">
      <c r="A3133" s="58">
        <v>44131</v>
      </c>
      <c r="B3133" s="59">
        <v>44131</v>
      </c>
      <c r="C3133" s="60" t="s">
        <v>462</v>
      </c>
      <c r="D3133" s="61">
        <f>VLOOKUP(Pag_Inicio_Corr_mas_casos[[#This Row],[Corregimiento]],Hoja3!$A$2:$D$676,4,0)</f>
        <v>130106</v>
      </c>
      <c r="E3133" s="60">
        <v>16</v>
      </c>
      <c r="F3133">
        <v>1</v>
      </c>
    </row>
    <row r="3134" spans="1:7">
      <c r="A3134" s="58">
        <v>44131</v>
      </c>
      <c r="B3134" s="59">
        <v>44131</v>
      </c>
      <c r="C3134" s="60" t="s">
        <v>469</v>
      </c>
      <c r="D3134" s="61">
        <f>VLOOKUP(Pag_Inicio_Corr_mas_casos[[#This Row],[Corregimiento]],Hoja3!$A$2:$D$676,4,0)</f>
        <v>80817</v>
      </c>
      <c r="E3134" s="60">
        <v>15</v>
      </c>
      <c r="F3134">
        <v>1</v>
      </c>
    </row>
    <row r="3135" spans="1:7">
      <c r="A3135" s="58">
        <v>44131</v>
      </c>
      <c r="B3135" s="59">
        <v>44131</v>
      </c>
      <c r="C3135" s="60" t="s">
        <v>507</v>
      </c>
      <c r="D3135" s="61">
        <f>VLOOKUP(Pag_Inicio_Corr_mas_casos[[#This Row],[Corregimiento]],Hoja3!$A$2:$D$676,4,0)</f>
        <v>81009</v>
      </c>
      <c r="E3135" s="60">
        <v>15</v>
      </c>
      <c r="F3135">
        <v>1</v>
      </c>
    </row>
    <row r="3136" spans="1:7">
      <c r="A3136" s="58">
        <v>44131</v>
      </c>
      <c r="B3136" s="59">
        <v>44131</v>
      </c>
      <c r="C3136" s="60" t="s">
        <v>501</v>
      </c>
      <c r="D3136" s="61">
        <f>VLOOKUP(Pag_Inicio_Corr_mas_casos[[#This Row],[Corregimiento]],Hoja3!$A$2:$D$676,4,0)</f>
        <v>80809</v>
      </c>
      <c r="E3136" s="60">
        <v>14</v>
      </c>
      <c r="F3136">
        <v>1</v>
      </c>
    </row>
    <row r="3137" spans="1:7">
      <c r="A3137" s="58">
        <v>44131</v>
      </c>
      <c r="B3137" s="59">
        <v>44131</v>
      </c>
      <c r="C3137" s="60" t="s">
        <v>461</v>
      </c>
      <c r="D3137" s="61">
        <f>VLOOKUP(Pag_Inicio_Corr_mas_casos[[#This Row],[Corregimiento]],Hoja3!$A$2:$D$676,4,0)</f>
        <v>81002</v>
      </c>
      <c r="E3137" s="60">
        <v>12</v>
      </c>
      <c r="F3137">
        <v>1</v>
      </c>
    </row>
    <row r="3138" spans="1:7">
      <c r="A3138" s="58">
        <v>44131</v>
      </c>
      <c r="B3138" s="59">
        <v>44131</v>
      </c>
      <c r="C3138" s="60" t="s">
        <v>464</v>
      </c>
      <c r="D3138" s="61">
        <f>VLOOKUP(Pag_Inicio_Corr_mas_casos[[#This Row],[Corregimiento]],Hoja3!$A$2:$D$676,4,0)</f>
        <v>130102</v>
      </c>
      <c r="E3138" s="60">
        <v>12</v>
      </c>
      <c r="F3138">
        <v>1</v>
      </c>
    </row>
    <row r="3139" spans="1:7">
      <c r="A3139" s="58">
        <v>44131</v>
      </c>
      <c r="B3139" s="59">
        <v>44131</v>
      </c>
      <c r="C3139" s="60" t="s">
        <v>465</v>
      </c>
      <c r="D3139" s="61">
        <f>VLOOKUP(Pag_Inicio_Corr_mas_casos[[#This Row],[Corregimiento]],Hoja3!$A$2:$D$676,4,0)</f>
        <v>80821</v>
      </c>
      <c r="E3139" s="60">
        <v>11</v>
      </c>
      <c r="F3139">
        <v>1</v>
      </c>
    </row>
    <row r="3140" spans="1:7">
      <c r="A3140" s="58">
        <v>44131</v>
      </c>
      <c r="B3140" s="59">
        <v>44131</v>
      </c>
      <c r="C3140" s="60" t="s">
        <v>471</v>
      </c>
      <c r="D3140" s="61">
        <f>VLOOKUP(Pag_Inicio_Corr_mas_casos[[#This Row],[Corregimiento]],Hoja3!$A$2:$D$676,4,0)</f>
        <v>80823</v>
      </c>
      <c r="E3140" s="60">
        <v>11</v>
      </c>
      <c r="F3140">
        <v>1</v>
      </c>
    </row>
    <row r="3141" spans="1:7">
      <c r="A3141" s="102">
        <v>44132</v>
      </c>
      <c r="B3141" s="103">
        <v>44132</v>
      </c>
      <c r="C3141" s="104" t="s">
        <v>460</v>
      </c>
      <c r="D3141" s="105">
        <f>VLOOKUP(Pag_Inicio_Corr_mas_casos[[#This Row],[Corregimiento]],Hoja3!$A$2:$D$676,4,0)</f>
        <v>130101</v>
      </c>
      <c r="E3141" s="104">
        <v>59</v>
      </c>
      <c r="F3141">
        <v>1</v>
      </c>
      <c r="G3141">
        <f>SUM(F3141:F3160)</f>
        <v>20</v>
      </c>
    </row>
    <row r="3142" spans="1:7">
      <c r="A3142" s="102">
        <v>44132</v>
      </c>
      <c r="B3142" s="103">
        <v>44132</v>
      </c>
      <c r="C3142" s="104" t="s">
        <v>476</v>
      </c>
      <c r="D3142" s="105">
        <f>VLOOKUP(Pag_Inicio_Corr_mas_casos[[#This Row],[Corregimiento]],Hoja3!$A$2:$D$676,4,0)</f>
        <v>80812</v>
      </c>
      <c r="E3142" s="104">
        <v>35</v>
      </c>
      <c r="F3142">
        <v>1</v>
      </c>
    </row>
    <row r="3143" spans="1:7">
      <c r="A3143" s="102">
        <v>44132</v>
      </c>
      <c r="B3143" s="103">
        <v>44132</v>
      </c>
      <c r="C3143" s="104" t="s">
        <v>521</v>
      </c>
      <c r="D3143" s="105">
        <f>VLOOKUP(Pag_Inicio_Corr_mas_casos[[#This Row],[Corregimiento]],Hoja3!$A$2:$D$676,4,0)</f>
        <v>100101</v>
      </c>
      <c r="E3143" s="104">
        <v>29</v>
      </c>
      <c r="F3143">
        <v>1</v>
      </c>
    </row>
    <row r="3144" spans="1:7">
      <c r="A3144" s="102">
        <v>44132</v>
      </c>
      <c r="B3144" s="103">
        <v>44132</v>
      </c>
      <c r="C3144" s="104" t="s">
        <v>462</v>
      </c>
      <c r="D3144" s="105">
        <f>VLOOKUP(Pag_Inicio_Corr_mas_casos[[#This Row],[Corregimiento]],Hoja3!$A$2:$D$676,4,0)</f>
        <v>130106</v>
      </c>
      <c r="E3144" s="104">
        <v>25</v>
      </c>
      <c r="F3144">
        <v>1</v>
      </c>
    </row>
    <row r="3145" spans="1:7">
      <c r="A3145" s="102">
        <v>44132</v>
      </c>
      <c r="B3145" s="103">
        <v>44132</v>
      </c>
      <c r="C3145" s="104" t="s">
        <v>517</v>
      </c>
      <c r="D3145" s="105">
        <f>VLOOKUP(Pag_Inicio_Corr_mas_casos[[#This Row],[Corregimiento]],Hoja3!$A$2:$D$676,4,0)</f>
        <v>91001</v>
      </c>
      <c r="E3145" s="104">
        <v>22</v>
      </c>
      <c r="F3145">
        <v>1</v>
      </c>
    </row>
    <row r="3146" spans="1:7">
      <c r="A3146" s="102">
        <v>44132</v>
      </c>
      <c r="B3146" s="103">
        <v>44132</v>
      </c>
      <c r="C3146" s="104" t="s">
        <v>478</v>
      </c>
      <c r="D3146" s="105">
        <f>VLOOKUP(Pag_Inicio_Corr_mas_casos[[#This Row],[Corregimiento]],Hoja3!$A$2:$D$676,4,0)</f>
        <v>40601</v>
      </c>
      <c r="E3146" s="104">
        <v>22</v>
      </c>
      <c r="F3146">
        <v>1</v>
      </c>
    </row>
    <row r="3147" spans="1:7">
      <c r="A3147" s="102">
        <v>44132</v>
      </c>
      <c r="B3147" s="103">
        <v>44132</v>
      </c>
      <c r="C3147" s="104" t="s">
        <v>501</v>
      </c>
      <c r="D3147" s="105">
        <f>VLOOKUP(Pag_Inicio_Corr_mas_casos[[#This Row],[Corregimiento]],Hoja3!$A$2:$D$676,4,0)</f>
        <v>80809</v>
      </c>
      <c r="E3147" s="104">
        <v>21</v>
      </c>
      <c r="F3147">
        <v>1</v>
      </c>
    </row>
    <row r="3148" spans="1:7">
      <c r="A3148" s="102">
        <v>44132</v>
      </c>
      <c r="B3148" s="103">
        <v>44132</v>
      </c>
      <c r="C3148" s="104" t="s">
        <v>479</v>
      </c>
      <c r="D3148" s="105">
        <f>VLOOKUP(Pag_Inicio_Corr_mas_casos[[#This Row],[Corregimiento]],Hoja3!$A$2:$D$676,4,0)</f>
        <v>80806</v>
      </c>
      <c r="E3148" s="104">
        <v>20</v>
      </c>
      <c r="F3148">
        <v>1</v>
      </c>
    </row>
    <row r="3149" spans="1:7">
      <c r="A3149" s="102">
        <v>44132</v>
      </c>
      <c r="B3149" s="103">
        <v>44132</v>
      </c>
      <c r="C3149" s="104" t="s">
        <v>636</v>
      </c>
      <c r="D3149" s="105">
        <f>VLOOKUP(Pag_Inicio_Corr_mas_casos[[#This Row],[Corregimiento]],Hoja3!$A$2:$D$676,4,0)</f>
        <v>91011</v>
      </c>
      <c r="E3149" s="104">
        <v>19</v>
      </c>
      <c r="F3149">
        <v>1</v>
      </c>
    </row>
    <row r="3150" spans="1:7">
      <c r="A3150" s="102">
        <v>44132</v>
      </c>
      <c r="B3150" s="103">
        <v>44132</v>
      </c>
      <c r="C3150" s="104" t="s">
        <v>473</v>
      </c>
      <c r="D3150" s="105">
        <f>VLOOKUP(Pag_Inicio_Corr_mas_casos[[#This Row],[Corregimiento]],Hoja3!$A$2:$D$676,4,0)</f>
        <v>80819</v>
      </c>
      <c r="E3150" s="104">
        <v>19</v>
      </c>
      <c r="F3150">
        <v>1</v>
      </c>
    </row>
    <row r="3151" spans="1:7">
      <c r="A3151" s="102">
        <v>44132</v>
      </c>
      <c r="B3151" s="103">
        <v>44132</v>
      </c>
      <c r="C3151" s="104" t="s">
        <v>465</v>
      </c>
      <c r="D3151" s="105">
        <f>VLOOKUP(Pag_Inicio_Corr_mas_casos[[#This Row],[Corregimiento]],Hoja3!$A$2:$D$676,4,0)</f>
        <v>80821</v>
      </c>
      <c r="E3151" s="104">
        <v>18</v>
      </c>
      <c r="F3151">
        <v>1</v>
      </c>
    </row>
    <row r="3152" spans="1:7">
      <c r="A3152" s="102">
        <v>44132</v>
      </c>
      <c r="B3152" s="103">
        <v>44132</v>
      </c>
      <c r="C3152" s="104" t="s">
        <v>480</v>
      </c>
      <c r="D3152" s="105">
        <f>VLOOKUP(Pag_Inicio_Corr_mas_casos[[#This Row],[Corregimiento]],Hoja3!$A$2:$D$676,4,0)</f>
        <v>130108</v>
      </c>
      <c r="E3152" s="104">
        <v>17</v>
      </c>
      <c r="F3152">
        <v>1</v>
      </c>
    </row>
    <row r="3153" spans="1:7">
      <c r="A3153" s="102">
        <v>44132</v>
      </c>
      <c r="B3153" s="103">
        <v>44132</v>
      </c>
      <c r="C3153" s="104" t="s">
        <v>481</v>
      </c>
      <c r="D3153" s="105">
        <f>VLOOKUP(Pag_Inicio_Corr_mas_casos[[#This Row],[Corregimiento]],Hoja3!$A$2:$D$676,4,0)</f>
        <v>80810</v>
      </c>
      <c r="E3153" s="104">
        <v>17</v>
      </c>
      <c r="F3153">
        <v>1</v>
      </c>
    </row>
    <row r="3154" spans="1:7">
      <c r="A3154" s="102">
        <v>44132</v>
      </c>
      <c r="B3154" s="103">
        <v>44132</v>
      </c>
      <c r="C3154" s="104" t="s">
        <v>471</v>
      </c>
      <c r="D3154" s="105">
        <f>VLOOKUP(Pag_Inicio_Corr_mas_casos[[#This Row],[Corregimiento]],Hoja3!$A$2:$D$676,4,0)</f>
        <v>80823</v>
      </c>
      <c r="E3154" s="104">
        <v>13</v>
      </c>
      <c r="F3154">
        <v>1</v>
      </c>
    </row>
    <row r="3155" spans="1:7">
      <c r="A3155" s="102">
        <v>44132</v>
      </c>
      <c r="B3155" s="103">
        <v>44132</v>
      </c>
      <c r="C3155" s="104" t="s">
        <v>466</v>
      </c>
      <c r="D3155" s="105">
        <f>VLOOKUP(Pag_Inicio_Corr_mas_casos[[#This Row],[Corregimiento]],Hoja3!$A$2:$D$676,4,0)</f>
        <v>81007</v>
      </c>
      <c r="E3155" s="104">
        <v>13</v>
      </c>
      <c r="F3155">
        <v>1</v>
      </c>
    </row>
    <row r="3156" spans="1:7">
      <c r="A3156" s="102">
        <v>44132</v>
      </c>
      <c r="B3156" s="103">
        <v>44132</v>
      </c>
      <c r="C3156" s="104" t="s">
        <v>507</v>
      </c>
      <c r="D3156" s="105">
        <f>VLOOKUP(Pag_Inicio_Corr_mas_casos[[#This Row],[Corregimiento]],Hoja3!$A$2:$D$676,4,0)</f>
        <v>81009</v>
      </c>
      <c r="E3156" s="104">
        <v>13</v>
      </c>
      <c r="F3156">
        <v>1</v>
      </c>
    </row>
    <row r="3157" spans="1:7">
      <c r="A3157" s="102">
        <v>44132</v>
      </c>
      <c r="B3157" s="103">
        <v>44132</v>
      </c>
      <c r="C3157" s="104" t="s">
        <v>463</v>
      </c>
      <c r="D3157" s="105">
        <f>VLOOKUP(Pag_Inicio_Corr_mas_casos[[#This Row],[Corregimiento]],Hoja3!$A$2:$D$676,4,0)</f>
        <v>80802</v>
      </c>
      <c r="E3157" s="104">
        <v>12</v>
      </c>
      <c r="F3157">
        <v>1</v>
      </c>
    </row>
    <row r="3158" spans="1:7">
      <c r="A3158" s="102">
        <v>44132</v>
      </c>
      <c r="B3158" s="103">
        <v>44132</v>
      </c>
      <c r="C3158" s="104" t="s">
        <v>499</v>
      </c>
      <c r="D3158" s="105">
        <f>VLOOKUP(Pag_Inicio_Corr_mas_casos[[#This Row],[Corregimiento]],Hoja3!$A$2:$D$676,4,0)</f>
        <v>130105</v>
      </c>
      <c r="E3158" s="104">
        <v>11</v>
      </c>
      <c r="F3158">
        <v>1</v>
      </c>
    </row>
    <row r="3159" spans="1:7">
      <c r="A3159" s="102">
        <v>44132</v>
      </c>
      <c r="B3159" s="103">
        <v>44132</v>
      </c>
      <c r="C3159" s="104" t="s">
        <v>486</v>
      </c>
      <c r="D3159" s="105">
        <f>VLOOKUP(Pag_Inicio_Corr_mas_casos[[#This Row],[Corregimiento]],Hoja3!$A$2:$D$676,4,0)</f>
        <v>80813</v>
      </c>
      <c r="E3159" s="104">
        <v>11</v>
      </c>
      <c r="F3159">
        <v>1</v>
      </c>
    </row>
    <row r="3160" spans="1:7">
      <c r="A3160" s="102">
        <v>44132</v>
      </c>
      <c r="B3160" s="103">
        <v>44132</v>
      </c>
      <c r="C3160" s="104" t="s">
        <v>616</v>
      </c>
      <c r="D3160" s="105">
        <f>VLOOKUP(Pag_Inicio_Corr_mas_casos[[#This Row],[Corregimiento]],Hoja3!$A$2:$D$676,4,0)</f>
        <v>70211</v>
      </c>
      <c r="E3160" s="104">
        <v>11</v>
      </c>
      <c r="F3160">
        <v>1</v>
      </c>
    </row>
    <row r="3161" spans="1:7">
      <c r="A3161" s="86">
        <v>44133</v>
      </c>
      <c r="B3161" s="87">
        <v>44133</v>
      </c>
      <c r="C3161" s="88" t="s">
        <v>474</v>
      </c>
      <c r="D3161" s="89">
        <f>VLOOKUP(Pag_Inicio_Corr_mas_casos[[#This Row],[Corregimiento]],Hoja3!$A$2:$D$676,4,0)</f>
        <v>130107</v>
      </c>
      <c r="E3161" s="88">
        <v>26</v>
      </c>
      <c r="F3161">
        <v>1</v>
      </c>
      <c r="G3161">
        <f>SUM(F3161:F3182)</f>
        <v>22</v>
      </c>
    </row>
    <row r="3162" spans="1:7">
      <c r="A3162" s="86">
        <v>44133</v>
      </c>
      <c r="B3162" s="87">
        <v>44133</v>
      </c>
      <c r="C3162" s="88" t="s">
        <v>473</v>
      </c>
      <c r="D3162" s="89">
        <f>VLOOKUP(Pag_Inicio_Corr_mas_casos[[#This Row],[Corregimiento]],Hoja3!$A$2:$D$676,4,0)</f>
        <v>80819</v>
      </c>
      <c r="E3162" s="88">
        <v>26</v>
      </c>
      <c r="F3162">
        <v>1</v>
      </c>
    </row>
    <row r="3163" spans="1:7">
      <c r="A3163" s="86">
        <v>44133</v>
      </c>
      <c r="B3163" s="87">
        <v>44133</v>
      </c>
      <c r="C3163" s="88" t="s">
        <v>596</v>
      </c>
      <c r="D3163" s="89">
        <f>VLOOKUP(Pag_Inicio_Corr_mas_casos[[#This Row],[Corregimiento]],Hoja3!$A$2:$D$676,4,0)</f>
        <v>91101</v>
      </c>
      <c r="E3163" s="88">
        <v>25</v>
      </c>
      <c r="F3163">
        <v>1</v>
      </c>
    </row>
    <row r="3164" spans="1:7">
      <c r="A3164" s="86">
        <v>44133</v>
      </c>
      <c r="B3164" s="87">
        <v>44133</v>
      </c>
      <c r="C3164" s="88" t="s">
        <v>476</v>
      </c>
      <c r="D3164" s="89">
        <f>VLOOKUP(Pag_Inicio_Corr_mas_casos[[#This Row],[Corregimiento]],Hoja3!$A$2:$D$676,4,0)</f>
        <v>80812</v>
      </c>
      <c r="E3164" s="88">
        <v>19</v>
      </c>
      <c r="F3164">
        <v>1</v>
      </c>
    </row>
    <row r="3165" spans="1:7">
      <c r="A3165" s="86">
        <v>44133</v>
      </c>
      <c r="B3165" s="87">
        <v>44133</v>
      </c>
      <c r="C3165" s="88" t="s">
        <v>517</v>
      </c>
      <c r="D3165" s="89">
        <f>VLOOKUP(Pag_Inicio_Corr_mas_casos[[#This Row],[Corregimiento]],Hoja3!$A$2:$D$676,4,0)</f>
        <v>91001</v>
      </c>
      <c r="E3165" s="88">
        <v>19</v>
      </c>
      <c r="F3165">
        <v>1</v>
      </c>
    </row>
    <row r="3166" spans="1:7">
      <c r="A3166" s="86">
        <v>44133</v>
      </c>
      <c r="B3166" s="87">
        <v>44133</v>
      </c>
      <c r="C3166" s="88" t="s">
        <v>462</v>
      </c>
      <c r="D3166" s="89">
        <f>VLOOKUP(Pag_Inicio_Corr_mas_casos[[#This Row],[Corregimiento]],Hoja3!$A$2:$D$676,4,0)</f>
        <v>130106</v>
      </c>
      <c r="E3166" s="88">
        <v>19</v>
      </c>
      <c r="F3166">
        <v>1</v>
      </c>
    </row>
    <row r="3167" spans="1:7">
      <c r="A3167" s="86">
        <v>44133</v>
      </c>
      <c r="B3167" s="87">
        <v>44133</v>
      </c>
      <c r="C3167" s="88" t="s">
        <v>460</v>
      </c>
      <c r="D3167" s="89">
        <f>VLOOKUP(Pag_Inicio_Corr_mas_casos[[#This Row],[Corregimiento]],Hoja3!$A$2:$D$676,4,0)</f>
        <v>130101</v>
      </c>
      <c r="E3167" s="88">
        <v>18</v>
      </c>
      <c r="F3167">
        <v>1</v>
      </c>
    </row>
    <row r="3168" spans="1:7">
      <c r="A3168" s="86">
        <v>44133</v>
      </c>
      <c r="B3168" s="87">
        <v>44133</v>
      </c>
      <c r="C3168" s="88" t="s">
        <v>472</v>
      </c>
      <c r="D3168" s="89">
        <f>VLOOKUP(Pag_Inicio_Corr_mas_casos[[#This Row],[Corregimiento]],Hoja3!$A$2:$D$676,4,0)</f>
        <v>81001</v>
      </c>
      <c r="E3168" s="88">
        <v>17</v>
      </c>
      <c r="F3168">
        <v>1</v>
      </c>
    </row>
    <row r="3169" spans="1:7">
      <c r="A3169" s="86">
        <v>44133</v>
      </c>
      <c r="B3169" s="87">
        <v>44133</v>
      </c>
      <c r="C3169" s="88" t="s">
        <v>499</v>
      </c>
      <c r="D3169" s="89">
        <f>VLOOKUP(Pag_Inicio_Corr_mas_casos[[#This Row],[Corregimiento]],Hoja3!$A$2:$D$676,4,0)</f>
        <v>130105</v>
      </c>
      <c r="E3169" s="88">
        <v>17</v>
      </c>
      <c r="F3169">
        <v>1</v>
      </c>
    </row>
    <row r="3170" spans="1:7">
      <c r="A3170" s="86">
        <v>44133</v>
      </c>
      <c r="B3170" s="87">
        <v>44133</v>
      </c>
      <c r="C3170" s="88" t="s">
        <v>479</v>
      </c>
      <c r="D3170" s="89">
        <f>VLOOKUP(Pag_Inicio_Corr_mas_casos[[#This Row],[Corregimiento]],Hoja3!$A$2:$D$676,4,0)</f>
        <v>80806</v>
      </c>
      <c r="E3170" s="88">
        <v>16</v>
      </c>
      <c r="F3170">
        <v>1</v>
      </c>
    </row>
    <row r="3171" spans="1:7">
      <c r="A3171" s="86">
        <v>44133</v>
      </c>
      <c r="B3171" s="87">
        <v>44133</v>
      </c>
      <c r="C3171" s="88" t="s">
        <v>658</v>
      </c>
      <c r="D3171" s="89">
        <f>VLOOKUP(Pag_Inicio_Corr_mas_casos[[#This Row],[Corregimiento]],Hoja3!$A$2:$D$676,4,0)</f>
        <v>41001</v>
      </c>
      <c r="E3171" s="88">
        <v>16</v>
      </c>
      <c r="F3171">
        <v>1</v>
      </c>
    </row>
    <row r="3172" spans="1:7">
      <c r="A3172" s="86">
        <v>44133</v>
      </c>
      <c r="B3172" s="87">
        <v>44133</v>
      </c>
      <c r="C3172" s="88" t="s">
        <v>507</v>
      </c>
      <c r="D3172" s="89">
        <f>VLOOKUP(Pag_Inicio_Corr_mas_casos[[#This Row],[Corregimiento]],Hoja3!$A$2:$D$676,4,0)</f>
        <v>81009</v>
      </c>
      <c r="E3172" s="88">
        <v>16</v>
      </c>
      <c r="F3172">
        <v>1</v>
      </c>
    </row>
    <row r="3173" spans="1:7">
      <c r="A3173" s="86">
        <v>44133</v>
      </c>
      <c r="B3173" s="87">
        <v>44133</v>
      </c>
      <c r="C3173" s="88" t="s">
        <v>501</v>
      </c>
      <c r="D3173" s="89">
        <f>VLOOKUP(Pag_Inicio_Corr_mas_casos[[#This Row],[Corregimiento]],Hoja3!$A$2:$D$676,4,0)</f>
        <v>80809</v>
      </c>
      <c r="E3173" s="88">
        <v>16</v>
      </c>
      <c r="F3173">
        <v>1</v>
      </c>
    </row>
    <row r="3174" spans="1:7">
      <c r="A3174" s="86">
        <v>44133</v>
      </c>
      <c r="B3174" s="87">
        <v>44133</v>
      </c>
      <c r="C3174" s="88" t="s">
        <v>480</v>
      </c>
      <c r="D3174" s="89">
        <f>VLOOKUP(Pag_Inicio_Corr_mas_casos[[#This Row],[Corregimiento]],Hoja3!$A$2:$D$676,4,0)</f>
        <v>130108</v>
      </c>
      <c r="E3174" s="88">
        <v>14</v>
      </c>
      <c r="F3174">
        <v>1</v>
      </c>
    </row>
    <row r="3175" spans="1:7">
      <c r="A3175" s="86">
        <v>44133</v>
      </c>
      <c r="B3175" s="87">
        <v>44133</v>
      </c>
      <c r="C3175" s="88" t="s">
        <v>486</v>
      </c>
      <c r="D3175" s="89">
        <f>VLOOKUP(Pag_Inicio_Corr_mas_casos[[#This Row],[Corregimiento]],Hoja3!$A$2:$D$676,4,0)</f>
        <v>80813</v>
      </c>
      <c r="E3175" s="88">
        <v>14</v>
      </c>
      <c r="F3175">
        <v>1</v>
      </c>
    </row>
    <row r="3176" spans="1:7">
      <c r="A3176" s="86">
        <v>44133</v>
      </c>
      <c r="B3176" s="87">
        <v>44133</v>
      </c>
      <c r="C3176" s="88" t="s">
        <v>464</v>
      </c>
      <c r="D3176" s="89">
        <f>VLOOKUP(Pag_Inicio_Corr_mas_casos[[#This Row],[Corregimiento]],Hoja3!$A$2:$D$676,4,0)</f>
        <v>130102</v>
      </c>
      <c r="E3176" s="88">
        <v>13</v>
      </c>
      <c r="F3176">
        <v>1</v>
      </c>
    </row>
    <row r="3177" spans="1:7">
      <c r="A3177" s="86">
        <v>44133</v>
      </c>
      <c r="B3177" s="87">
        <v>44133</v>
      </c>
      <c r="C3177" s="88" t="s">
        <v>467</v>
      </c>
      <c r="D3177" s="89">
        <f>VLOOKUP(Pag_Inicio_Corr_mas_casos[[#This Row],[Corregimiento]],Hoja3!$A$2:$D$676,4,0)</f>
        <v>81008</v>
      </c>
      <c r="E3177" s="88">
        <v>13</v>
      </c>
      <c r="F3177">
        <v>1</v>
      </c>
    </row>
    <row r="3178" spans="1:7">
      <c r="A3178" s="86">
        <v>44133</v>
      </c>
      <c r="B3178" s="87">
        <v>44133</v>
      </c>
      <c r="C3178" s="88" t="s">
        <v>470</v>
      </c>
      <c r="D3178" s="89">
        <f>VLOOKUP(Pag_Inicio_Corr_mas_casos[[#This Row],[Corregimiento]],Hoja3!$A$2:$D$676,4,0)</f>
        <v>80822</v>
      </c>
      <c r="E3178" s="88">
        <v>12</v>
      </c>
      <c r="F3178">
        <v>1</v>
      </c>
    </row>
    <row r="3179" spans="1:7">
      <c r="A3179" s="86">
        <v>44133</v>
      </c>
      <c r="B3179" s="87">
        <v>44133</v>
      </c>
      <c r="C3179" s="88" t="s">
        <v>461</v>
      </c>
      <c r="D3179" s="89">
        <f>VLOOKUP(Pag_Inicio_Corr_mas_casos[[#This Row],[Corregimiento]],Hoja3!$A$2:$D$676,4,0)</f>
        <v>81002</v>
      </c>
      <c r="E3179" s="88">
        <v>12</v>
      </c>
      <c r="F3179">
        <v>1</v>
      </c>
    </row>
    <row r="3180" spans="1:7">
      <c r="A3180" s="86">
        <v>44133</v>
      </c>
      <c r="B3180" s="87">
        <v>44133</v>
      </c>
      <c r="C3180" s="88" t="s">
        <v>463</v>
      </c>
      <c r="D3180" s="89">
        <f>VLOOKUP(Pag_Inicio_Corr_mas_casos[[#This Row],[Corregimiento]],Hoja3!$A$2:$D$676,4,0)</f>
        <v>80802</v>
      </c>
      <c r="E3180" s="88">
        <v>12</v>
      </c>
      <c r="F3180">
        <v>1</v>
      </c>
    </row>
    <row r="3181" spans="1:7">
      <c r="A3181" s="86">
        <v>44133</v>
      </c>
      <c r="B3181" s="87">
        <v>44133</v>
      </c>
      <c r="C3181" s="88" t="s">
        <v>465</v>
      </c>
      <c r="D3181" s="89">
        <f>VLOOKUP(Pag_Inicio_Corr_mas_casos[[#This Row],[Corregimiento]],Hoja3!$A$2:$D$676,4,0)</f>
        <v>80821</v>
      </c>
      <c r="E3181" s="88">
        <v>11</v>
      </c>
      <c r="F3181">
        <v>1</v>
      </c>
    </row>
    <row r="3182" spans="1:7">
      <c r="A3182" s="86">
        <v>44133</v>
      </c>
      <c r="B3182" s="87">
        <v>44133</v>
      </c>
      <c r="C3182" s="88" t="s">
        <v>478</v>
      </c>
      <c r="D3182" s="89">
        <f>VLOOKUP(Pag_Inicio_Corr_mas_casos[[#This Row],[Corregimiento]],Hoja3!$A$2:$D$676,4,0)</f>
        <v>40601</v>
      </c>
      <c r="E3182" s="88">
        <v>11</v>
      </c>
      <c r="F3182">
        <v>1</v>
      </c>
    </row>
    <row r="3183" spans="1:7">
      <c r="A3183" s="139">
        <v>44134</v>
      </c>
      <c r="B3183" s="140">
        <v>44134</v>
      </c>
      <c r="C3183" s="141" t="s">
        <v>473</v>
      </c>
      <c r="D3183" s="142">
        <f>VLOOKUP(Pag_Inicio_Corr_mas_casos[[#This Row],[Corregimiento]],Hoja3!$A$2:$D$676,4,0)</f>
        <v>80819</v>
      </c>
      <c r="E3183" s="141">
        <v>31</v>
      </c>
      <c r="F3183">
        <v>1</v>
      </c>
      <c r="G3183">
        <f>SUM(F3183:F3206)</f>
        <v>24</v>
      </c>
    </row>
    <row r="3184" spans="1:7">
      <c r="A3184" s="139">
        <v>44134</v>
      </c>
      <c r="B3184" s="140">
        <v>44134</v>
      </c>
      <c r="C3184" s="141" t="s">
        <v>486</v>
      </c>
      <c r="D3184" s="142">
        <f>VLOOKUP(Pag_Inicio_Corr_mas_casos[[#This Row],[Corregimiento]],Hoja3!$A$2:$D$676,4,0)</f>
        <v>80813</v>
      </c>
      <c r="E3184" s="141">
        <v>26</v>
      </c>
      <c r="F3184">
        <v>1</v>
      </c>
    </row>
    <row r="3185" spans="1:10">
      <c r="A3185" s="139">
        <v>44134</v>
      </c>
      <c r="B3185" s="140">
        <v>44134</v>
      </c>
      <c r="C3185" s="141" t="s">
        <v>517</v>
      </c>
      <c r="D3185" s="142">
        <f>VLOOKUP(Pag_Inicio_Corr_mas_casos[[#This Row],[Corregimiento]],Hoja3!$A$2:$D$676,4,0)</f>
        <v>91001</v>
      </c>
      <c r="E3185" s="141">
        <v>24</v>
      </c>
      <c r="F3185">
        <v>1</v>
      </c>
    </row>
    <row r="3186" spans="1:10">
      <c r="A3186" s="139">
        <v>44134</v>
      </c>
      <c r="B3186" s="140">
        <v>44134</v>
      </c>
      <c r="C3186" s="141" t="s">
        <v>465</v>
      </c>
      <c r="D3186" s="142">
        <f>VLOOKUP(Pag_Inicio_Corr_mas_casos[[#This Row],[Corregimiento]],Hoja3!$A$2:$D$676,4,0)</f>
        <v>80821</v>
      </c>
      <c r="E3186" s="141">
        <v>22</v>
      </c>
      <c r="F3186">
        <v>1</v>
      </c>
      <c r="J3186">
        <f>SUM(G3117:G3207)</f>
        <v>108</v>
      </c>
    </row>
    <row r="3187" spans="1:10">
      <c r="A3187" s="139">
        <v>44134</v>
      </c>
      <c r="B3187" s="140">
        <v>44134</v>
      </c>
      <c r="C3187" s="141" t="s">
        <v>596</v>
      </c>
      <c r="D3187" s="142">
        <f>VLOOKUP(Pag_Inicio_Corr_mas_casos[[#This Row],[Corregimiento]],Hoja3!$A$2:$D$676,4,0)</f>
        <v>91101</v>
      </c>
      <c r="E3187" s="141">
        <v>22</v>
      </c>
      <c r="F3187">
        <v>1</v>
      </c>
    </row>
    <row r="3188" spans="1:10">
      <c r="A3188" s="139">
        <v>44134</v>
      </c>
      <c r="B3188" s="140">
        <v>44134</v>
      </c>
      <c r="C3188" s="141" t="s">
        <v>471</v>
      </c>
      <c r="D3188" s="142">
        <f>VLOOKUP(Pag_Inicio_Corr_mas_casos[[#This Row],[Corregimiento]],Hoja3!$A$2:$D$676,4,0)</f>
        <v>80823</v>
      </c>
      <c r="E3188" s="141">
        <v>20</v>
      </c>
      <c r="F3188">
        <v>1</v>
      </c>
    </row>
    <row r="3189" spans="1:10">
      <c r="A3189" s="139">
        <v>44134</v>
      </c>
      <c r="B3189" s="140">
        <v>44134</v>
      </c>
      <c r="C3189" s="141" t="s">
        <v>476</v>
      </c>
      <c r="D3189" s="142">
        <f>VLOOKUP(Pag_Inicio_Corr_mas_casos[[#This Row],[Corregimiento]],Hoja3!$A$2:$D$676,4,0)</f>
        <v>80812</v>
      </c>
      <c r="E3189" s="141">
        <v>20</v>
      </c>
      <c r="F3189">
        <v>1</v>
      </c>
    </row>
    <row r="3190" spans="1:10">
      <c r="A3190" s="139">
        <v>44134</v>
      </c>
      <c r="B3190" s="140">
        <v>44134</v>
      </c>
      <c r="C3190" s="141" t="s">
        <v>494</v>
      </c>
      <c r="D3190" s="142">
        <f>VLOOKUP(Pag_Inicio_Corr_mas_casos[[#This Row],[Corregimiento]],Hoja3!$A$2:$D$676,4,0)</f>
        <v>50316</v>
      </c>
      <c r="E3190" s="141">
        <v>19</v>
      </c>
      <c r="F3190">
        <v>1</v>
      </c>
    </row>
    <row r="3191" spans="1:10">
      <c r="A3191" s="139">
        <v>44134</v>
      </c>
      <c r="B3191" s="140">
        <v>44134</v>
      </c>
      <c r="C3191" s="141" t="s">
        <v>478</v>
      </c>
      <c r="D3191" s="142">
        <f>VLOOKUP(Pag_Inicio_Corr_mas_casos[[#This Row],[Corregimiento]],Hoja3!$A$2:$D$676,4,0)</f>
        <v>40601</v>
      </c>
      <c r="E3191" s="141">
        <v>18</v>
      </c>
      <c r="F3191">
        <v>1</v>
      </c>
    </row>
    <row r="3192" spans="1:10">
      <c r="A3192" s="139">
        <v>44134</v>
      </c>
      <c r="B3192" s="140">
        <v>44134</v>
      </c>
      <c r="C3192" s="141" t="s">
        <v>464</v>
      </c>
      <c r="D3192" s="142">
        <f>VLOOKUP(Pag_Inicio_Corr_mas_casos[[#This Row],[Corregimiento]],Hoja3!$A$2:$D$676,4,0)</f>
        <v>130102</v>
      </c>
      <c r="E3192" s="141">
        <v>18</v>
      </c>
      <c r="F3192">
        <v>1</v>
      </c>
    </row>
    <row r="3193" spans="1:10">
      <c r="A3193" s="139">
        <v>44134</v>
      </c>
      <c r="B3193" s="140">
        <v>44134</v>
      </c>
      <c r="C3193" s="141" t="s">
        <v>470</v>
      </c>
      <c r="D3193" s="142">
        <f>VLOOKUP(Pag_Inicio_Corr_mas_casos[[#This Row],[Corregimiento]],Hoja3!$A$2:$D$676,4,0)</f>
        <v>80822</v>
      </c>
      <c r="E3193" s="141">
        <v>16</v>
      </c>
      <c r="F3193">
        <v>1</v>
      </c>
    </row>
    <row r="3194" spans="1:10">
      <c r="A3194" s="139">
        <v>44134</v>
      </c>
      <c r="B3194" s="140">
        <v>44134</v>
      </c>
      <c r="C3194" s="141" t="s">
        <v>460</v>
      </c>
      <c r="D3194" s="142">
        <f>VLOOKUP(Pag_Inicio_Corr_mas_casos[[#This Row],[Corregimiento]],Hoja3!$A$2:$D$676,4,0)</f>
        <v>130101</v>
      </c>
      <c r="E3194" s="141">
        <v>16</v>
      </c>
      <c r="F3194">
        <v>1</v>
      </c>
    </row>
    <row r="3195" spans="1:10">
      <c r="A3195" s="139">
        <v>44134</v>
      </c>
      <c r="B3195" s="140">
        <v>44134</v>
      </c>
      <c r="C3195" s="141" t="s">
        <v>491</v>
      </c>
      <c r="D3195" s="142">
        <f>VLOOKUP(Pag_Inicio_Corr_mas_casos[[#This Row],[Corregimiento]],Hoja3!$A$2:$D$676,4,0)</f>
        <v>80815</v>
      </c>
      <c r="E3195" s="141">
        <v>16</v>
      </c>
      <c r="F3195">
        <v>1</v>
      </c>
    </row>
    <row r="3196" spans="1:10">
      <c r="A3196" s="139">
        <v>44134</v>
      </c>
      <c r="B3196" s="140">
        <v>44134</v>
      </c>
      <c r="C3196" s="141" t="s">
        <v>462</v>
      </c>
      <c r="D3196" s="142">
        <f>VLOOKUP(Pag_Inicio_Corr_mas_casos[[#This Row],[Corregimiento]],Hoja3!$A$2:$D$676,4,0)</f>
        <v>130106</v>
      </c>
      <c r="E3196" s="141">
        <v>16</v>
      </c>
      <c r="F3196">
        <v>1</v>
      </c>
    </row>
    <row r="3197" spans="1:10">
      <c r="A3197" s="139">
        <v>44134</v>
      </c>
      <c r="B3197" s="140">
        <v>44134</v>
      </c>
      <c r="C3197" s="141" t="s">
        <v>512</v>
      </c>
      <c r="D3197" s="142">
        <f>VLOOKUP(Pag_Inicio_Corr_mas_casos[[#This Row],[Corregimiento]],Hoja3!$A$2:$D$676,4,0)</f>
        <v>80807</v>
      </c>
      <c r="E3197" s="141">
        <v>14</v>
      </c>
      <c r="F3197">
        <v>1</v>
      </c>
    </row>
    <row r="3198" spans="1:10">
      <c r="A3198" s="139">
        <v>44134</v>
      </c>
      <c r="B3198" s="140">
        <v>44134</v>
      </c>
      <c r="C3198" s="141" t="s">
        <v>495</v>
      </c>
      <c r="D3198" s="142">
        <f>VLOOKUP(Pag_Inicio_Corr_mas_casos[[#This Row],[Corregimiento]],Hoja3!$A$2:$D$676,4,0)</f>
        <v>130708</v>
      </c>
      <c r="E3198" s="141">
        <v>14</v>
      </c>
      <c r="F3198">
        <v>1</v>
      </c>
    </row>
    <row r="3199" spans="1:10">
      <c r="A3199" s="139">
        <v>44134</v>
      </c>
      <c r="B3199" s="140">
        <v>44134</v>
      </c>
      <c r="C3199" s="141" t="s">
        <v>468</v>
      </c>
      <c r="D3199" s="142">
        <f>VLOOKUP(Pag_Inicio_Corr_mas_casos[[#This Row],[Corregimiento]],Hoja3!$A$2:$D$676,4,0)</f>
        <v>80816</v>
      </c>
      <c r="E3199" s="141">
        <v>14</v>
      </c>
      <c r="F3199">
        <v>1</v>
      </c>
    </row>
    <row r="3200" spans="1:10">
      <c r="A3200" s="139">
        <v>44134</v>
      </c>
      <c r="B3200" s="140">
        <v>44134</v>
      </c>
      <c r="C3200" s="141" t="s">
        <v>507</v>
      </c>
      <c r="D3200" s="142">
        <f>VLOOKUP(Pag_Inicio_Corr_mas_casos[[#This Row],[Corregimiento]],Hoja3!$A$2:$D$676,4,0)</f>
        <v>81009</v>
      </c>
      <c r="E3200" s="141">
        <v>14</v>
      </c>
      <c r="F3200">
        <v>1</v>
      </c>
    </row>
    <row r="3201" spans="1:7">
      <c r="A3201" s="139">
        <v>44134</v>
      </c>
      <c r="B3201" s="140">
        <v>44134</v>
      </c>
      <c r="C3201" s="141" t="s">
        <v>469</v>
      </c>
      <c r="D3201" s="142">
        <f>VLOOKUP(Pag_Inicio_Corr_mas_casos[[#This Row],[Corregimiento]],Hoja3!$A$2:$D$676,4,0)</f>
        <v>80817</v>
      </c>
      <c r="E3201" s="141">
        <v>13</v>
      </c>
      <c r="F3201">
        <v>1</v>
      </c>
    </row>
    <row r="3202" spans="1:7">
      <c r="A3202" s="139">
        <v>44134</v>
      </c>
      <c r="B3202" s="140">
        <v>44134</v>
      </c>
      <c r="C3202" s="141" t="s">
        <v>479</v>
      </c>
      <c r="D3202" s="142">
        <f>VLOOKUP(Pag_Inicio_Corr_mas_casos[[#This Row],[Corregimiento]],Hoja3!$A$2:$D$676,4,0)</f>
        <v>80806</v>
      </c>
      <c r="E3202" s="141">
        <v>12</v>
      </c>
      <c r="F3202">
        <v>1</v>
      </c>
    </row>
    <row r="3203" spans="1:7">
      <c r="A3203" s="139">
        <v>44134</v>
      </c>
      <c r="B3203" s="140">
        <v>44134</v>
      </c>
      <c r="C3203" s="141" t="s">
        <v>505</v>
      </c>
      <c r="D3203" s="142">
        <f>VLOOKUP(Pag_Inicio_Corr_mas_casos[[#This Row],[Corregimiento]],Hoja3!$A$2:$D$676,4,0)</f>
        <v>130717</v>
      </c>
      <c r="E3203" s="141">
        <v>12</v>
      </c>
      <c r="F3203">
        <v>1</v>
      </c>
    </row>
    <row r="3204" spans="1:7">
      <c r="A3204" s="139">
        <v>44134</v>
      </c>
      <c r="B3204" s="140">
        <v>44134</v>
      </c>
      <c r="C3204" s="141" t="s">
        <v>659</v>
      </c>
      <c r="D3204" s="142">
        <f>VLOOKUP(Pag_Inicio_Corr_mas_casos[[#This Row],[Corregimiento]],Hoja3!$A$2:$D$676,4,0)</f>
        <v>91103</v>
      </c>
      <c r="E3204" s="141">
        <v>11</v>
      </c>
      <c r="F3204">
        <v>1</v>
      </c>
    </row>
    <row r="3205" spans="1:7">
      <c r="A3205" s="139">
        <v>44134</v>
      </c>
      <c r="B3205" s="140">
        <v>44134</v>
      </c>
      <c r="C3205" s="141" t="s">
        <v>496</v>
      </c>
      <c r="D3205" s="142">
        <f>VLOOKUP(Pag_Inicio_Corr_mas_casos[[#This Row],[Corregimiento]],Hoja3!$A$2:$D$676,4,0)</f>
        <v>80826</v>
      </c>
      <c r="E3205" s="141">
        <v>11</v>
      </c>
      <c r="F3205">
        <v>1</v>
      </c>
    </row>
    <row r="3206" spans="1:7">
      <c r="A3206" s="139">
        <v>44134</v>
      </c>
      <c r="B3206" s="140">
        <v>44134</v>
      </c>
      <c r="C3206" s="141" t="s">
        <v>481</v>
      </c>
      <c r="D3206" s="142">
        <f>VLOOKUP(Pag_Inicio_Corr_mas_casos[[#This Row],[Corregimiento]],Hoja3!$A$2:$D$676,4,0)</f>
        <v>80810</v>
      </c>
      <c r="E3206" s="141">
        <v>11</v>
      </c>
      <c r="F3206">
        <v>1</v>
      </c>
    </row>
    <row r="3207" spans="1:7">
      <c r="A3207" s="98">
        <v>44135</v>
      </c>
      <c r="B3207" s="99">
        <v>44135</v>
      </c>
      <c r="C3207" s="100" t="s">
        <v>596</v>
      </c>
      <c r="D3207" s="101">
        <f>VLOOKUP(Pag_Inicio_Corr_mas_casos[[#This Row],[Corregimiento]],Hoja3!$A$2:$D$676,4,0)</f>
        <v>91101</v>
      </c>
      <c r="E3207" s="100">
        <v>31</v>
      </c>
      <c r="F3207">
        <v>1</v>
      </c>
      <c r="G3207">
        <f>SUM(F3207:F3224)</f>
        <v>18</v>
      </c>
    </row>
    <row r="3208" spans="1:7">
      <c r="A3208" s="98">
        <v>44135</v>
      </c>
      <c r="B3208" s="99">
        <v>44135</v>
      </c>
      <c r="C3208" s="100" t="s">
        <v>461</v>
      </c>
      <c r="D3208" s="101">
        <f>VLOOKUP(Pag_Inicio_Corr_mas_casos[[#This Row],[Corregimiento]],Hoja3!$A$2:$D$676,4,0)</f>
        <v>81002</v>
      </c>
      <c r="E3208" s="100">
        <v>28</v>
      </c>
      <c r="F3208">
        <v>1</v>
      </c>
    </row>
    <row r="3209" spans="1:7">
      <c r="A3209" s="98">
        <v>44135</v>
      </c>
      <c r="B3209" s="99">
        <v>44135</v>
      </c>
      <c r="C3209" s="100" t="s">
        <v>476</v>
      </c>
      <c r="D3209" s="101">
        <f>VLOOKUP(Pag_Inicio_Corr_mas_casos[[#This Row],[Corregimiento]],Hoja3!$A$2:$D$676,4,0)</f>
        <v>80812</v>
      </c>
      <c r="E3209" s="100">
        <v>23</v>
      </c>
      <c r="F3209">
        <v>1</v>
      </c>
    </row>
    <row r="3210" spans="1:7">
      <c r="A3210" s="98">
        <v>44135</v>
      </c>
      <c r="B3210" s="99">
        <v>44135</v>
      </c>
      <c r="C3210" s="100" t="s">
        <v>486</v>
      </c>
      <c r="D3210" s="101">
        <f>VLOOKUP(Pag_Inicio_Corr_mas_casos[[#This Row],[Corregimiento]],Hoja3!$A$2:$D$676,4,0)</f>
        <v>80813</v>
      </c>
      <c r="E3210" s="100">
        <v>23</v>
      </c>
      <c r="F3210">
        <v>1</v>
      </c>
    </row>
    <row r="3211" spans="1:7">
      <c r="A3211" s="98">
        <v>44135</v>
      </c>
      <c r="B3211" s="99">
        <v>44135</v>
      </c>
      <c r="C3211" s="100" t="s">
        <v>462</v>
      </c>
      <c r="D3211" s="101">
        <f>VLOOKUP(Pag_Inicio_Corr_mas_casos[[#This Row],[Corregimiento]],Hoja3!$A$2:$D$676,4,0)</f>
        <v>130106</v>
      </c>
      <c r="E3211" s="100">
        <v>19</v>
      </c>
      <c r="F3211">
        <v>1</v>
      </c>
    </row>
    <row r="3212" spans="1:7">
      <c r="A3212" s="98">
        <v>44135</v>
      </c>
      <c r="B3212" s="99">
        <v>44135</v>
      </c>
      <c r="C3212" s="100" t="s">
        <v>465</v>
      </c>
      <c r="D3212" s="101">
        <f>VLOOKUP(Pag_Inicio_Corr_mas_casos[[#This Row],[Corregimiento]],Hoja3!$A$2:$D$676,4,0)</f>
        <v>80821</v>
      </c>
      <c r="E3212" s="100">
        <v>18</v>
      </c>
      <c r="F3212">
        <v>1</v>
      </c>
    </row>
    <row r="3213" spans="1:7">
      <c r="A3213" s="98">
        <v>44135</v>
      </c>
      <c r="B3213" s="99">
        <v>44135</v>
      </c>
      <c r="C3213" s="100" t="s">
        <v>468</v>
      </c>
      <c r="D3213" s="101">
        <f>VLOOKUP(Pag_Inicio_Corr_mas_casos[[#This Row],[Corregimiento]],Hoja3!$A$2:$D$676,4,0)</f>
        <v>80816</v>
      </c>
      <c r="E3213" s="100">
        <v>18</v>
      </c>
      <c r="F3213">
        <v>1</v>
      </c>
    </row>
    <row r="3214" spans="1:7">
      <c r="A3214" s="98">
        <v>44135</v>
      </c>
      <c r="B3214" s="99">
        <v>44135</v>
      </c>
      <c r="C3214" s="100" t="s">
        <v>473</v>
      </c>
      <c r="D3214" s="101">
        <f>VLOOKUP(Pag_Inicio_Corr_mas_casos[[#This Row],[Corregimiento]],Hoja3!$A$2:$D$676,4,0)</f>
        <v>80819</v>
      </c>
      <c r="E3214" s="100">
        <v>15</v>
      </c>
      <c r="F3214">
        <v>1</v>
      </c>
    </row>
    <row r="3215" spans="1:7">
      <c r="A3215" s="98">
        <v>44135</v>
      </c>
      <c r="B3215" s="99">
        <v>44135</v>
      </c>
      <c r="C3215" s="100" t="s">
        <v>477</v>
      </c>
      <c r="D3215" s="101">
        <f>VLOOKUP(Pag_Inicio_Corr_mas_casos[[#This Row],[Corregimiento]],Hoja3!$A$2:$D$676,4,0)</f>
        <v>130702</v>
      </c>
      <c r="E3215" s="100">
        <v>13</v>
      </c>
      <c r="F3215">
        <v>1</v>
      </c>
    </row>
    <row r="3216" spans="1:7">
      <c r="A3216" s="98">
        <v>44135</v>
      </c>
      <c r="B3216" s="99">
        <v>44135</v>
      </c>
      <c r="C3216" s="100" t="s">
        <v>513</v>
      </c>
      <c r="D3216" s="101">
        <f>VLOOKUP(Pag_Inicio_Corr_mas_casos[[#This Row],[Corregimiento]],Hoja3!$A$2:$D$676,4,0)</f>
        <v>80814</v>
      </c>
      <c r="E3216" s="100">
        <v>12</v>
      </c>
      <c r="F3216">
        <v>1</v>
      </c>
    </row>
    <row r="3217" spans="1:7">
      <c r="A3217" s="98">
        <v>44135</v>
      </c>
      <c r="B3217" s="99">
        <v>44135</v>
      </c>
      <c r="C3217" s="100" t="s">
        <v>512</v>
      </c>
      <c r="D3217" s="101">
        <f>VLOOKUP(Pag_Inicio_Corr_mas_casos[[#This Row],[Corregimiento]],Hoja3!$A$2:$D$676,4,0)</f>
        <v>80807</v>
      </c>
      <c r="E3217" s="100">
        <v>12</v>
      </c>
      <c r="F3217">
        <v>1</v>
      </c>
    </row>
    <row r="3218" spans="1:7">
      <c r="A3218" s="98">
        <v>44135</v>
      </c>
      <c r="B3218" s="99">
        <v>44135</v>
      </c>
      <c r="C3218" s="100" t="s">
        <v>471</v>
      </c>
      <c r="D3218" s="101">
        <f>VLOOKUP(Pag_Inicio_Corr_mas_casos[[#This Row],[Corregimiento]],Hoja3!$A$2:$D$676,4,0)</f>
        <v>80823</v>
      </c>
      <c r="E3218" s="100">
        <v>12</v>
      </c>
      <c r="F3218">
        <v>1</v>
      </c>
    </row>
    <row r="3219" spans="1:7">
      <c r="A3219" s="98">
        <v>44135</v>
      </c>
      <c r="B3219" s="99">
        <v>44135</v>
      </c>
      <c r="C3219" s="100" t="s">
        <v>565</v>
      </c>
      <c r="D3219" s="101">
        <f>VLOOKUP(Pag_Inicio_Corr_mas_casos[[#This Row],[Corregimiento]],Hoja3!$A$2:$D$676,4,0)</f>
        <v>20606</v>
      </c>
      <c r="E3219" s="100">
        <v>12</v>
      </c>
      <c r="F3219">
        <v>1</v>
      </c>
    </row>
    <row r="3220" spans="1:7">
      <c r="A3220" s="98">
        <v>44135</v>
      </c>
      <c r="B3220" s="99">
        <v>44135</v>
      </c>
      <c r="C3220" s="100" t="s">
        <v>470</v>
      </c>
      <c r="D3220" s="101">
        <f>VLOOKUP(Pag_Inicio_Corr_mas_casos[[#This Row],[Corregimiento]],Hoja3!$A$2:$D$676,4,0)</f>
        <v>80822</v>
      </c>
      <c r="E3220" s="100">
        <v>11</v>
      </c>
      <c r="F3220">
        <v>1</v>
      </c>
    </row>
    <row r="3221" spans="1:7">
      <c r="A3221" s="98">
        <v>44135</v>
      </c>
      <c r="B3221" s="99">
        <v>44135</v>
      </c>
      <c r="C3221" s="100" t="s">
        <v>474</v>
      </c>
      <c r="D3221" s="101">
        <f>VLOOKUP(Pag_Inicio_Corr_mas_casos[[#This Row],[Corregimiento]],Hoja3!$A$2:$D$676,4,0)</f>
        <v>130107</v>
      </c>
      <c r="E3221" s="100">
        <v>11</v>
      </c>
      <c r="F3221">
        <v>1</v>
      </c>
    </row>
    <row r="3222" spans="1:7">
      <c r="A3222" s="98">
        <v>44135</v>
      </c>
      <c r="B3222" s="99">
        <v>44135</v>
      </c>
      <c r="C3222" s="100" t="s">
        <v>467</v>
      </c>
      <c r="D3222" s="101">
        <f>VLOOKUP(Pag_Inicio_Corr_mas_casos[[#This Row],[Corregimiento]],Hoja3!$A$2:$D$676,4,0)</f>
        <v>81008</v>
      </c>
      <c r="E3222" s="100">
        <v>11</v>
      </c>
      <c r="F3222">
        <v>1</v>
      </c>
    </row>
    <row r="3223" spans="1:7">
      <c r="A3223" s="98">
        <v>44135</v>
      </c>
      <c r="B3223" s="99">
        <v>44135</v>
      </c>
      <c r="C3223" s="100" t="s">
        <v>507</v>
      </c>
      <c r="D3223" s="101">
        <f>VLOOKUP(Pag_Inicio_Corr_mas_casos[[#This Row],[Corregimiento]],Hoja3!$A$2:$D$676,4,0)</f>
        <v>81009</v>
      </c>
      <c r="E3223" s="100">
        <v>11</v>
      </c>
      <c r="F3223">
        <v>1</v>
      </c>
    </row>
    <row r="3224" spans="1:7">
      <c r="A3224" s="98">
        <v>44135</v>
      </c>
      <c r="B3224" s="99">
        <v>44135</v>
      </c>
      <c r="C3224" s="100" t="s">
        <v>501</v>
      </c>
      <c r="D3224" s="101">
        <f>VLOOKUP(Pag_Inicio_Corr_mas_casos[[#This Row],[Corregimiento]],Hoja3!$A$2:$D$676,4,0)</f>
        <v>80809</v>
      </c>
      <c r="E3224" s="100">
        <v>11</v>
      </c>
      <c r="F3224">
        <v>1</v>
      </c>
    </row>
    <row r="3225" spans="1:7">
      <c r="A3225" s="90">
        <v>44136</v>
      </c>
      <c r="B3225" s="91">
        <v>44136</v>
      </c>
      <c r="C3225" s="92" t="s">
        <v>460</v>
      </c>
      <c r="D3225" s="93">
        <f>VLOOKUP(Pag_Inicio_Corr_mas_casos[[#This Row],[Corregimiento]],Hoja3!$A$2:$D$676,4,0)</f>
        <v>130101</v>
      </c>
      <c r="E3225" s="92">
        <v>29</v>
      </c>
      <c r="F3225">
        <v>1</v>
      </c>
      <c r="G3225">
        <f>SUM(F3225:F3244)</f>
        <v>20</v>
      </c>
    </row>
    <row r="3226" spans="1:7">
      <c r="A3226" s="90">
        <v>44136</v>
      </c>
      <c r="B3226" s="91">
        <v>44136</v>
      </c>
      <c r="C3226" s="92" t="s">
        <v>627</v>
      </c>
      <c r="D3226" s="93">
        <f>VLOOKUP(Pag_Inicio_Corr_mas_casos[[#This Row],[Corregimiento]],Hoja3!$A$2:$D$676,4,0)</f>
        <v>130104</v>
      </c>
      <c r="E3226" s="92">
        <v>27</v>
      </c>
      <c r="F3226">
        <v>1</v>
      </c>
    </row>
    <row r="3227" spans="1:7">
      <c r="A3227" s="90">
        <v>44136</v>
      </c>
      <c r="B3227" s="91">
        <v>44136</v>
      </c>
      <c r="C3227" s="92" t="s">
        <v>473</v>
      </c>
      <c r="D3227" s="93">
        <f>VLOOKUP(Pag_Inicio_Corr_mas_casos[[#This Row],[Corregimiento]],Hoja3!$A$2:$D$676,4,0)</f>
        <v>80819</v>
      </c>
      <c r="E3227" s="92">
        <v>27</v>
      </c>
      <c r="F3227">
        <v>1</v>
      </c>
    </row>
    <row r="3228" spans="1:7">
      <c r="A3228" s="90">
        <v>44136</v>
      </c>
      <c r="B3228" s="91">
        <v>44136</v>
      </c>
      <c r="C3228" s="92" t="s">
        <v>461</v>
      </c>
      <c r="D3228" s="93">
        <f>VLOOKUP(Pag_Inicio_Corr_mas_casos[[#This Row],[Corregimiento]],Hoja3!$A$2:$D$676,4,0)</f>
        <v>81002</v>
      </c>
      <c r="E3228" s="92">
        <v>20</v>
      </c>
      <c r="F3228">
        <v>1</v>
      </c>
    </row>
    <row r="3229" spans="1:7">
      <c r="A3229" s="90">
        <v>44136</v>
      </c>
      <c r="B3229" s="91">
        <v>44136</v>
      </c>
      <c r="C3229" s="92" t="s">
        <v>525</v>
      </c>
      <c r="D3229" s="93">
        <f>VLOOKUP(Pag_Inicio_Corr_mas_casos[[#This Row],[Corregimiento]],Hoja3!$A$2:$D$676,4,0)</f>
        <v>20207</v>
      </c>
      <c r="E3229" s="92">
        <v>19</v>
      </c>
      <c r="F3229">
        <v>1</v>
      </c>
    </row>
    <row r="3230" spans="1:7">
      <c r="A3230" s="90">
        <v>44136</v>
      </c>
      <c r="B3230" s="91">
        <v>44136</v>
      </c>
      <c r="C3230" s="92" t="s">
        <v>507</v>
      </c>
      <c r="D3230" s="93">
        <f>VLOOKUP(Pag_Inicio_Corr_mas_casos[[#This Row],[Corregimiento]],Hoja3!$A$2:$D$676,4,0)</f>
        <v>81009</v>
      </c>
      <c r="E3230" s="92">
        <v>18</v>
      </c>
      <c r="F3230">
        <v>1</v>
      </c>
    </row>
    <row r="3231" spans="1:7">
      <c r="A3231" s="90">
        <v>44136</v>
      </c>
      <c r="B3231" s="91">
        <v>44136</v>
      </c>
      <c r="C3231" s="92" t="s">
        <v>486</v>
      </c>
      <c r="D3231" s="93">
        <f>VLOOKUP(Pag_Inicio_Corr_mas_casos[[#This Row],[Corregimiento]],Hoja3!$A$2:$D$676,4,0)</f>
        <v>80813</v>
      </c>
      <c r="E3231" s="92">
        <v>18</v>
      </c>
      <c r="F3231">
        <v>1</v>
      </c>
    </row>
    <row r="3232" spans="1:7">
      <c r="A3232" s="90">
        <v>44136</v>
      </c>
      <c r="B3232" s="91">
        <v>44136</v>
      </c>
      <c r="C3232" s="92" t="s">
        <v>476</v>
      </c>
      <c r="D3232" s="93">
        <f>VLOOKUP(Pag_Inicio_Corr_mas_casos[[#This Row],[Corregimiento]],Hoja3!$A$2:$D$676,4,0)</f>
        <v>80812</v>
      </c>
      <c r="E3232" s="92">
        <v>18</v>
      </c>
      <c r="F3232">
        <v>1</v>
      </c>
    </row>
    <row r="3233" spans="1:7">
      <c r="A3233" s="90">
        <v>44136</v>
      </c>
      <c r="B3233" s="91">
        <v>44136</v>
      </c>
      <c r="C3233" s="92" t="s">
        <v>512</v>
      </c>
      <c r="D3233" s="93">
        <f>VLOOKUP(Pag_Inicio_Corr_mas_casos[[#This Row],[Corregimiento]],Hoja3!$A$2:$D$676,4,0)</f>
        <v>80807</v>
      </c>
      <c r="E3233" s="92">
        <v>15</v>
      </c>
      <c r="F3233">
        <v>1</v>
      </c>
    </row>
    <row r="3234" spans="1:7">
      <c r="A3234" s="90">
        <v>44136</v>
      </c>
      <c r="B3234" s="91">
        <v>44136</v>
      </c>
      <c r="C3234" s="92" t="s">
        <v>660</v>
      </c>
      <c r="D3234" s="93">
        <f>VLOOKUP(Pag_Inicio_Corr_mas_casos[[#This Row],[Corregimiento]],Hoja3!$A$2:$D$676,4,0)</f>
        <v>130908</v>
      </c>
      <c r="E3234" s="92">
        <v>15</v>
      </c>
      <c r="F3234">
        <v>1</v>
      </c>
    </row>
    <row r="3235" spans="1:7">
      <c r="A3235" s="90">
        <v>44136</v>
      </c>
      <c r="B3235" s="91">
        <v>44136</v>
      </c>
      <c r="C3235" s="92" t="s">
        <v>465</v>
      </c>
      <c r="D3235" s="93">
        <f>VLOOKUP(Pag_Inicio_Corr_mas_casos[[#This Row],[Corregimiento]],Hoja3!$A$2:$D$676,4,0)</f>
        <v>80821</v>
      </c>
      <c r="E3235" s="92">
        <v>14</v>
      </c>
      <c r="F3235">
        <v>1</v>
      </c>
    </row>
    <row r="3236" spans="1:7">
      <c r="A3236" s="90">
        <v>44136</v>
      </c>
      <c r="B3236" s="91">
        <v>44136</v>
      </c>
      <c r="C3236" s="92" t="s">
        <v>478</v>
      </c>
      <c r="D3236" s="93">
        <f>VLOOKUP(Pag_Inicio_Corr_mas_casos[[#This Row],[Corregimiento]],Hoja3!$A$2:$D$676,4,0)</f>
        <v>40601</v>
      </c>
      <c r="E3236" s="92">
        <v>13</v>
      </c>
      <c r="F3236">
        <v>1</v>
      </c>
    </row>
    <row r="3237" spans="1:7">
      <c r="A3237" s="90">
        <v>44136</v>
      </c>
      <c r="B3237" s="91">
        <v>44136</v>
      </c>
      <c r="C3237" s="92" t="s">
        <v>501</v>
      </c>
      <c r="D3237" s="93">
        <f>VLOOKUP(Pag_Inicio_Corr_mas_casos[[#This Row],[Corregimiento]],Hoja3!$A$2:$D$676,4,0)</f>
        <v>80809</v>
      </c>
      <c r="E3237" s="92">
        <v>12</v>
      </c>
      <c r="F3237">
        <v>1</v>
      </c>
    </row>
    <row r="3238" spans="1:7">
      <c r="A3238" s="90">
        <v>44136</v>
      </c>
      <c r="B3238" s="91">
        <v>44136</v>
      </c>
      <c r="C3238" s="92" t="s">
        <v>505</v>
      </c>
      <c r="D3238" s="93">
        <f>VLOOKUP(Pag_Inicio_Corr_mas_casos[[#This Row],[Corregimiento]],Hoja3!$A$2:$D$676,4,0)</f>
        <v>130717</v>
      </c>
      <c r="E3238" s="92">
        <v>12</v>
      </c>
      <c r="F3238">
        <v>1</v>
      </c>
    </row>
    <row r="3239" spans="1:7">
      <c r="A3239" s="90">
        <v>44136</v>
      </c>
      <c r="B3239" s="91">
        <v>44136</v>
      </c>
      <c r="C3239" s="92" t="s">
        <v>462</v>
      </c>
      <c r="D3239" s="93">
        <f>VLOOKUP(Pag_Inicio_Corr_mas_casos[[#This Row],[Corregimiento]],Hoja3!$A$2:$D$676,4,0)</f>
        <v>130106</v>
      </c>
      <c r="E3239" s="92">
        <v>12</v>
      </c>
      <c r="F3239">
        <v>1</v>
      </c>
    </row>
    <row r="3240" spans="1:7">
      <c r="A3240" s="90">
        <v>44136</v>
      </c>
      <c r="B3240" s="91">
        <v>44136</v>
      </c>
      <c r="C3240" s="92" t="s">
        <v>513</v>
      </c>
      <c r="D3240" s="93">
        <f>VLOOKUP(Pag_Inicio_Corr_mas_casos[[#This Row],[Corregimiento]],Hoja3!$A$2:$D$676,4,0)</f>
        <v>80814</v>
      </c>
      <c r="E3240" s="92">
        <v>12</v>
      </c>
      <c r="F3240">
        <v>1</v>
      </c>
    </row>
    <row r="3241" spans="1:7">
      <c r="A3241" s="90">
        <v>44136</v>
      </c>
      <c r="B3241" s="91">
        <v>44136</v>
      </c>
      <c r="C3241" s="92" t="s">
        <v>596</v>
      </c>
      <c r="D3241" s="93">
        <f>VLOOKUP(Pag_Inicio_Corr_mas_casos[[#This Row],[Corregimiento]],Hoja3!$A$2:$D$676,4,0)</f>
        <v>91101</v>
      </c>
      <c r="E3241" s="92">
        <v>11</v>
      </c>
      <c r="F3241">
        <v>1</v>
      </c>
    </row>
    <row r="3242" spans="1:7">
      <c r="A3242" s="90">
        <v>44136</v>
      </c>
      <c r="B3242" s="91">
        <v>44136</v>
      </c>
      <c r="C3242" s="92" t="s">
        <v>517</v>
      </c>
      <c r="D3242" s="93">
        <f>VLOOKUP(Pag_Inicio_Corr_mas_casos[[#This Row],[Corregimiento]],Hoja3!$A$2:$D$676,4,0)</f>
        <v>91001</v>
      </c>
      <c r="E3242" s="92">
        <v>11</v>
      </c>
      <c r="F3242">
        <v>1</v>
      </c>
    </row>
    <row r="3243" spans="1:7">
      <c r="A3243" s="90">
        <v>44136</v>
      </c>
      <c r="B3243" s="91">
        <v>44136</v>
      </c>
      <c r="C3243" s="92" t="s">
        <v>506</v>
      </c>
      <c r="D3243" s="93">
        <f>VLOOKUP(Pag_Inicio_Corr_mas_casos[[#This Row],[Corregimiento]],Hoja3!$A$2:$D$676,4,0)</f>
        <v>81003</v>
      </c>
      <c r="E3243" s="92">
        <v>11</v>
      </c>
      <c r="F3243">
        <v>1</v>
      </c>
    </row>
    <row r="3244" spans="1:7">
      <c r="A3244" s="90">
        <v>44136</v>
      </c>
      <c r="B3244" s="91">
        <v>44136</v>
      </c>
      <c r="C3244" s="92" t="s">
        <v>467</v>
      </c>
      <c r="D3244" s="93">
        <f>VLOOKUP(Pag_Inicio_Corr_mas_casos[[#This Row],[Corregimiento]],Hoja3!$A$2:$D$676,4,0)</f>
        <v>81008</v>
      </c>
      <c r="E3244" s="92">
        <v>11</v>
      </c>
      <c r="F3244">
        <v>1</v>
      </c>
    </row>
    <row r="3245" spans="1:7">
      <c r="A3245" s="135">
        <v>44137</v>
      </c>
      <c r="B3245" s="136">
        <v>44137</v>
      </c>
      <c r="C3245" s="137" t="s">
        <v>532</v>
      </c>
      <c r="D3245" s="138">
        <f>VLOOKUP(Pag_Inicio_Corr_mas_casos[[#This Row],[Corregimiento]],Hoja3!$A$2:$D$676,4,0)</f>
        <v>20601</v>
      </c>
      <c r="E3245" s="137">
        <v>43</v>
      </c>
      <c r="F3245">
        <v>1</v>
      </c>
      <c r="G3245">
        <f>SUM(F3245:F3255)</f>
        <v>11</v>
      </c>
    </row>
    <row r="3246" spans="1:7">
      <c r="A3246" s="135">
        <v>44137</v>
      </c>
      <c r="B3246" s="136">
        <v>44137</v>
      </c>
      <c r="C3246" s="137" t="s">
        <v>601</v>
      </c>
      <c r="D3246" s="138">
        <f>VLOOKUP(Pag_Inicio_Corr_mas_casos[[#This Row],[Corregimiento]],Hoja3!$A$2:$D$676,4,0)</f>
        <v>40502</v>
      </c>
      <c r="E3246" s="137">
        <v>23</v>
      </c>
      <c r="F3246">
        <v>1</v>
      </c>
    </row>
    <row r="3247" spans="1:7">
      <c r="A3247" s="135">
        <v>44137</v>
      </c>
      <c r="B3247" s="136">
        <v>44137</v>
      </c>
      <c r="C3247" s="137" t="s">
        <v>472</v>
      </c>
      <c r="D3247" s="138">
        <f>VLOOKUP(Pag_Inicio_Corr_mas_casos[[#This Row],[Corregimiento]],Hoja3!$A$2:$D$676,4,0)</f>
        <v>81001</v>
      </c>
      <c r="E3247" s="137">
        <v>19</v>
      </c>
      <c r="F3247">
        <v>1</v>
      </c>
    </row>
    <row r="3248" spans="1:7">
      <c r="A3248" s="135">
        <v>44137</v>
      </c>
      <c r="B3248" s="136">
        <v>44137</v>
      </c>
      <c r="C3248" s="137" t="s">
        <v>466</v>
      </c>
      <c r="D3248" s="138">
        <f>VLOOKUP(Pag_Inicio_Corr_mas_casos[[#This Row],[Corregimiento]],Hoja3!$A$2:$D$676,4,0)</f>
        <v>81007</v>
      </c>
      <c r="E3248" s="137">
        <v>18</v>
      </c>
      <c r="F3248">
        <v>1</v>
      </c>
    </row>
    <row r="3249" spans="1:7">
      <c r="A3249" s="135">
        <v>44137</v>
      </c>
      <c r="B3249" s="136">
        <v>44137</v>
      </c>
      <c r="C3249" s="137" t="s">
        <v>470</v>
      </c>
      <c r="D3249" s="138">
        <f>VLOOKUP(Pag_Inicio_Corr_mas_casos[[#This Row],[Corregimiento]],Hoja3!$A$2:$D$676,4,0)</f>
        <v>80822</v>
      </c>
      <c r="E3249" s="137">
        <v>16</v>
      </c>
      <c r="F3249">
        <v>1</v>
      </c>
    </row>
    <row r="3250" spans="1:7">
      <c r="A3250" s="135">
        <v>44137</v>
      </c>
      <c r="B3250" s="136">
        <v>44137</v>
      </c>
      <c r="C3250" s="137" t="s">
        <v>490</v>
      </c>
      <c r="D3250" s="138">
        <f>VLOOKUP(Pag_Inicio_Corr_mas_casos[[#This Row],[Corregimiento]],Hoja3!$A$2:$D$676,4,0)</f>
        <v>80820</v>
      </c>
      <c r="E3250" s="137">
        <v>14</v>
      </c>
      <c r="F3250">
        <v>1</v>
      </c>
    </row>
    <row r="3251" spans="1:7">
      <c r="A3251" s="135">
        <v>44137</v>
      </c>
      <c r="B3251" s="136">
        <v>44137</v>
      </c>
      <c r="C3251" s="137" t="s">
        <v>596</v>
      </c>
      <c r="D3251" s="138">
        <f>VLOOKUP(Pag_Inicio_Corr_mas_casos[[#This Row],[Corregimiento]],Hoja3!$A$2:$D$676,4,0)</f>
        <v>91101</v>
      </c>
      <c r="E3251" s="137">
        <v>14</v>
      </c>
      <c r="F3251">
        <v>1</v>
      </c>
    </row>
    <row r="3252" spans="1:7">
      <c r="A3252" s="135">
        <v>44137</v>
      </c>
      <c r="B3252" s="136">
        <v>44137</v>
      </c>
      <c r="C3252" s="137" t="s">
        <v>501</v>
      </c>
      <c r="D3252" s="138">
        <f>VLOOKUP(Pag_Inicio_Corr_mas_casos[[#This Row],[Corregimiento]],Hoja3!$A$2:$D$676,4,0)</f>
        <v>80809</v>
      </c>
      <c r="E3252" s="137">
        <v>13</v>
      </c>
      <c r="F3252">
        <v>1</v>
      </c>
    </row>
    <row r="3253" spans="1:7">
      <c r="A3253" s="135">
        <v>44137</v>
      </c>
      <c r="B3253" s="136">
        <v>44137</v>
      </c>
      <c r="C3253" s="137" t="s">
        <v>461</v>
      </c>
      <c r="D3253" s="138">
        <f>VLOOKUP(Pag_Inicio_Corr_mas_casos[[#This Row],[Corregimiento]],Hoja3!$A$2:$D$676,4,0)</f>
        <v>81002</v>
      </c>
      <c r="E3253" s="137">
        <v>12</v>
      </c>
      <c r="F3253">
        <v>1</v>
      </c>
    </row>
    <row r="3254" spans="1:7">
      <c r="A3254" s="135">
        <v>44137</v>
      </c>
      <c r="B3254" s="136">
        <v>44137</v>
      </c>
      <c r="C3254" s="137" t="s">
        <v>478</v>
      </c>
      <c r="D3254" s="138">
        <f>VLOOKUP(Pag_Inicio_Corr_mas_casos[[#This Row],[Corregimiento]],Hoja3!$A$2:$D$676,4,0)</f>
        <v>40601</v>
      </c>
      <c r="E3254" s="137">
        <v>11</v>
      </c>
      <c r="F3254">
        <v>1</v>
      </c>
    </row>
    <row r="3255" spans="1:7">
      <c r="A3255" s="135">
        <v>44137</v>
      </c>
      <c r="B3255" s="136">
        <v>44137</v>
      </c>
      <c r="C3255" s="137" t="s">
        <v>476</v>
      </c>
      <c r="D3255" s="138">
        <f>VLOOKUP(Pag_Inicio_Corr_mas_casos[[#This Row],[Corregimiento]],Hoja3!$A$2:$D$676,4,0)</f>
        <v>80812</v>
      </c>
      <c r="E3255" s="137">
        <v>11</v>
      </c>
      <c r="F3255">
        <v>1</v>
      </c>
    </row>
    <row r="3256" spans="1:7">
      <c r="A3256" s="86">
        <v>44138</v>
      </c>
      <c r="B3256" s="87">
        <v>44138</v>
      </c>
      <c r="C3256" s="88" t="s">
        <v>661</v>
      </c>
      <c r="D3256" s="89">
        <f>VLOOKUP(Pag_Inicio_Corr_mas_casos[[#This Row],[Corregimiento]],Hoja3!$A$2:$D$676,4,0)</f>
        <v>30301</v>
      </c>
      <c r="E3256" s="88">
        <v>29</v>
      </c>
      <c r="F3256">
        <v>1</v>
      </c>
      <c r="G3256">
        <f>SUM(F3256:F3271)</f>
        <v>16</v>
      </c>
    </row>
    <row r="3257" spans="1:7">
      <c r="A3257" s="86">
        <v>44138</v>
      </c>
      <c r="B3257" s="87">
        <v>44138</v>
      </c>
      <c r="C3257" s="88" t="s">
        <v>471</v>
      </c>
      <c r="D3257" s="89">
        <f>VLOOKUP(Pag_Inicio_Corr_mas_casos[[#This Row],[Corregimiento]],Hoja3!$A$2:$D$676,4,0)</f>
        <v>80823</v>
      </c>
      <c r="E3257" s="88">
        <v>24</v>
      </c>
      <c r="F3257">
        <v>1</v>
      </c>
    </row>
    <row r="3258" spans="1:7">
      <c r="A3258" s="86">
        <v>44138</v>
      </c>
      <c r="B3258" s="87">
        <v>44138</v>
      </c>
      <c r="C3258" s="88" t="s">
        <v>476</v>
      </c>
      <c r="D3258" s="89">
        <f>VLOOKUP(Pag_Inicio_Corr_mas_casos[[#This Row],[Corregimiento]],Hoja3!$A$2:$D$676,4,0)</f>
        <v>80812</v>
      </c>
      <c r="E3258" s="88">
        <v>24</v>
      </c>
      <c r="F3258">
        <v>1</v>
      </c>
    </row>
    <row r="3259" spans="1:7">
      <c r="A3259" s="86">
        <v>44138</v>
      </c>
      <c r="B3259" s="87">
        <v>44138</v>
      </c>
      <c r="C3259" s="88" t="s">
        <v>460</v>
      </c>
      <c r="D3259" s="89">
        <f>VLOOKUP(Pag_Inicio_Corr_mas_casos[[#This Row],[Corregimiento]],Hoja3!$A$2:$D$676,4,0)</f>
        <v>130101</v>
      </c>
      <c r="E3259" s="88">
        <v>23</v>
      </c>
      <c r="F3259">
        <v>1</v>
      </c>
    </row>
    <row r="3260" spans="1:7">
      <c r="A3260" s="86">
        <v>44138</v>
      </c>
      <c r="B3260" s="87">
        <v>44138</v>
      </c>
      <c r="C3260" s="88" t="s">
        <v>473</v>
      </c>
      <c r="D3260" s="89">
        <f>VLOOKUP(Pag_Inicio_Corr_mas_casos[[#This Row],[Corregimiento]],Hoja3!$A$2:$D$676,4,0)</f>
        <v>80819</v>
      </c>
      <c r="E3260" s="88">
        <v>23</v>
      </c>
      <c r="F3260">
        <v>1</v>
      </c>
    </row>
    <row r="3261" spans="1:7">
      <c r="A3261" s="86">
        <v>44138</v>
      </c>
      <c r="B3261" s="87">
        <v>44138</v>
      </c>
      <c r="C3261" s="88" t="s">
        <v>462</v>
      </c>
      <c r="D3261" s="89">
        <f>VLOOKUP(Pag_Inicio_Corr_mas_casos[[#This Row],[Corregimiento]],Hoja3!$A$2:$D$676,4,0)</f>
        <v>130106</v>
      </c>
      <c r="E3261" s="88">
        <v>23</v>
      </c>
      <c r="F3261">
        <v>1</v>
      </c>
    </row>
    <row r="3262" spans="1:7">
      <c r="A3262" s="86">
        <v>44138</v>
      </c>
      <c r="B3262" s="87">
        <v>44138</v>
      </c>
      <c r="C3262" s="88" t="s">
        <v>564</v>
      </c>
      <c r="D3262" s="89">
        <f>VLOOKUP(Pag_Inicio_Corr_mas_casos[[#This Row],[Corregimiento]],Hoja3!$A$2:$D$676,4,0)</f>
        <v>40606</v>
      </c>
      <c r="E3262" s="88">
        <v>17</v>
      </c>
      <c r="F3262">
        <v>1</v>
      </c>
    </row>
    <row r="3263" spans="1:7">
      <c r="A3263" s="86">
        <v>44138</v>
      </c>
      <c r="B3263" s="87">
        <v>44138</v>
      </c>
      <c r="C3263" s="88" t="s">
        <v>472</v>
      </c>
      <c r="D3263" s="89">
        <f>VLOOKUP(Pag_Inicio_Corr_mas_casos[[#This Row],[Corregimiento]],Hoja3!$A$2:$D$676,4,0)</f>
        <v>81001</v>
      </c>
      <c r="E3263" s="88">
        <v>16</v>
      </c>
      <c r="F3263">
        <v>1</v>
      </c>
    </row>
    <row r="3264" spans="1:7">
      <c r="A3264" s="86">
        <v>44138</v>
      </c>
      <c r="B3264" s="87">
        <v>44138</v>
      </c>
      <c r="C3264" s="88" t="s">
        <v>495</v>
      </c>
      <c r="D3264" s="89">
        <f>VLOOKUP(Pag_Inicio_Corr_mas_casos[[#This Row],[Corregimiento]],Hoja3!$A$2:$D$676,4,0)</f>
        <v>130708</v>
      </c>
      <c r="E3264" s="88">
        <v>16</v>
      </c>
      <c r="F3264">
        <v>1</v>
      </c>
    </row>
    <row r="3265" spans="1:7">
      <c r="A3265" s="86">
        <v>44138</v>
      </c>
      <c r="B3265" s="87">
        <v>44138</v>
      </c>
      <c r="C3265" s="88" t="s">
        <v>479</v>
      </c>
      <c r="D3265" s="89">
        <f>VLOOKUP(Pag_Inicio_Corr_mas_casos[[#This Row],[Corregimiento]],Hoja3!$A$2:$D$676,4,0)</f>
        <v>80806</v>
      </c>
      <c r="E3265" s="88">
        <v>15</v>
      </c>
      <c r="F3265">
        <v>1</v>
      </c>
    </row>
    <row r="3266" spans="1:7">
      <c r="A3266" s="86">
        <v>44138</v>
      </c>
      <c r="B3266" s="87">
        <v>44138</v>
      </c>
      <c r="C3266" s="88" t="s">
        <v>521</v>
      </c>
      <c r="D3266" s="89">
        <f>VLOOKUP(Pag_Inicio_Corr_mas_casos[[#This Row],[Corregimiento]],Hoja3!$A$2:$D$676,4,0)</f>
        <v>100101</v>
      </c>
      <c r="E3266" s="88">
        <v>15</v>
      </c>
      <c r="F3266">
        <v>1</v>
      </c>
    </row>
    <row r="3267" spans="1:7">
      <c r="A3267" s="86">
        <v>44138</v>
      </c>
      <c r="B3267" s="87">
        <v>44138</v>
      </c>
      <c r="C3267" s="88" t="s">
        <v>469</v>
      </c>
      <c r="D3267" s="89">
        <f>VLOOKUP(Pag_Inicio_Corr_mas_casos[[#This Row],[Corregimiento]],Hoja3!$A$2:$D$676,4,0)</f>
        <v>80817</v>
      </c>
      <c r="E3267" s="88">
        <v>15</v>
      </c>
      <c r="F3267">
        <v>1</v>
      </c>
    </row>
    <row r="3268" spans="1:7">
      <c r="A3268" s="86">
        <v>44138</v>
      </c>
      <c r="B3268" s="87">
        <v>44138</v>
      </c>
      <c r="C3268" s="88" t="s">
        <v>468</v>
      </c>
      <c r="D3268" s="89">
        <f>VLOOKUP(Pag_Inicio_Corr_mas_casos[[#This Row],[Corregimiento]],Hoja3!$A$2:$D$676,4,0)</f>
        <v>80816</v>
      </c>
      <c r="E3268" s="88">
        <v>14</v>
      </c>
      <c r="F3268">
        <v>1</v>
      </c>
    </row>
    <row r="3269" spans="1:7">
      <c r="A3269" s="86">
        <v>44138</v>
      </c>
      <c r="B3269" s="87">
        <v>44138</v>
      </c>
      <c r="C3269" s="88" t="s">
        <v>470</v>
      </c>
      <c r="D3269" s="89">
        <f>VLOOKUP(Pag_Inicio_Corr_mas_casos[[#This Row],[Corregimiento]],Hoja3!$A$2:$D$676,4,0)</f>
        <v>80822</v>
      </c>
      <c r="E3269" s="88">
        <v>13</v>
      </c>
      <c r="F3269">
        <v>1</v>
      </c>
    </row>
    <row r="3270" spans="1:7">
      <c r="A3270" s="86">
        <v>44138</v>
      </c>
      <c r="B3270" s="87">
        <v>44138</v>
      </c>
      <c r="C3270" s="88" t="s">
        <v>512</v>
      </c>
      <c r="D3270" s="89">
        <f>VLOOKUP(Pag_Inicio_Corr_mas_casos[[#This Row],[Corregimiento]],Hoja3!$A$2:$D$676,4,0)</f>
        <v>80807</v>
      </c>
      <c r="E3270" s="88">
        <v>12</v>
      </c>
      <c r="F3270">
        <v>1</v>
      </c>
    </row>
    <row r="3271" spans="1:7">
      <c r="A3271" s="86">
        <v>44138</v>
      </c>
      <c r="B3271" s="87">
        <v>44138</v>
      </c>
      <c r="C3271" s="88" t="s">
        <v>464</v>
      </c>
      <c r="D3271" s="89">
        <f>VLOOKUP(Pag_Inicio_Corr_mas_casos[[#This Row],[Corregimiento]],Hoja3!$A$2:$D$676,4,0)</f>
        <v>130102</v>
      </c>
      <c r="E3271" s="88">
        <v>12</v>
      </c>
      <c r="F3271">
        <v>1</v>
      </c>
    </row>
    <row r="3272" spans="1:7">
      <c r="A3272" s="139">
        <v>44139</v>
      </c>
      <c r="B3272" s="140">
        <v>44139</v>
      </c>
      <c r="C3272" s="141" t="s">
        <v>476</v>
      </c>
      <c r="D3272" s="142">
        <f>VLOOKUP(Pag_Inicio_Corr_mas_casos[[#This Row],[Corregimiento]],Hoja3!$A$2:$D$676,4,0)</f>
        <v>80812</v>
      </c>
      <c r="E3272" s="141">
        <v>15</v>
      </c>
      <c r="F3272">
        <v>1</v>
      </c>
      <c r="G3272">
        <f>SUM(F3272:F3279)</f>
        <v>8</v>
      </c>
    </row>
    <row r="3273" spans="1:7">
      <c r="A3273" s="139">
        <v>44139</v>
      </c>
      <c r="B3273" s="140">
        <v>44139</v>
      </c>
      <c r="C3273" s="141" t="s">
        <v>477</v>
      </c>
      <c r="D3273" s="142">
        <f>VLOOKUP(Pag_Inicio_Corr_mas_casos[[#This Row],[Corregimiento]],Hoja3!$A$2:$D$676,4,0)</f>
        <v>130702</v>
      </c>
      <c r="E3273" s="141">
        <v>15</v>
      </c>
      <c r="F3273">
        <v>1</v>
      </c>
    </row>
    <row r="3274" spans="1:7">
      <c r="A3274" s="139">
        <v>44139</v>
      </c>
      <c r="B3274" s="140">
        <v>44139</v>
      </c>
      <c r="C3274" s="141" t="s">
        <v>501</v>
      </c>
      <c r="D3274" s="142">
        <f>VLOOKUP(Pag_Inicio_Corr_mas_casos[[#This Row],[Corregimiento]],Hoja3!$A$2:$D$676,4,0)</f>
        <v>80809</v>
      </c>
      <c r="E3274" s="141">
        <v>14</v>
      </c>
      <c r="F3274">
        <v>1</v>
      </c>
    </row>
    <row r="3275" spans="1:7">
      <c r="A3275" s="139">
        <v>44139</v>
      </c>
      <c r="B3275" s="140">
        <v>44139</v>
      </c>
      <c r="C3275" s="141" t="s">
        <v>551</v>
      </c>
      <c r="D3275" s="142">
        <f>VLOOKUP(Pag_Inicio_Corr_mas_casos[[#This Row],[Corregimiento]],Hoja3!$A$2:$D$676,4,0)</f>
        <v>30110</v>
      </c>
      <c r="E3275" s="141">
        <v>12</v>
      </c>
      <c r="F3275">
        <v>1</v>
      </c>
    </row>
    <row r="3276" spans="1:7">
      <c r="A3276" s="139">
        <v>44139</v>
      </c>
      <c r="B3276" s="140">
        <v>44139</v>
      </c>
      <c r="C3276" s="141" t="s">
        <v>507</v>
      </c>
      <c r="D3276" s="142">
        <f>VLOOKUP(Pag_Inicio_Corr_mas_casos[[#This Row],[Corregimiento]],Hoja3!$A$2:$D$676,4,0)</f>
        <v>81009</v>
      </c>
      <c r="E3276" s="141">
        <v>12</v>
      </c>
      <c r="F3276">
        <v>1</v>
      </c>
    </row>
    <row r="3277" spans="1:7">
      <c r="A3277" s="139">
        <v>44139</v>
      </c>
      <c r="B3277" s="140">
        <v>44139</v>
      </c>
      <c r="C3277" s="141" t="s">
        <v>470</v>
      </c>
      <c r="D3277" s="142">
        <f>VLOOKUP(Pag_Inicio_Corr_mas_casos[[#This Row],[Corregimiento]],Hoja3!$A$2:$D$676,4,0)</f>
        <v>80822</v>
      </c>
      <c r="E3277" s="141">
        <v>12</v>
      </c>
      <c r="F3277">
        <v>1</v>
      </c>
    </row>
    <row r="3278" spans="1:7">
      <c r="A3278" s="139">
        <v>44139</v>
      </c>
      <c r="B3278" s="140">
        <v>44139</v>
      </c>
      <c r="C3278" s="141" t="s">
        <v>496</v>
      </c>
      <c r="D3278" s="142">
        <f>VLOOKUP(Pag_Inicio_Corr_mas_casos[[#This Row],[Corregimiento]],Hoja3!$A$2:$D$676,4,0)</f>
        <v>80826</v>
      </c>
      <c r="E3278" s="141">
        <v>12</v>
      </c>
      <c r="F3278">
        <v>1</v>
      </c>
    </row>
    <row r="3279" spans="1:7">
      <c r="A3279" s="139">
        <v>44139</v>
      </c>
      <c r="B3279" s="140">
        <v>44139</v>
      </c>
      <c r="C3279" s="141" t="s">
        <v>473</v>
      </c>
      <c r="D3279" s="142">
        <f>VLOOKUP(Pag_Inicio_Corr_mas_casos[[#This Row],[Corregimiento]],Hoja3!$A$2:$D$676,4,0)</f>
        <v>80819</v>
      </c>
      <c r="E3279" s="141">
        <v>11</v>
      </c>
      <c r="F3279">
        <v>1</v>
      </c>
    </row>
    <row r="3280" spans="1:7">
      <c r="A3280" s="98">
        <v>44140</v>
      </c>
      <c r="B3280" s="99">
        <v>44140</v>
      </c>
      <c r="C3280" s="100" t="s">
        <v>501</v>
      </c>
      <c r="D3280" s="101">
        <f>VLOOKUP(Pag_Inicio_Corr_mas_casos[[#This Row],[Corregimiento]],Hoja3!$A$2:$D$676,4,0)</f>
        <v>80809</v>
      </c>
      <c r="E3280" s="100">
        <v>17</v>
      </c>
      <c r="F3280">
        <v>1</v>
      </c>
      <c r="G3280">
        <f>SUM(F3280:F3288)</f>
        <v>9</v>
      </c>
    </row>
    <row r="3281" spans="1:7">
      <c r="A3281" s="98">
        <v>44140</v>
      </c>
      <c r="B3281" s="99">
        <v>44140</v>
      </c>
      <c r="C3281" s="100" t="s">
        <v>470</v>
      </c>
      <c r="D3281" s="101">
        <f>VLOOKUP(Pag_Inicio_Corr_mas_casos[[#This Row],[Corregimiento]],Hoja3!$A$2:$D$676,4,0)</f>
        <v>80822</v>
      </c>
      <c r="E3281" s="100">
        <v>16</v>
      </c>
      <c r="F3281">
        <v>1</v>
      </c>
    </row>
    <row r="3282" spans="1:7">
      <c r="A3282" s="98">
        <v>44140</v>
      </c>
      <c r="B3282" s="99">
        <v>44140</v>
      </c>
      <c r="C3282" s="100" t="s">
        <v>479</v>
      </c>
      <c r="D3282" s="101">
        <f>VLOOKUP(Pag_Inicio_Corr_mas_casos[[#This Row],[Corregimiento]],Hoja3!$A$2:$D$676,4,0)</f>
        <v>80806</v>
      </c>
      <c r="E3282" s="100">
        <v>16</v>
      </c>
      <c r="F3282">
        <v>1</v>
      </c>
    </row>
    <row r="3283" spans="1:7">
      <c r="A3283" s="98">
        <v>44140</v>
      </c>
      <c r="B3283" s="99">
        <v>44140</v>
      </c>
      <c r="C3283" s="100" t="s">
        <v>464</v>
      </c>
      <c r="D3283" s="101">
        <f>VLOOKUP(Pag_Inicio_Corr_mas_casos[[#This Row],[Corregimiento]],Hoja3!$A$2:$D$676,4,0)</f>
        <v>130102</v>
      </c>
      <c r="E3283" s="100">
        <v>15</v>
      </c>
      <c r="F3283">
        <v>1</v>
      </c>
    </row>
    <row r="3284" spans="1:7">
      <c r="A3284" s="98">
        <v>44140</v>
      </c>
      <c r="B3284" s="99">
        <v>44140</v>
      </c>
      <c r="C3284" s="100" t="s">
        <v>596</v>
      </c>
      <c r="D3284" s="101">
        <f>VLOOKUP(Pag_Inicio_Corr_mas_casos[[#This Row],[Corregimiento]],Hoja3!$A$2:$D$676,4,0)</f>
        <v>91101</v>
      </c>
      <c r="E3284" s="100">
        <v>14</v>
      </c>
      <c r="F3284">
        <v>1</v>
      </c>
    </row>
    <row r="3285" spans="1:7">
      <c r="A3285" s="98">
        <v>44140</v>
      </c>
      <c r="B3285" s="99">
        <v>44140</v>
      </c>
      <c r="C3285" s="100" t="s">
        <v>477</v>
      </c>
      <c r="D3285" s="101">
        <f>VLOOKUP(Pag_Inicio_Corr_mas_casos[[#This Row],[Corregimiento]],Hoja3!$A$2:$D$676,4,0)</f>
        <v>130702</v>
      </c>
      <c r="E3285" s="100">
        <v>13</v>
      </c>
      <c r="F3285">
        <v>1</v>
      </c>
    </row>
    <row r="3286" spans="1:7">
      <c r="A3286" s="98">
        <v>44140</v>
      </c>
      <c r="B3286" s="99">
        <v>44140</v>
      </c>
      <c r="C3286" s="100" t="s">
        <v>507</v>
      </c>
      <c r="D3286" s="101">
        <f>VLOOKUP(Pag_Inicio_Corr_mas_casos[[#This Row],[Corregimiento]],Hoja3!$A$2:$D$676,4,0)</f>
        <v>81009</v>
      </c>
      <c r="E3286" s="100">
        <v>13</v>
      </c>
      <c r="F3286">
        <v>1</v>
      </c>
    </row>
    <row r="3287" spans="1:7">
      <c r="A3287" s="98">
        <v>44140</v>
      </c>
      <c r="B3287" s="99">
        <v>44140</v>
      </c>
      <c r="C3287" s="100" t="s">
        <v>511</v>
      </c>
      <c r="D3287" s="101">
        <f>VLOOKUP(Pag_Inicio_Corr_mas_casos[[#This Row],[Corregimiento]],Hoja3!$A$2:$D$676,4,0)</f>
        <v>80508</v>
      </c>
      <c r="E3287" s="100">
        <v>13</v>
      </c>
      <c r="F3287">
        <v>1</v>
      </c>
    </row>
    <row r="3288" spans="1:7">
      <c r="A3288" s="98">
        <v>44140</v>
      </c>
      <c r="B3288" s="99">
        <v>44140</v>
      </c>
      <c r="C3288" s="100" t="s">
        <v>473</v>
      </c>
      <c r="D3288" s="101">
        <f>VLOOKUP(Pag_Inicio_Corr_mas_casos[[#This Row],[Corregimiento]],Hoja3!$A$2:$D$676,4,0)</f>
        <v>80819</v>
      </c>
      <c r="E3288" s="100">
        <v>12</v>
      </c>
      <c r="F3288">
        <v>1</v>
      </c>
    </row>
    <row r="3289" spans="1:7">
      <c r="A3289" s="90">
        <v>44141</v>
      </c>
      <c r="B3289" s="91">
        <v>44141</v>
      </c>
      <c r="C3289" s="92" t="s">
        <v>532</v>
      </c>
      <c r="D3289" s="93">
        <f>VLOOKUP(Pag_Inicio_Corr_mas_casos[[#This Row],[Corregimiento]],Hoja3!$A$2:$D$676,4,0)</f>
        <v>20601</v>
      </c>
      <c r="E3289" s="92">
        <v>85</v>
      </c>
      <c r="F3289">
        <v>1</v>
      </c>
      <c r="G3289">
        <f>SUM(F3289:F3325)</f>
        <v>37</v>
      </c>
    </row>
    <row r="3290" spans="1:7">
      <c r="A3290" s="90">
        <v>44141</v>
      </c>
      <c r="B3290" s="91">
        <v>44141</v>
      </c>
      <c r="C3290" s="92" t="s">
        <v>476</v>
      </c>
      <c r="D3290" s="93">
        <f>VLOOKUP(Pag_Inicio_Corr_mas_casos[[#This Row],[Corregimiento]],Hoja3!$A$2:$D$676,4,0)</f>
        <v>80812</v>
      </c>
      <c r="E3290" s="92">
        <v>34</v>
      </c>
      <c r="F3290">
        <v>1</v>
      </c>
    </row>
    <row r="3291" spans="1:7">
      <c r="A3291" s="90">
        <v>44141</v>
      </c>
      <c r="B3291" s="91">
        <v>44141</v>
      </c>
      <c r="C3291" s="92" t="s">
        <v>473</v>
      </c>
      <c r="D3291" s="93">
        <f>VLOOKUP(Pag_Inicio_Corr_mas_casos[[#This Row],[Corregimiento]],Hoja3!$A$2:$D$676,4,0)</f>
        <v>80819</v>
      </c>
      <c r="E3291" s="92">
        <v>34</v>
      </c>
      <c r="F3291">
        <v>1</v>
      </c>
    </row>
    <row r="3292" spans="1:7">
      <c r="A3292" s="90">
        <v>44141</v>
      </c>
      <c r="B3292" s="91">
        <v>44141</v>
      </c>
      <c r="C3292" s="92" t="s">
        <v>501</v>
      </c>
      <c r="D3292" s="93">
        <f>VLOOKUP(Pag_Inicio_Corr_mas_casos[[#This Row],[Corregimiento]],Hoja3!$A$2:$D$676,4,0)</f>
        <v>80809</v>
      </c>
      <c r="E3292" s="92">
        <v>30</v>
      </c>
      <c r="F3292">
        <v>1</v>
      </c>
    </row>
    <row r="3293" spans="1:7">
      <c r="A3293" s="90">
        <v>44141</v>
      </c>
      <c r="B3293" s="91">
        <v>44141</v>
      </c>
      <c r="C3293" s="92" t="s">
        <v>472</v>
      </c>
      <c r="D3293" s="93">
        <f>VLOOKUP(Pag_Inicio_Corr_mas_casos[[#This Row],[Corregimiento]],Hoja3!$A$2:$D$676,4,0)</f>
        <v>81001</v>
      </c>
      <c r="E3293" s="92">
        <v>29</v>
      </c>
      <c r="F3293">
        <v>1</v>
      </c>
    </row>
    <row r="3294" spans="1:7">
      <c r="A3294" s="90">
        <v>44141</v>
      </c>
      <c r="B3294" s="91">
        <v>44141</v>
      </c>
      <c r="C3294" s="92" t="s">
        <v>474</v>
      </c>
      <c r="D3294" s="93">
        <f>VLOOKUP(Pag_Inicio_Corr_mas_casos[[#This Row],[Corregimiento]],Hoja3!$A$2:$D$676,4,0)</f>
        <v>130107</v>
      </c>
      <c r="E3294" s="92">
        <v>28</v>
      </c>
      <c r="F3294">
        <v>1</v>
      </c>
    </row>
    <row r="3295" spans="1:7">
      <c r="A3295" s="90">
        <v>44141</v>
      </c>
      <c r="B3295" s="91">
        <v>44141</v>
      </c>
      <c r="C3295" s="92" t="s">
        <v>499</v>
      </c>
      <c r="D3295" s="93">
        <f>VLOOKUP(Pag_Inicio_Corr_mas_casos[[#This Row],[Corregimiento]],Hoja3!$A$2:$D$676,4,0)</f>
        <v>130105</v>
      </c>
      <c r="E3295" s="92">
        <v>28</v>
      </c>
      <c r="F3295">
        <v>1</v>
      </c>
    </row>
    <row r="3296" spans="1:7">
      <c r="A3296" s="90">
        <v>44141</v>
      </c>
      <c r="B3296" s="91">
        <v>44141</v>
      </c>
      <c r="C3296" s="92" t="s">
        <v>506</v>
      </c>
      <c r="D3296" s="93">
        <f>VLOOKUP(Pag_Inicio_Corr_mas_casos[[#This Row],[Corregimiento]],Hoja3!$A$2:$D$676,4,0)</f>
        <v>81003</v>
      </c>
      <c r="E3296" s="92">
        <v>27</v>
      </c>
      <c r="F3296">
        <v>1</v>
      </c>
    </row>
    <row r="3297" spans="1:6">
      <c r="A3297" s="90">
        <v>44141</v>
      </c>
      <c r="B3297" s="91">
        <v>44141</v>
      </c>
      <c r="C3297" s="92" t="s">
        <v>471</v>
      </c>
      <c r="D3297" s="93">
        <f>VLOOKUP(Pag_Inicio_Corr_mas_casos[[#This Row],[Corregimiento]],Hoja3!$A$2:$D$676,4,0)</f>
        <v>80823</v>
      </c>
      <c r="E3297" s="92">
        <v>26</v>
      </c>
      <c r="F3297">
        <v>1</v>
      </c>
    </row>
    <row r="3298" spans="1:6">
      <c r="A3298" s="90">
        <v>44141</v>
      </c>
      <c r="B3298" s="91">
        <v>44141</v>
      </c>
      <c r="C3298" s="92" t="s">
        <v>470</v>
      </c>
      <c r="D3298" s="93">
        <f>VLOOKUP(Pag_Inicio_Corr_mas_casos[[#This Row],[Corregimiento]],Hoja3!$A$2:$D$676,4,0)</f>
        <v>80822</v>
      </c>
      <c r="E3298" s="92">
        <v>24</v>
      </c>
      <c r="F3298">
        <v>1</v>
      </c>
    </row>
    <row r="3299" spans="1:6">
      <c r="A3299" s="90">
        <v>44141</v>
      </c>
      <c r="B3299" s="91">
        <v>44141</v>
      </c>
      <c r="C3299" s="92" t="s">
        <v>467</v>
      </c>
      <c r="D3299" s="93">
        <f>VLOOKUP(Pag_Inicio_Corr_mas_casos[[#This Row],[Corregimiento]],Hoja3!$A$2:$D$676,4,0)</f>
        <v>81008</v>
      </c>
      <c r="E3299" s="92">
        <v>24</v>
      </c>
      <c r="F3299">
        <v>1</v>
      </c>
    </row>
    <row r="3300" spans="1:6">
      <c r="A3300" s="90">
        <v>44141</v>
      </c>
      <c r="B3300" s="91">
        <v>44141</v>
      </c>
      <c r="C3300" s="92" t="s">
        <v>507</v>
      </c>
      <c r="D3300" s="93">
        <f>VLOOKUP(Pag_Inicio_Corr_mas_casos[[#This Row],[Corregimiento]],Hoja3!$A$2:$D$676,4,0)</f>
        <v>81009</v>
      </c>
      <c r="E3300" s="92">
        <v>24</v>
      </c>
      <c r="F3300">
        <v>1</v>
      </c>
    </row>
    <row r="3301" spans="1:6">
      <c r="A3301" s="90">
        <v>44141</v>
      </c>
      <c r="B3301" s="91">
        <v>44141</v>
      </c>
      <c r="C3301" s="92" t="s">
        <v>465</v>
      </c>
      <c r="D3301" s="93">
        <f>VLOOKUP(Pag_Inicio_Corr_mas_casos[[#This Row],[Corregimiento]],Hoja3!$A$2:$D$676,4,0)</f>
        <v>80821</v>
      </c>
      <c r="E3301" s="92">
        <v>23</v>
      </c>
      <c r="F3301">
        <v>1</v>
      </c>
    </row>
    <row r="3302" spans="1:6">
      <c r="A3302" s="90">
        <v>44141</v>
      </c>
      <c r="B3302" s="91">
        <v>44141</v>
      </c>
      <c r="C3302" s="92" t="s">
        <v>469</v>
      </c>
      <c r="D3302" s="93">
        <f>VLOOKUP(Pag_Inicio_Corr_mas_casos[[#This Row],[Corregimiento]],Hoja3!$A$2:$D$676,4,0)</f>
        <v>80817</v>
      </c>
      <c r="E3302" s="92">
        <v>23</v>
      </c>
      <c r="F3302">
        <v>1</v>
      </c>
    </row>
    <row r="3303" spans="1:6">
      <c r="A3303" s="90">
        <v>44141</v>
      </c>
      <c r="B3303" s="91">
        <v>44141</v>
      </c>
      <c r="C3303" s="92" t="s">
        <v>461</v>
      </c>
      <c r="D3303" s="93">
        <f>VLOOKUP(Pag_Inicio_Corr_mas_casos[[#This Row],[Corregimiento]],Hoja3!$A$2:$D$676,4,0)</f>
        <v>81002</v>
      </c>
      <c r="E3303" s="92">
        <v>22</v>
      </c>
      <c r="F3303">
        <v>1</v>
      </c>
    </row>
    <row r="3304" spans="1:6">
      <c r="A3304" s="90">
        <v>44141</v>
      </c>
      <c r="B3304" s="91">
        <v>44141</v>
      </c>
      <c r="C3304" s="92" t="s">
        <v>481</v>
      </c>
      <c r="D3304" s="93">
        <f>VLOOKUP(Pag_Inicio_Corr_mas_casos[[#This Row],[Corregimiento]],Hoja3!$A$2:$D$676,4,0)</f>
        <v>80810</v>
      </c>
      <c r="E3304" s="92">
        <v>22</v>
      </c>
      <c r="F3304">
        <v>1</v>
      </c>
    </row>
    <row r="3305" spans="1:6">
      <c r="A3305" s="90">
        <v>44141</v>
      </c>
      <c r="B3305" s="91">
        <v>44141</v>
      </c>
      <c r="C3305" s="92" t="s">
        <v>512</v>
      </c>
      <c r="D3305" s="93">
        <f>VLOOKUP(Pag_Inicio_Corr_mas_casos[[#This Row],[Corregimiento]],Hoja3!$A$2:$D$676,4,0)</f>
        <v>80807</v>
      </c>
      <c r="E3305" s="92">
        <v>20</v>
      </c>
      <c r="F3305">
        <v>1</v>
      </c>
    </row>
    <row r="3306" spans="1:6">
      <c r="A3306" s="90">
        <v>44141</v>
      </c>
      <c r="B3306" s="91">
        <v>44141</v>
      </c>
      <c r="C3306" s="92" t="s">
        <v>662</v>
      </c>
      <c r="D3306" s="93">
        <f>VLOOKUP(Pag_Inicio_Corr_mas_casos[[#This Row],[Corregimiento]],Hoja3!$A$2:$D$676,4,0)</f>
        <v>20302</v>
      </c>
      <c r="E3306" s="92">
        <v>18</v>
      </c>
      <c r="F3306">
        <v>1</v>
      </c>
    </row>
    <row r="3307" spans="1:6">
      <c r="A3307" s="90">
        <v>44141</v>
      </c>
      <c r="B3307" s="91">
        <v>44141</v>
      </c>
      <c r="C3307" s="92" t="s">
        <v>495</v>
      </c>
      <c r="D3307" s="93">
        <f>VLOOKUP(Pag_Inicio_Corr_mas_casos[[#This Row],[Corregimiento]],Hoja3!$A$2:$D$676,4,0)</f>
        <v>130708</v>
      </c>
      <c r="E3307" s="92">
        <v>18</v>
      </c>
      <c r="F3307">
        <v>1</v>
      </c>
    </row>
    <row r="3308" spans="1:6">
      <c r="A3308" s="90">
        <v>44141</v>
      </c>
      <c r="B3308" s="91">
        <v>44141</v>
      </c>
      <c r="C3308" s="92" t="s">
        <v>464</v>
      </c>
      <c r="D3308" s="93">
        <f>VLOOKUP(Pag_Inicio_Corr_mas_casos[[#This Row],[Corregimiento]],Hoja3!$A$2:$D$676,4,0)</f>
        <v>130102</v>
      </c>
      <c r="E3308" s="92">
        <v>18</v>
      </c>
      <c r="F3308">
        <v>1</v>
      </c>
    </row>
    <row r="3309" spans="1:6">
      <c r="A3309" s="90">
        <v>44141</v>
      </c>
      <c r="B3309" s="91">
        <v>44141</v>
      </c>
      <c r="C3309" s="92" t="s">
        <v>490</v>
      </c>
      <c r="D3309" s="93">
        <f>VLOOKUP(Pag_Inicio_Corr_mas_casos[[#This Row],[Corregimiento]],Hoja3!$A$2:$D$676,4,0)</f>
        <v>80820</v>
      </c>
      <c r="E3309" s="92">
        <v>18</v>
      </c>
      <c r="F3309">
        <v>1</v>
      </c>
    </row>
    <row r="3310" spans="1:6">
      <c r="A3310" s="90">
        <v>44141</v>
      </c>
      <c r="B3310" s="91">
        <v>44141</v>
      </c>
      <c r="C3310" s="92" t="s">
        <v>509</v>
      </c>
      <c r="D3310" s="93">
        <f>VLOOKUP(Pag_Inicio_Corr_mas_casos[[#This Row],[Corregimiento]],Hoja3!$A$2:$D$676,4,0)</f>
        <v>130701</v>
      </c>
      <c r="E3310" s="92">
        <v>17</v>
      </c>
      <c r="F3310">
        <v>1</v>
      </c>
    </row>
    <row r="3311" spans="1:6">
      <c r="A3311" s="90">
        <v>44141</v>
      </c>
      <c r="B3311" s="91">
        <v>44141</v>
      </c>
      <c r="C3311" s="92" t="s">
        <v>517</v>
      </c>
      <c r="D3311" s="93">
        <f>VLOOKUP(Pag_Inicio_Corr_mas_casos[[#This Row],[Corregimiento]],Hoja3!$A$2:$D$676,4,0)</f>
        <v>91001</v>
      </c>
      <c r="E3311" s="92">
        <v>17</v>
      </c>
      <c r="F3311">
        <v>1</v>
      </c>
    </row>
    <row r="3312" spans="1:6">
      <c r="A3312" s="90">
        <v>44141</v>
      </c>
      <c r="B3312" s="91">
        <v>44141</v>
      </c>
      <c r="C3312" s="92" t="s">
        <v>462</v>
      </c>
      <c r="D3312" s="93">
        <f>VLOOKUP(Pag_Inicio_Corr_mas_casos[[#This Row],[Corregimiento]],Hoja3!$A$2:$D$676,4,0)</f>
        <v>130106</v>
      </c>
      <c r="E3312" s="92">
        <v>17</v>
      </c>
      <c r="F3312">
        <v>1</v>
      </c>
    </row>
    <row r="3313" spans="1:7">
      <c r="A3313" s="90">
        <v>44141</v>
      </c>
      <c r="B3313" s="91">
        <v>44141</v>
      </c>
      <c r="C3313" s="92" t="s">
        <v>513</v>
      </c>
      <c r="D3313" s="93">
        <f>VLOOKUP(Pag_Inicio_Corr_mas_casos[[#This Row],[Corregimiento]],Hoja3!$A$2:$D$676,4,0)</f>
        <v>80814</v>
      </c>
      <c r="E3313" s="92">
        <v>16</v>
      </c>
      <c r="F3313">
        <v>1</v>
      </c>
    </row>
    <row r="3314" spans="1:7">
      <c r="A3314" s="90">
        <v>44141</v>
      </c>
      <c r="B3314" s="91">
        <v>44141</v>
      </c>
      <c r="C3314" s="92" t="s">
        <v>479</v>
      </c>
      <c r="D3314" s="93">
        <f>VLOOKUP(Pag_Inicio_Corr_mas_casos[[#This Row],[Corregimiento]],Hoja3!$A$2:$D$676,4,0)</f>
        <v>80806</v>
      </c>
      <c r="E3314" s="92">
        <v>16</v>
      </c>
      <c r="F3314">
        <v>1</v>
      </c>
    </row>
    <row r="3315" spans="1:7">
      <c r="A3315" s="90">
        <v>44141</v>
      </c>
      <c r="B3315" s="91">
        <v>44141</v>
      </c>
      <c r="C3315" s="92" t="s">
        <v>491</v>
      </c>
      <c r="D3315" s="93">
        <f>VLOOKUP(Pag_Inicio_Corr_mas_casos[[#This Row],[Corregimiento]],Hoja3!$A$2:$D$676,4,0)</f>
        <v>80815</v>
      </c>
      <c r="E3315" s="92">
        <v>16</v>
      </c>
      <c r="F3315">
        <v>1</v>
      </c>
    </row>
    <row r="3316" spans="1:7">
      <c r="A3316" s="90">
        <v>44141</v>
      </c>
      <c r="B3316" s="91">
        <v>44141</v>
      </c>
      <c r="C3316" s="92" t="s">
        <v>521</v>
      </c>
      <c r="D3316" s="93">
        <f>VLOOKUP(Pag_Inicio_Corr_mas_casos[[#This Row],[Corregimiento]],Hoja3!$A$2:$D$676,4,0)</f>
        <v>100101</v>
      </c>
      <c r="E3316" s="92">
        <v>16</v>
      </c>
      <c r="F3316">
        <v>1</v>
      </c>
    </row>
    <row r="3317" spans="1:7">
      <c r="A3317" s="90">
        <v>44141</v>
      </c>
      <c r="B3317" s="91">
        <v>44141</v>
      </c>
      <c r="C3317" s="92" t="s">
        <v>477</v>
      </c>
      <c r="D3317" s="93">
        <f>VLOOKUP(Pag_Inicio_Corr_mas_casos[[#This Row],[Corregimiento]],Hoja3!$A$2:$D$676,4,0)</f>
        <v>130702</v>
      </c>
      <c r="E3317" s="92">
        <v>15</v>
      </c>
      <c r="F3317">
        <v>1</v>
      </c>
    </row>
    <row r="3318" spans="1:7">
      <c r="A3318" s="90">
        <v>44141</v>
      </c>
      <c r="B3318" s="91">
        <v>44141</v>
      </c>
      <c r="C3318" s="92" t="s">
        <v>482</v>
      </c>
      <c r="D3318" s="93">
        <f>VLOOKUP(Pag_Inicio_Corr_mas_casos[[#This Row],[Corregimiento]],Hoja3!$A$2:$D$676,4,0)</f>
        <v>30107</v>
      </c>
      <c r="E3318" s="92">
        <v>14</v>
      </c>
      <c r="F3318">
        <v>1</v>
      </c>
    </row>
    <row r="3319" spans="1:7">
      <c r="A3319" s="90">
        <v>44141</v>
      </c>
      <c r="B3319" s="91">
        <v>44141</v>
      </c>
      <c r="C3319" s="92" t="s">
        <v>578</v>
      </c>
      <c r="D3319" s="93">
        <f>VLOOKUP(Pag_Inicio_Corr_mas_casos[[#This Row],[Corregimiento]],Hoja3!$A$2:$D$676,4,0)</f>
        <v>130705</v>
      </c>
      <c r="E3319" s="92">
        <v>14</v>
      </c>
      <c r="F3319">
        <v>1</v>
      </c>
    </row>
    <row r="3320" spans="1:7">
      <c r="A3320" s="90">
        <v>44141</v>
      </c>
      <c r="B3320" s="91">
        <v>44141</v>
      </c>
      <c r="C3320" s="92" t="s">
        <v>524</v>
      </c>
      <c r="D3320" s="93">
        <f>VLOOKUP(Pag_Inicio_Corr_mas_casos[[#This Row],[Corregimiento]],Hoja3!$A$2:$D$676,4,0)</f>
        <v>130716</v>
      </c>
      <c r="E3320" s="92">
        <v>14</v>
      </c>
      <c r="F3320">
        <v>1</v>
      </c>
    </row>
    <row r="3321" spans="1:7">
      <c r="A3321" s="90">
        <v>44141</v>
      </c>
      <c r="B3321" s="91">
        <v>44141</v>
      </c>
      <c r="C3321" s="92" t="s">
        <v>489</v>
      </c>
      <c r="D3321" s="93">
        <f>VLOOKUP(Pag_Inicio_Corr_mas_casos[[#This Row],[Corregimiento]],Hoja3!$A$2:$D$676,4,0)</f>
        <v>80808</v>
      </c>
      <c r="E3321" s="92">
        <v>14</v>
      </c>
      <c r="F3321">
        <v>1</v>
      </c>
    </row>
    <row r="3322" spans="1:7">
      <c r="A3322" s="90">
        <v>44141</v>
      </c>
      <c r="B3322" s="91">
        <v>44141</v>
      </c>
      <c r="C3322" s="92" t="s">
        <v>496</v>
      </c>
      <c r="D3322" s="93">
        <f>VLOOKUP(Pag_Inicio_Corr_mas_casos[[#This Row],[Corregimiento]],Hoja3!$A$2:$D$676,4,0)</f>
        <v>80826</v>
      </c>
      <c r="E3322" s="92">
        <v>13</v>
      </c>
      <c r="F3322">
        <v>1</v>
      </c>
    </row>
    <row r="3323" spans="1:7">
      <c r="A3323" s="90">
        <v>44141</v>
      </c>
      <c r="B3323" s="91">
        <v>44141</v>
      </c>
      <c r="C3323" s="92" t="s">
        <v>536</v>
      </c>
      <c r="D3323" s="93">
        <f>VLOOKUP(Pag_Inicio_Corr_mas_casos[[#This Row],[Corregimiento]],Hoja3!$A$2:$D$676,4,0)</f>
        <v>81004</v>
      </c>
      <c r="E3323" s="92">
        <v>13</v>
      </c>
      <c r="F3323">
        <v>1</v>
      </c>
    </row>
    <row r="3324" spans="1:7">
      <c r="A3324" s="90">
        <v>44141</v>
      </c>
      <c r="B3324" s="91">
        <v>44141</v>
      </c>
      <c r="C3324" s="92" t="s">
        <v>468</v>
      </c>
      <c r="D3324" s="93">
        <f>VLOOKUP(Pag_Inicio_Corr_mas_casos[[#This Row],[Corregimiento]],Hoja3!$A$2:$D$676,4,0)</f>
        <v>80816</v>
      </c>
      <c r="E3324" s="92">
        <v>11</v>
      </c>
      <c r="F3324">
        <v>1</v>
      </c>
    </row>
    <row r="3325" spans="1:7">
      <c r="A3325" s="90">
        <v>44141</v>
      </c>
      <c r="B3325" s="91">
        <v>44141</v>
      </c>
      <c r="C3325" s="92" t="s">
        <v>486</v>
      </c>
      <c r="D3325" s="93">
        <f>VLOOKUP(Pag_Inicio_Corr_mas_casos[[#This Row],[Corregimiento]],Hoja3!$A$2:$D$676,4,0)</f>
        <v>80813</v>
      </c>
      <c r="E3325" s="92">
        <v>11</v>
      </c>
      <c r="F3325">
        <v>1</v>
      </c>
    </row>
    <row r="3326" spans="1:7">
      <c r="A3326" s="135">
        <v>44142</v>
      </c>
      <c r="B3326" s="136">
        <v>44142</v>
      </c>
      <c r="C3326" s="137" t="s">
        <v>532</v>
      </c>
      <c r="D3326" s="138">
        <f>VLOOKUP(Pag_Inicio_Corr_mas_casos[[#This Row],[Corregimiento]],Hoja3!$A$2:$D$676,4,0)</f>
        <v>20601</v>
      </c>
      <c r="E3326" s="137">
        <v>40</v>
      </c>
      <c r="F3326">
        <v>1</v>
      </c>
      <c r="G3326">
        <f>SUM(F3326:F3344)</f>
        <v>19</v>
      </c>
    </row>
    <row r="3327" spans="1:7">
      <c r="A3327" s="135">
        <v>44142</v>
      </c>
      <c r="B3327" s="136">
        <v>44142</v>
      </c>
      <c r="C3327" s="137" t="s">
        <v>476</v>
      </c>
      <c r="D3327" s="138">
        <f>VLOOKUP(Pag_Inicio_Corr_mas_casos[[#This Row],[Corregimiento]],Hoja3!$A$2:$D$676,4,0)</f>
        <v>80812</v>
      </c>
      <c r="E3327" s="137">
        <v>34</v>
      </c>
      <c r="F3327">
        <v>1</v>
      </c>
    </row>
    <row r="3328" spans="1:7">
      <c r="A3328" s="135">
        <v>44142</v>
      </c>
      <c r="B3328" s="136">
        <v>44142</v>
      </c>
      <c r="C3328" s="137" t="s">
        <v>596</v>
      </c>
      <c r="D3328" s="138">
        <f>VLOOKUP(Pag_Inicio_Corr_mas_casos[[#This Row],[Corregimiento]],Hoja3!$A$2:$D$676,4,0)</f>
        <v>91101</v>
      </c>
      <c r="E3328" s="137">
        <v>30</v>
      </c>
      <c r="F3328">
        <v>1</v>
      </c>
    </row>
    <row r="3329" spans="1:6">
      <c r="A3329" s="135">
        <v>44142</v>
      </c>
      <c r="B3329" s="136">
        <v>44142</v>
      </c>
      <c r="C3329" s="137" t="s">
        <v>462</v>
      </c>
      <c r="D3329" s="138">
        <f>VLOOKUP(Pag_Inicio_Corr_mas_casos[[#This Row],[Corregimiento]],Hoja3!$A$2:$D$676,4,0)</f>
        <v>130106</v>
      </c>
      <c r="E3329" s="137">
        <v>22</v>
      </c>
      <c r="F3329">
        <v>1</v>
      </c>
    </row>
    <row r="3330" spans="1:6">
      <c r="A3330" s="135">
        <v>44142</v>
      </c>
      <c r="B3330" s="136">
        <v>44142</v>
      </c>
      <c r="C3330" s="137" t="s">
        <v>460</v>
      </c>
      <c r="D3330" s="138">
        <f>VLOOKUP(Pag_Inicio_Corr_mas_casos[[#This Row],[Corregimiento]],Hoja3!$A$2:$D$676,4,0)</f>
        <v>130101</v>
      </c>
      <c r="E3330" s="137">
        <v>20</v>
      </c>
      <c r="F3330">
        <v>1</v>
      </c>
    </row>
    <row r="3331" spans="1:6">
      <c r="A3331" s="135">
        <v>44142</v>
      </c>
      <c r="B3331" s="136">
        <v>44142</v>
      </c>
      <c r="C3331" s="137" t="s">
        <v>473</v>
      </c>
      <c r="D3331" s="138">
        <f>VLOOKUP(Pag_Inicio_Corr_mas_casos[[#This Row],[Corregimiento]],Hoja3!$A$2:$D$676,4,0)</f>
        <v>80819</v>
      </c>
      <c r="E3331" s="137">
        <v>18</v>
      </c>
      <c r="F3331">
        <v>1</v>
      </c>
    </row>
    <row r="3332" spans="1:6">
      <c r="A3332" s="135">
        <v>44142</v>
      </c>
      <c r="B3332" s="136">
        <v>44142</v>
      </c>
      <c r="C3332" s="137" t="s">
        <v>486</v>
      </c>
      <c r="D3332" s="138">
        <f>VLOOKUP(Pag_Inicio_Corr_mas_casos[[#This Row],[Corregimiento]],Hoja3!$A$2:$D$676,4,0)</f>
        <v>80813</v>
      </c>
      <c r="E3332" s="137">
        <v>16</v>
      </c>
      <c r="F3332">
        <v>1</v>
      </c>
    </row>
    <row r="3333" spans="1:6">
      <c r="A3333" s="135">
        <v>44142</v>
      </c>
      <c r="B3333" s="136">
        <v>44142</v>
      </c>
      <c r="C3333" s="137" t="s">
        <v>464</v>
      </c>
      <c r="D3333" s="138">
        <f>VLOOKUP(Pag_Inicio_Corr_mas_casos[[#This Row],[Corregimiento]],Hoja3!$A$2:$D$676,4,0)</f>
        <v>130102</v>
      </c>
      <c r="E3333" s="137">
        <v>16</v>
      </c>
      <c r="F3333">
        <v>1</v>
      </c>
    </row>
    <row r="3334" spans="1:6">
      <c r="A3334" s="135">
        <v>44142</v>
      </c>
      <c r="B3334" s="136">
        <v>44142</v>
      </c>
      <c r="C3334" s="137" t="s">
        <v>493</v>
      </c>
      <c r="D3334" s="138">
        <f>VLOOKUP(Pag_Inicio_Corr_mas_casos[[#This Row],[Corregimiento]],Hoja3!$A$2:$D$676,4,0)</f>
        <v>80811</v>
      </c>
      <c r="E3334" s="137">
        <v>14</v>
      </c>
      <c r="F3334">
        <v>1</v>
      </c>
    </row>
    <row r="3335" spans="1:6">
      <c r="A3335" s="135">
        <v>44142</v>
      </c>
      <c r="B3335" s="136">
        <v>44142</v>
      </c>
      <c r="C3335" s="137" t="s">
        <v>489</v>
      </c>
      <c r="D3335" s="138">
        <f>VLOOKUP(Pag_Inicio_Corr_mas_casos[[#This Row],[Corregimiento]],Hoja3!$A$2:$D$676,4,0)</f>
        <v>80808</v>
      </c>
      <c r="E3335" s="137">
        <v>14</v>
      </c>
      <c r="F3335">
        <v>1</v>
      </c>
    </row>
    <row r="3336" spans="1:6">
      <c r="A3336" s="135">
        <v>44142</v>
      </c>
      <c r="B3336" s="136">
        <v>44142</v>
      </c>
      <c r="C3336" s="137" t="s">
        <v>498</v>
      </c>
      <c r="D3336" s="138">
        <f>VLOOKUP(Pag_Inicio_Corr_mas_casos[[#This Row],[Corregimiento]],Hoja3!$A$2:$D$676,4,0)</f>
        <v>80803</v>
      </c>
      <c r="E3336" s="137">
        <v>14</v>
      </c>
      <c r="F3336">
        <v>1</v>
      </c>
    </row>
    <row r="3337" spans="1:6">
      <c r="A3337" s="135">
        <v>44142</v>
      </c>
      <c r="B3337" s="136">
        <v>44142</v>
      </c>
      <c r="C3337" s="137" t="s">
        <v>479</v>
      </c>
      <c r="D3337" s="138">
        <f>VLOOKUP(Pag_Inicio_Corr_mas_casos[[#This Row],[Corregimiento]],Hoja3!$A$2:$D$676,4,0)</f>
        <v>80806</v>
      </c>
      <c r="E3337" s="137">
        <v>14</v>
      </c>
      <c r="F3337">
        <v>1</v>
      </c>
    </row>
    <row r="3338" spans="1:6">
      <c r="A3338" s="135">
        <v>44142</v>
      </c>
      <c r="B3338" s="136">
        <v>44142</v>
      </c>
      <c r="C3338" s="137" t="s">
        <v>501</v>
      </c>
      <c r="D3338" s="138">
        <f>VLOOKUP(Pag_Inicio_Corr_mas_casos[[#This Row],[Corregimiento]],Hoja3!$A$2:$D$676,4,0)</f>
        <v>80809</v>
      </c>
      <c r="E3338" s="137">
        <v>13</v>
      </c>
      <c r="F3338">
        <v>1</v>
      </c>
    </row>
    <row r="3339" spans="1:6">
      <c r="A3339" s="135">
        <v>44142</v>
      </c>
      <c r="B3339" s="136">
        <v>44142</v>
      </c>
      <c r="C3339" s="137" t="s">
        <v>480</v>
      </c>
      <c r="D3339" s="138">
        <f>VLOOKUP(Pag_Inicio_Corr_mas_casos[[#This Row],[Corregimiento]],Hoja3!$A$2:$D$676,4,0)</f>
        <v>130108</v>
      </c>
      <c r="E3339" s="137">
        <v>12</v>
      </c>
      <c r="F3339">
        <v>1</v>
      </c>
    </row>
    <row r="3340" spans="1:6">
      <c r="A3340" s="135">
        <v>44142</v>
      </c>
      <c r="B3340" s="136">
        <v>44142</v>
      </c>
      <c r="C3340" s="137" t="s">
        <v>472</v>
      </c>
      <c r="D3340" s="138">
        <f>VLOOKUP(Pag_Inicio_Corr_mas_casos[[#This Row],[Corregimiento]],Hoja3!$A$2:$D$676,4,0)</f>
        <v>81001</v>
      </c>
      <c r="E3340" s="137">
        <v>12</v>
      </c>
      <c r="F3340">
        <v>1</v>
      </c>
    </row>
    <row r="3341" spans="1:6">
      <c r="A3341" s="135">
        <v>44142</v>
      </c>
      <c r="B3341" s="136">
        <v>44142</v>
      </c>
      <c r="C3341" s="137" t="s">
        <v>481</v>
      </c>
      <c r="D3341" s="138">
        <f>VLOOKUP(Pag_Inicio_Corr_mas_casos[[#This Row],[Corregimiento]],Hoja3!$A$2:$D$676,4,0)</f>
        <v>80810</v>
      </c>
      <c r="E3341" s="137">
        <v>12</v>
      </c>
      <c r="F3341">
        <v>1</v>
      </c>
    </row>
    <row r="3342" spans="1:6">
      <c r="A3342" s="135">
        <v>44142</v>
      </c>
      <c r="B3342" s="136">
        <v>44142</v>
      </c>
      <c r="C3342" s="137" t="s">
        <v>512</v>
      </c>
      <c r="D3342" s="138">
        <f>VLOOKUP(Pag_Inicio_Corr_mas_casos[[#This Row],[Corregimiento]],Hoja3!$A$2:$D$676,4,0)</f>
        <v>80807</v>
      </c>
      <c r="E3342" s="137">
        <v>11</v>
      </c>
      <c r="F3342">
        <v>1</v>
      </c>
    </row>
    <row r="3343" spans="1:6">
      <c r="A3343" s="135">
        <v>44142</v>
      </c>
      <c r="B3343" s="136">
        <v>44142</v>
      </c>
      <c r="C3343" s="137" t="s">
        <v>663</v>
      </c>
      <c r="D3343" s="138">
        <f>VLOOKUP(Pag_Inicio_Corr_mas_casos[[#This Row],[Corregimiento]],Hoja3!$A$2:$D$676,4,0)</f>
        <v>91105</v>
      </c>
      <c r="E3343" s="137">
        <v>11</v>
      </c>
      <c r="F3343">
        <v>1</v>
      </c>
    </row>
    <row r="3344" spans="1:6">
      <c r="A3344" s="135">
        <v>44142</v>
      </c>
      <c r="B3344" s="136">
        <v>44142</v>
      </c>
      <c r="C3344" s="137" t="s">
        <v>465</v>
      </c>
      <c r="D3344" s="138">
        <f>VLOOKUP(Pag_Inicio_Corr_mas_casos[[#This Row],[Corregimiento]],Hoja3!$A$2:$D$676,4,0)</f>
        <v>80821</v>
      </c>
      <c r="E3344" s="137">
        <v>11</v>
      </c>
      <c r="F3344">
        <v>1</v>
      </c>
    </row>
    <row r="3345" spans="1:7">
      <c r="A3345" s="86">
        <v>44143</v>
      </c>
      <c r="B3345" s="87">
        <v>44143</v>
      </c>
      <c r="C3345" s="88" t="s">
        <v>465</v>
      </c>
      <c r="D3345" s="89">
        <f>VLOOKUP(Pag_Inicio_Corr_mas_casos[[#This Row],[Corregimiento]],Hoja3!$A$2:$D$676,4,0)</f>
        <v>80821</v>
      </c>
      <c r="E3345" s="88">
        <v>45</v>
      </c>
      <c r="F3345">
        <v>1</v>
      </c>
      <c r="G3345">
        <f>SUM(F3345:F3376)</f>
        <v>32</v>
      </c>
    </row>
    <row r="3346" spans="1:7">
      <c r="A3346" s="86">
        <v>44143</v>
      </c>
      <c r="B3346" s="87">
        <v>44143</v>
      </c>
      <c r="C3346" s="88" t="s">
        <v>495</v>
      </c>
      <c r="D3346" s="89">
        <f>VLOOKUP(Pag_Inicio_Corr_mas_casos[[#This Row],[Corregimiento]],Hoja3!$A$2:$D$676,4,0)</f>
        <v>130708</v>
      </c>
      <c r="E3346" s="88">
        <v>33</v>
      </c>
      <c r="F3346">
        <v>1</v>
      </c>
    </row>
    <row r="3347" spans="1:7">
      <c r="A3347" s="86">
        <v>44143</v>
      </c>
      <c r="B3347" s="87">
        <v>44143</v>
      </c>
      <c r="C3347" s="88" t="s">
        <v>501</v>
      </c>
      <c r="D3347" s="89">
        <f>VLOOKUP(Pag_Inicio_Corr_mas_casos[[#This Row],[Corregimiento]],Hoja3!$A$2:$D$676,4,0)</f>
        <v>80809</v>
      </c>
      <c r="E3347" s="88">
        <v>30</v>
      </c>
      <c r="F3347">
        <v>1</v>
      </c>
    </row>
    <row r="3348" spans="1:7">
      <c r="A3348" s="86">
        <v>44143</v>
      </c>
      <c r="B3348" s="87">
        <v>44143</v>
      </c>
      <c r="C3348" s="88" t="s">
        <v>477</v>
      </c>
      <c r="D3348" s="89">
        <f>VLOOKUP(Pag_Inicio_Corr_mas_casos[[#This Row],[Corregimiento]],Hoja3!$A$2:$D$676,4,0)</f>
        <v>130702</v>
      </c>
      <c r="E3348" s="88">
        <v>29</v>
      </c>
      <c r="F3348">
        <v>1</v>
      </c>
    </row>
    <row r="3349" spans="1:7">
      <c r="A3349" s="86">
        <v>44143</v>
      </c>
      <c r="B3349" s="87">
        <v>44143</v>
      </c>
      <c r="C3349" s="88" t="s">
        <v>468</v>
      </c>
      <c r="D3349" s="89">
        <f>VLOOKUP(Pag_Inicio_Corr_mas_casos[[#This Row],[Corregimiento]],Hoja3!$A$2:$D$676,4,0)</f>
        <v>80816</v>
      </c>
      <c r="E3349" s="88">
        <v>28</v>
      </c>
      <c r="F3349">
        <v>1</v>
      </c>
    </row>
    <row r="3350" spans="1:7">
      <c r="A3350" s="86">
        <v>44143</v>
      </c>
      <c r="B3350" s="87">
        <v>44143</v>
      </c>
      <c r="C3350" s="88" t="s">
        <v>473</v>
      </c>
      <c r="D3350" s="89">
        <f>VLOOKUP(Pag_Inicio_Corr_mas_casos[[#This Row],[Corregimiento]],Hoja3!$A$2:$D$676,4,0)</f>
        <v>80819</v>
      </c>
      <c r="E3350" s="88">
        <v>27</v>
      </c>
      <c r="F3350">
        <v>1</v>
      </c>
    </row>
    <row r="3351" spans="1:7">
      <c r="A3351" s="86">
        <v>44143</v>
      </c>
      <c r="B3351" s="87">
        <v>44143</v>
      </c>
      <c r="C3351" s="88" t="s">
        <v>532</v>
      </c>
      <c r="D3351" s="89">
        <f>VLOOKUP(Pag_Inicio_Corr_mas_casos[[#This Row],[Corregimiento]],Hoja3!$A$2:$D$676,4,0)</f>
        <v>20601</v>
      </c>
      <c r="E3351" s="88">
        <v>26</v>
      </c>
      <c r="F3351">
        <v>1</v>
      </c>
    </row>
    <row r="3352" spans="1:7">
      <c r="A3352" s="86">
        <v>44143</v>
      </c>
      <c r="B3352" s="87">
        <v>44143</v>
      </c>
      <c r="C3352" s="88" t="s">
        <v>476</v>
      </c>
      <c r="D3352" s="89">
        <f>VLOOKUP(Pag_Inicio_Corr_mas_casos[[#This Row],[Corregimiento]],Hoja3!$A$2:$D$676,4,0)</f>
        <v>80812</v>
      </c>
      <c r="E3352" s="88">
        <v>25</v>
      </c>
      <c r="F3352">
        <v>1</v>
      </c>
    </row>
    <row r="3353" spans="1:7">
      <c r="A3353" s="86">
        <v>44143</v>
      </c>
      <c r="B3353" s="87">
        <v>44143</v>
      </c>
      <c r="C3353" s="88" t="s">
        <v>462</v>
      </c>
      <c r="D3353" s="89">
        <f>VLOOKUP(Pag_Inicio_Corr_mas_casos[[#This Row],[Corregimiento]],Hoja3!$A$2:$D$676,4,0)</f>
        <v>130106</v>
      </c>
      <c r="E3353" s="88">
        <v>22</v>
      </c>
      <c r="F3353">
        <v>1</v>
      </c>
    </row>
    <row r="3354" spans="1:7">
      <c r="A3354" s="86">
        <v>44143</v>
      </c>
      <c r="B3354" s="87">
        <v>44143</v>
      </c>
      <c r="C3354" s="88" t="s">
        <v>460</v>
      </c>
      <c r="D3354" s="89">
        <f>VLOOKUP(Pag_Inicio_Corr_mas_casos[[#This Row],[Corregimiento]],Hoja3!$A$2:$D$676,4,0)</f>
        <v>130101</v>
      </c>
      <c r="E3354" s="88">
        <v>22</v>
      </c>
      <c r="F3354">
        <v>1</v>
      </c>
    </row>
    <row r="3355" spans="1:7">
      <c r="A3355" s="86">
        <v>44143</v>
      </c>
      <c r="B3355" s="87">
        <v>44143</v>
      </c>
      <c r="C3355" s="88" t="s">
        <v>496</v>
      </c>
      <c r="D3355" s="89">
        <f>VLOOKUP(Pag_Inicio_Corr_mas_casos[[#This Row],[Corregimiento]],Hoja3!$A$2:$D$676,4,0)</f>
        <v>80826</v>
      </c>
      <c r="E3355" s="88">
        <v>22</v>
      </c>
      <c r="F3355">
        <v>1</v>
      </c>
    </row>
    <row r="3356" spans="1:7">
      <c r="A3356" s="86">
        <v>44143</v>
      </c>
      <c r="B3356" s="87">
        <v>44143</v>
      </c>
      <c r="C3356" s="88" t="s">
        <v>466</v>
      </c>
      <c r="D3356" s="89">
        <f>VLOOKUP(Pag_Inicio_Corr_mas_casos[[#This Row],[Corregimiento]],Hoja3!$A$2:$D$676,4,0)</f>
        <v>81007</v>
      </c>
      <c r="E3356" s="88">
        <v>21</v>
      </c>
      <c r="F3356">
        <v>1</v>
      </c>
    </row>
    <row r="3357" spans="1:7">
      <c r="A3357" s="86">
        <v>44143</v>
      </c>
      <c r="B3357" s="87">
        <v>44143</v>
      </c>
      <c r="C3357" s="88" t="s">
        <v>486</v>
      </c>
      <c r="D3357" s="89">
        <f>VLOOKUP(Pag_Inicio_Corr_mas_casos[[#This Row],[Corregimiento]],Hoja3!$A$2:$D$676,4,0)</f>
        <v>80813</v>
      </c>
      <c r="E3357" s="88">
        <v>20</v>
      </c>
      <c r="F3357">
        <v>1</v>
      </c>
    </row>
    <row r="3358" spans="1:7">
      <c r="A3358" s="86">
        <v>44143</v>
      </c>
      <c r="B3358" s="87">
        <v>44143</v>
      </c>
      <c r="C3358" s="88" t="s">
        <v>505</v>
      </c>
      <c r="D3358" s="89">
        <f>VLOOKUP(Pag_Inicio_Corr_mas_casos[[#This Row],[Corregimiento]],Hoja3!$A$2:$D$676,4,0)</f>
        <v>130717</v>
      </c>
      <c r="E3358" s="88">
        <v>19</v>
      </c>
      <c r="F3358">
        <v>1</v>
      </c>
    </row>
    <row r="3359" spans="1:7">
      <c r="A3359" s="86">
        <v>44143</v>
      </c>
      <c r="B3359" s="87">
        <v>44143</v>
      </c>
      <c r="C3359" s="88" t="s">
        <v>471</v>
      </c>
      <c r="D3359" s="89">
        <f>VLOOKUP(Pag_Inicio_Corr_mas_casos[[#This Row],[Corregimiento]],Hoja3!$A$2:$D$676,4,0)</f>
        <v>80823</v>
      </c>
      <c r="E3359" s="88">
        <v>19</v>
      </c>
      <c r="F3359">
        <v>1</v>
      </c>
    </row>
    <row r="3360" spans="1:7">
      <c r="A3360" s="86">
        <v>44143</v>
      </c>
      <c r="B3360" s="87">
        <v>44143</v>
      </c>
      <c r="C3360" s="88" t="s">
        <v>461</v>
      </c>
      <c r="D3360" s="89">
        <f>VLOOKUP(Pag_Inicio_Corr_mas_casos[[#This Row],[Corregimiento]],Hoja3!$A$2:$D$676,4,0)</f>
        <v>81002</v>
      </c>
      <c r="E3360" s="88">
        <v>19</v>
      </c>
      <c r="F3360">
        <v>1</v>
      </c>
    </row>
    <row r="3361" spans="1:6">
      <c r="A3361" s="86">
        <v>44143</v>
      </c>
      <c r="B3361" s="87">
        <v>44143</v>
      </c>
      <c r="C3361" s="88" t="s">
        <v>516</v>
      </c>
      <c r="D3361" s="89">
        <f>VLOOKUP(Pag_Inicio_Corr_mas_casos[[#This Row],[Corregimiento]],Hoja3!$A$2:$D$676,4,0)</f>
        <v>130706</v>
      </c>
      <c r="E3361" s="88">
        <v>19</v>
      </c>
      <c r="F3361">
        <v>1</v>
      </c>
    </row>
    <row r="3362" spans="1:6">
      <c r="A3362" s="86">
        <v>44143</v>
      </c>
      <c r="B3362" s="87">
        <v>44143</v>
      </c>
      <c r="C3362" s="88" t="s">
        <v>507</v>
      </c>
      <c r="D3362" s="89">
        <f>VLOOKUP(Pag_Inicio_Corr_mas_casos[[#This Row],[Corregimiento]],Hoja3!$A$2:$D$676,4,0)</f>
        <v>81009</v>
      </c>
      <c r="E3362" s="88">
        <v>18</v>
      </c>
      <c r="F3362">
        <v>1</v>
      </c>
    </row>
    <row r="3363" spans="1:6">
      <c r="A3363" s="86">
        <v>44143</v>
      </c>
      <c r="B3363" s="87">
        <v>44143</v>
      </c>
      <c r="C3363" s="88" t="s">
        <v>481</v>
      </c>
      <c r="D3363" s="89">
        <f>VLOOKUP(Pag_Inicio_Corr_mas_casos[[#This Row],[Corregimiento]],Hoja3!$A$2:$D$676,4,0)</f>
        <v>80810</v>
      </c>
      <c r="E3363" s="88">
        <v>17</v>
      </c>
      <c r="F3363">
        <v>1</v>
      </c>
    </row>
    <row r="3364" spans="1:6">
      <c r="A3364" s="86">
        <v>44143</v>
      </c>
      <c r="B3364" s="87">
        <v>44143</v>
      </c>
      <c r="C3364" s="88" t="s">
        <v>464</v>
      </c>
      <c r="D3364" s="89">
        <f>VLOOKUP(Pag_Inicio_Corr_mas_casos[[#This Row],[Corregimiento]],Hoja3!$A$2:$D$676,4,0)</f>
        <v>130102</v>
      </c>
      <c r="E3364" s="88">
        <v>17</v>
      </c>
      <c r="F3364">
        <v>1</v>
      </c>
    </row>
    <row r="3365" spans="1:6">
      <c r="A3365" s="86">
        <v>44143</v>
      </c>
      <c r="B3365" s="87">
        <v>44143</v>
      </c>
      <c r="C3365" s="88" t="s">
        <v>509</v>
      </c>
      <c r="D3365" s="89">
        <f>VLOOKUP(Pag_Inicio_Corr_mas_casos[[#This Row],[Corregimiento]],Hoja3!$A$2:$D$676,4,0)</f>
        <v>130701</v>
      </c>
      <c r="E3365" s="88">
        <v>16</v>
      </c>
      <c r="F3365">
        <v>1</v>
      </c>
    </row>
    <row r="3366" spans="1:6">
      <c r="A3366" s="86">
        <v>44143</v>
      </c>
      <c r="B3366" s="87">
        <v>44143</v>
      </c>
      <c r="C3366" s="88" t="s">
        <v>472</v>
      </c>
      <c r="D3366" s="89">
        <f>VLOOKUP(Pag_Inicio_Corr_mas_casos[[#This Row],[Corregimiento]],Hoja3!$A$2:$D$676,4,0)</f>
        <v>81001</v>
      </c>
      <c r="E3366" s="88">
        <v>16</v>
      </c>
      <c r="F3366">
        <v>1</v>
      </c>
    </row>
    <row r="3367" spans="1:6">
      <c r="A3367" s="86">
        <v>44143</v>
      </c>
      <c r="B3367" s="87">
        <v>44143</v>
      </c>
      <c r="C3367" s="88" t="s">
        <v>512</v>
      </c>
      <c r="D3367" s="89">
        <f>VLOOKUP(Pag_Inicio_Corr_mas_casos[[#This Row],[Corregimiento]],Hoja3!$A$2:$D$676,4,0)</f>
        <v>80807</v>
      </c>
      <c r="E3367" s="88">
        <v>16</v>
      </c>
      <c r="F3367">
        <v>1</v>
      </c>
    </row>
    <row r="3368" spans="1:6">
      <c r="A3368" s="86">
        <v>44143</v>
      </c>
      <c r="B3368" s="87">
        <v>44143</v>
      </c>
      <c r="C3368" s="88" t="s">
        <v>478</v>
      </c>
      <c r="D3368" s="89">
        <f>VLOOKUP(Pag_Inicio_Corr_mas_casos[[#This Row],[Corregimiento]],Hoja3!$A$2:$D$676,4,0)</f>
        <v>40601</v>
      </c>
      <c r="E3368" s="88">
        <v>14</v>
      </c>
      <c r="F3368">
        <v>1</v>
      </c>
    </row>
    <row r="3369" spans="1:6">
      <c r="A3369" s="86">
        <v>44143</v>
      </c>
      <c r="B3369" s="87">
        <v>44143</v>
      </c>
      <c r="C3369" s="88" t="s">
        <v>469</v>
      </c>
      <c r="D3369" s="89">
        <f>VLOOKUP(Pag_Inicio_Corr_mas_casos[[#This Row],[Corregimiento]],Hoja3!$A$2:$D$676,4,0)</f>
        <v>80817</v>
      </c>
      <c r="E3369" s="88">
        <v>14</v>
      </c>
      <c r="F3369">
        <v>1</v>
      </c>
    </row>
    <row r="3370" spans="1:6">
      <c r="A3370" s="86">
        <v>44143</v>
      </c>
      <c r="B3370" s="87">
        <v>44143</v>
      </c>
      <c r="C3370" s="88" t="s">
        <v>479</v>
      </c>
      <c r="D3370" s="89">
        <f>VLOOKUP(Pag_Inicio_Corr_mas_casos[[#This Row],[Corregimiento]],Hoja3!$A$2:$D$676,4,0)</f>
        <v>80806</v>
      </c>
      <c r="E3370" s="88">
        <v>14</v>
      </c>
      <c r="F3370">
        <v>1</v>
      </c>
    </row>
    <row r="3371" spans="1:6">
      <c r="A3371" s="86">
        <v>44143</v>
      </c>
      <c r="B3371" s="87">
        <v>44143</v>
      </c>
      <c r="C3371" s="88" t="s">
        <v>604</v>
      </c>
      <c r="D3371" s="89">
        <f>VLOOKUP(Pag_Inicio_Corr_mas_casos[[#This Row],[Corregimiento]],Hoja3!$A$2:$D$676,4,0)</f>
        <v>20201</v>
      </c>
      <c r="E3371" s="88">
        <v>13</v>
      </c>
      <c r="F3371">
        <v>1</v>
      </c>
    </row>
    <row r="3372" spans="1:6">
      <c r="A3372" s="86">
        <v>44143</v>
      </c>
      <c r="B3372" s="87">
        <v>44143</v>
      </c>
      <c r="C3372" s="88" t="s">
        <v>491</v>
      </c>
      <c r="D3372" s="89">
        <f>VLOOKUP(Pag_Inicio_Corr_mas_casos[[#This Row],[Corregimiento]],Hoja3!$A$2:$D$676,4,0)</f>
        <v>80815</v>
      </c>
      <c r="E3372" s="88">
        <v>13</v>
      </c>
      <c r="F3372">
        <v>1</v>
      </c>
    </row>
    <row r="3373" spans="1:6">
      <c r="A3373" s="86">
        <v>44143</v>
      </c>
      <c r="B3373" s="87">
        <v>44143</v>
      </c>
      <c r="C3373" s="88" t="s">
        <v>474</v>
      </c>
      <c r="D3373" s="89">
        <f>VLOOKUP(Pag_Inicio_Corr_mas_casos[[#This Row],[Corregimiento]],Hoja3!$A$2:$D$676,4,0)</f>
        <v>130107</v>
      </c>
      <c r="E3373" s="88">
        <v>13</v>
      </c>
      <c r="F3373">
        <v>1</v>
      </c>
    </row>
    <row r="3374" spans="1:6">
      <c r="A3374" s="86">
        <v>44143</v>
      </c>
      <c r="B3374" s="87">
        <v>44143</v>
      </c>
      <c r="C3374" s="88" t="s">
        <v>524</v>
      </c>
      <c r="D3374" s="89">
        <f>VLOOKUP(Pag_Inicio_Corr_mas_casos[[#This Row],[Corregimiento]],Hoja3!$A$2:$D$676,4,0)</f>
        <v>130716</v>
      </c>
      <c r="E3374" s="88">
        <v>12</v>
      </c>
      <c r="F3374">
        <v>1</v>
      </c>
    </row>
    <row r="3375" spans="1:6">
      <c r="A3375" s="86">
        <v>44143</v>
      </c>
      <c r="B3375" s="87">
        <v>44143</v>
      </c>
      <c r="C3375" s="88" t="s">
        <v>506</v>
      </c>
      <c r="D3375" s="89">
        <f>VLOOKUP(Pag_Inicio_Corr_mas_casos[[#This Row],[Corregimiento]],Hoja3!$A$2:$D$676,4,0)</f>
        <v>81003</v>
      </c>
      <c r="E3375" s="88">
        <v>12</v>
      </c>
      <c r="F3375">
        <v>1</v>
      </c>
    </row>
    <row r="3376" spans="1:6">
      <c r="A3376" s="86">
        <v>44143</v>
      </c>
      <c r="B3376" s="87">
        <v>44143</v>
      </c>
      <c r="C3376" s="88" t="s">
        <v>470</v>
      </c>
      <c r="D3376" s="89">
        <f>VLOOKUP(Pag_Inicio_Corr_mas_casos[[#This Row],[Corregimiento]],Hoja3!$A$2:$D$676,4,0)</f>
        <v>80822</v>
      </c>
      <c r="E3376" s="88">
        <v>11</v>
      </c>
      <c r="F3376">
        <v>1</v>
      </c>
    </row>
    <row r="3377" spans="1:7">
      <c r="A3377" s="139">
        <v>44144</v>
      </c>
      <c r="B3377" s="140">
        <v>44144</v>
      </c>
      <c r="C3377" s="141" t="s">
        <v>477</v>
      </c>
      <c r="D3377" s="142">
        <f>VLOOKUP(Pag_Inicio_Corr_mas_casos[[#This Row],[Corregimiento]],Hoja3!$A$2:$D$676,4,0)</f>
        <v>130702</v>
      </c>
      <c r="E3377" s="141">
        <v>34</v>
      </c>
      <c r="F3377">
        <v>1</v>
      </c>
      <c r="G3377">
        <f>SUM(F3377:F3398)</f>
        <v>22</v>
      </c>
    </row>
    <row r="3378" spans="1:7">
      <c r="A3378" s="139">
        <v>44144</v>
      </c>
      <c r="B3378" s="140">
        <v>44144</v>
      </c>
      <c r="C3378" s="141" t="s">
        <v>464</v>
      </c>
      <c r="D3378" s="142">
        <f>VLOOKUP(Pag_Inicio_Corr_mas_casos[[#This Row],[Corregimiento]],Hoja3!$A$2:$D$676,4,0)</f>
        <v>130102</v>
      </c>
      <c r="E3378" s="141">
        <v>34</v>
      </c>
      <c r="F3378">
        <v>1</v>
      </c>
    </row>
    <row r="3379" spans="1:7">
      <c r="A3379" s="139">
        <v>44144</v>
      </c>
      <c r="B3379" s="140">
        <v>44144</v>
      </c>
      <c r="C3379" s="141" t="s">
        <v>532</v>
      </c>
      <c r="D3379" s="142">
        <f>VLOOKUP(Pag_Inicio_Corr_mas_casos[[#This Row],[Corregimiento]],Hoja3!$A$2:$D$676,4,0)</f>
        <v>20601</v>
      </c>
      <c r="E3379" s="141">
        <v>31</v>
      </c>
      <c r="F3379">
        <v>1</v>
      </c>
    </row>
    <row r="3380" spans="1:7">
      <c r="A3380" s="139">
        <v>44144</v>
      </c>
      <c r="B3380" s="140">
        <v>44144</v>
      </c>
      <c r="C3380" s="141" t="s">
        <v>473</v>
      </c>
      <c r="D3380" s="142">
        <f>VLOOKUP(Pag_Inicio_Corr_mas_casos[[#This Row],[Corregimiento]],Hoja3!$A$2:$D$676,4,0)</f>
        <v>80819</v>
      </c>
      <c r="E3380" s="141">
        <v>31</v>
      </c>
      <c r="F3380">
        <v>1</v>
      </c>
    </row>
    <row r="3381" spans="1:7">
      <c r="A3381" s="139">
        <v>44144</v>
      </c>
      <c r="B3381" s="140">
        <v>44144</v>
      </c>
      <c r="C3381" s="141" t="s">
        <v>494</v>
      </c>
      <c r="D3381" s="142">
        <f>VLOOKUP(Pag_Inicio_Corr_mas_casos[[#This Row],[Corregimiento]],Hoja3!$A$2:$D$676,4,0)</f>
        <v>50316</v>
      </c>
      <c r="E3381" s="141">
        <v>25</v>
      </c>
      <c r="F3381">
        <v>1</v>
      </c>
    </row>
    <row r="3382" spans="1:7">
      <c r="A3382" s="139">
        <v>44144</v>
      </c>
      <c r="B3382" s="140">
        <v>44144</v>
      </c>
      <c r="C3382" s="141" t="s">
        <v>509</v>
      </c>
      <c r="D3382" s="142">
        <f>VLOOKUP(Pag_Inicio_Corr_mas_casos[[#This Row],[Corregimiento]],Hoja3!$A$2:$D$676,4,0)</f>
        <v>130701</v>
      </c>
      <c r="E3382" s="141">
        <v>24</v>
      </c>
      <c r="F3382">
        <v>1</v>
      </c>
    </row>
    <row r="3383" spans="1:7">
      <c r="A3383" s="139">
        <v>44144</v>
      </c>
      <c r="B3383" s="140">
        <v>44144</v>
      </c>
      <c r="C3383" s="141" t="s">
        <v>476</v>
      </c>
      <c r="D3383" s="142">
        <f>VLOOKUP(Pag_Inicio_Corr_mas_casos[[#This Row],[Corregimiento]],Hoja3!$A$2:$D$676,4,0)</f>
        <v>80812</v>
      </c>
      <c r="E3383" s="141">
        <v>22</v>
      </c>
      <c r="F3383">
        <v>1</v>
      </c>
    </row>
    <row r="3384" spans="1:7">
      <c r="A3384" s="139">
        <v>44144</v>
      </c>
      <c r="B3384" s="140">
        <v>44144</v>
      </c>
      <c r="C3384" s="141" t="s">
        <v>471</v>
      </c>
      <c r="D3384" s="142">
        <f>VLOOKUP(Pag_Inicio_Corr_mas_casos[[#This Row],[Corregimiento]],Hoja3!$A$2:$D$676,4,0)</f>
        <v>80823</v>
      </c>
      <c r="E3384" s="141">
        <v>17</v>
      </c>
      <c r="F3384">
        <v>1</v>
      </c>
    </row>
    <row r="3385" spans="1:7">
      <c r="A3385" s="139">
        <v>44144</v>
      </c>
      <c r="B3385" s="140">
        <v>44144</v>
      </c>
      <c r="C3385" s="141" t="s">
        <v>495</v>
      </c>
      <c r="D3385" s="142">
        <f>VLOOKUP(Pag_Inicio_Corr_mas_casos[[#This Row],[Corregimiento]],Hoja3!$A$2:$D$676,4,0)</f>
        <v>130708</v>
      </c>
      <c r="E3385" s="141">
        <v>16</v>
      </c>
      <c r="F3385">
        <v>1</v>
      </c>
    </row>
    <row r="3386" spans="1:7">
      <c r="A3386" s="139">
        <v>44144</v>
      </c>
      <c r="B3386" s="140">
        <v>44144</v>
      </c>
      <c r="C3386" s="141" t="s">
        <v>468</v>
      </c>
      <c r="D3386" s="142">
        <f>VLOOKUP(Pag_Inicio_Corr_mas_casos[[#This Row],[Corregimiento]],Hoja3!$A$2:$D$676,4,0)</f>
        <v>80816</v>
      </c>
      <c r="E3386" s="141">
        <v>16</v>
      </c>
      <c r="F3386">
        <v>1</v>
      </c>
    </row>
    <row r="3387" spans="1:7">
      <c r="A3387" s="139">
        <v>44144</v>
      </c>
      <c r="B3387" s="140">
        <v>44144</v>
      </c>
      <c r="C3387" s="141" t="s">
        <v>505</v>
      </c>
      <c r="D3387" s="142">
        <f>VLOOKUP(Pag_Inicio_Corr_mas_casos[[#This Row],[Corregimiento]],Hoja3!$A$2:$D$676,4,0)</f>
        <v>130717</v>
      </c>
      <c r="E3387" s="141">
        <v>16</v>
      </c>
      <c r="F3387">
        <v>1</v>
      </c>
    </row>
    <row r="3388" spans="1:7">
      <c r="A3388" s="139">
        <v>44144</v>
      </c>
      <c r="B3388" s="140">
        <v>44144</v>
      </c>
      <c r="C3388" s="141" t="s">
        <v>472</v>
      </c>
      <c r="D3388" s="142">
        <f>VLOOKUP(Pag_Inicio_Corr_mas_casos[[#This Row],[Corregimiento]],Hoja3!$A$2:$D$676,4,0)</f>
        <v>81001</v>
      </c>
      <c r="E3388" s="141">
        <v>15</v>
      </c>
      <c r="F3388">
        <v>1</v>
      </c>
    </row>
    <row r="3389" spans="1:7">
      <c r="A3389" s="139">
        <v>44144</v>
      </c>
      <c r="B3389" s="140">
        <v>44144</v>
      </c>
      <c r="C3389" s="141" t="s">
        <v>461</v>
      </c>
      <c r="D3389" s="142">
        <f>VLOOKUP(Pag_Inicio_Corr_mas_casos[[#This Row],[Corregimiento]],Hoja3!$A$2:$D$676,4,0)</f>
        <v>81002</v>
      </c>
      <c r="E3389" s="141">
        <v>15</v>
      </c>
      <c r="F3389">
        <v>1</v>
      </c>
    </row>
    <row r="3390" spans="1:7">
      <c r="A3390" s="139">
        <v>44144</v>
      </c>
      <c r="B3390" s="140">
        <v>44144</v>
      </c>
      <c r="C3390" s="141" t="s">
        <v>481</v>
      </c>
      <c r="D3390" s="142">
        <f>VLOOKUP(Pag_Inicio_Corr_mas_casos[[#This Row],[Corregimiento]],Hoja3!$A$2:$D$676,4,0)</f>
        <v>80810</v>
      </c>
      <c r="E3390" s="141">
        <v>15</v>
      </c>
      <c r="F3390">
        <v>1</v>
      </c>
    </row>
    <row r="3391" spans="1:7">
      <c r="A3391" s="139">
        <v>44144</v>
      </c>
      <c r="B3391" s="140">
        <v>44144</v>
      </c>
      <c r="C3391" s="141" t="s">
        <v>478</v>
      </c>
      <c r="D3391" s="142">
        <f>VLOOKUP(Pag_Inicio_Corr_mas_casos[[#This Row],[Corregimiento]],Hoja3!$A$2:$D$676,4,0)</f>
        <v>40601</v>
      </c>
      <c r="E3391" s="141">
        <v>14</v>
      </c>
      <c r="F3391">
        <v>1</v>
      </c>
    </row>
    <row r="3392" spans="1:7">
      <c r="A3392" s="139">
        <v>44144</v>
      </c>
      <c r="B3392" s="140">
        <v>44144</v>
      </c>
      <c r="C3392" s="141" t="s">
        <v>507</v>
      </c>
      <c r="D3392" s="142">
        <f>VLOOKUP(Pag_Inicio_Corr_mas_casos[[#This Row],[Corregimiento]],Hoja3!$A$2:$D$676,4,0)</f>
        <v>81009</v>
      </c>
      <c r="E3392" s="141">
        <v>14</v>
      </c>
      <c r="F3392">
        <v>1</v>
      </c>
    </row>
    <row r="3393" spans="1:7">
      <c r="A3393" s="139">
        <v>44144</v>
      </c>
      <c r="B3393" s="140">
        <v>44144</v>
      </c>
      <c r="C3393" s="141" t="s">
        <v>506</v>
      </c>
      <c r="D3393" s="142">
        <f>VLOOKUP(Pag_Inicio_Corr_mas_casos[[#This Row],[Corregimiento]],Hoja3!$A$2:$D$676,4,0)</f>
        <v>81003</v>
      </c>
      <c r="E3393" s="141">
        <v>13</v>
      </c>
      <c r="F3393">
        <v>1</v>
      </c>
    </row>
    <row r="3394" spans="1:7">
      <c r="A3394" s="139">
        <v>44144</v>
      </c>
      <c r="B3394" s="140">
        <v>44144</v>
      </c>
      <c r="C3394" s="141" t="s">
        <v>536</v>
      </c>
      <c r="D3394" s="142">
        <f>VLOOKUP(Pag_Inicio_Corr_mas_casos[[#This Row],[Corregimiento]],Hoja3!$A$2:$D$676,4,0)</f>
        <v>81004</v>
      </c>
      <c r="E3394" s="141">
        <v>13</v>
      </c>
      <c r="F3394">
        <v>1</v>
      </c>
    </row>
    <row r="3395" spans="1:7">
      <c r="A3395" s="139">
        <v>44144</v>
      </c>
      <c r="B3395" s="140">
        <v>44144</v>
      </c>
      <c r="C3395" s="141" t="s">
        <v>497</v>
      </c>
      <c r="D3395" s="142">
        <f>VLOOKUP(Pag_Inicio_Corr_mas_casos[[#This Row],[Corregimiento]],Hoja3!$A$2:$D$676,4,0)</f>
        <v>50208</v>
      </c>
      <c r="E3395" s="141">
        <v>12</v>
      </c>
      <c r="F3395">
        <v>1</v>
      </c>
    </row>
    <row r="3396" spans="1:7">
      <c r="A3396" s="139">
        <v>44144</v>
      </c>
      <c r="B3396" s="140">
        <v>44144</v>
      </c>
      <c r="C3396" s="141" t="s">
        <v>460</v>
      </c>
      <c r="D3396" s="142">
        <f>VLOOKUP(Pag_Inicio_Corr_mas_casos[[#This Row],[Corregimiento]],Hoja3!$A$2:$D$676,4,0)</f>
        <v>130101</v>
      </c>
      <c r="E3396" s="141">
        <v>11</v>
      </c>
      <c r="F3396">
        <v>1</v>
      </c>
    </row>
    <row r="3397" spans="1:7">
      <c r="A3397" s="139">
        <v>44144</v>
      </c>
      <c r="B3397" s="140">
        <v>44144</v>
      </c>
      <c r="C3397" s="141" t="s">
        <v>467</v>
      </c>
      <c r="D3397" s="142">
        <f>VLOOKUP(Pag_Inicio_Corr_mas_casos[[#This Row],[Corregimiento]],Hoja3!$A$2:$D$676,4,0)</f>
        <v>81008</v>
      </c>
      <c r="E3397" s="141">
        <v>11</v>
      </c>
      <c r="F3397">
        <v>1</v>
      </c>
    </row>
    <row r="3398" spans="1:7">
      <c r="A3398" s="139">
        <v>44144</v>
      </c>
      <c r="B3398" s="140">
        <v>44144</v>
      </c>
      <c r="C3398" s="141" t="s">
        <v>462</v>
      </c>
      <c r="D3398" s="142">
        <f>VLOOKUP(Pag_Inicio_Corr_mas_casos[[#This Row],[Corregimiento]],Hoja3!$A$2:$D$676,4,0)</f>
        <v>130106</v>
      </c>
      <c r="E3398" s="141">
        <v>11</v>
      </c>
      <c r="F3398">
        <v>1</v>
      </c>
    </row>
    <row r="3399" spans="1:7">
      <c r="A3399" s="98">
        <v>44145</v>
      </c>
      <c r="B3399" s="99">
        <v>44145</v>
      </c>
      <c r="C3399" s="100" t="s">
        <v>521</v>
      </c>
      <c r="D3399" s="101">
        <f>VLOOKUP(Pag_Inicio_Corr_mas_casos[[#This Row],[Corregimiento]],Hoja3!$A$2:$D$676,4,0)</f>
        <v>100101</v>
      </c>
      <c r="E3399" s="100">
        <v>72</v>
      </c>
      <c r="F3399">
        <v>1</v>
      </c>
      <c r="G3399">
        <f>SUM(F3399:F3424)</f>
        <v>26</v>
      </c>
    </row>
    <row r="3400" spans="1:7">
      <c r="A3400" s="98">
        <v>44145</v>
      </c>
      <c r="B3400" s="99">
        <v>44145</v>
      </c>
      <c r="C3400" s="100" t="s">
        <v>532</v>
      </c>
      <c r="D3400" s="101">
        <f>VLOOKUP(Pag_Inicio_Corr_mas_casos[[#This Row],[Corregimiento]],Hoja3!$A$2:$D$676,4,0)</f>
        <v>20601</v>
      </c>
      <c r="E3400" s="100">
        <v>43</v>
      </c>
      <c r="F3400">
        <v>1</v>
      </c>
    </row>
    <row r="3401" spans="1:7">
      <c r="A3401" s="98">
        <v>44145</v>
      </c>
      <c r="B3401" s="99">
        <v>44145</v>
      </c>
      <c r="C3401" s="100" t="s">
        <v>476</v>
      </c>
      <c r="D3401" s="101">
        <f>VLOOKUP(Pag_Inicio_Corr_mas_casos[[#This Row],[Corregimiento]],Hoja3!$A$2:$D$676,4,0)</f>
        <v>80812</v>
      </c>
      <c r="E3401" s="100">
        <v>37</v>
      </c>
      <c r="F3401">
        <v>1</v>
      </c>
    </row>
    <row r="3402" spans="1:7">
      <c r="A3402" s="98">
        <v>44145</v>
      </c>
      <c r="B3402" s="99">
        <v>44145</v>
      </c>
      <c r="C3402" s="100" t="s">
        <v>501</v>
      </c>
      <c r="D3402" s="101">
        <f>VLOOKUP(Pag_Inicio_Corr_mas_casos[[#This Row],[Corregimiento]],Hoja3!$A$2:$D$676,4,0)</f>
        <v>80809</v>
      </c>
      <c r="E3402" s="100">
        <v>27</v>
      </c>
      <c r="F3402">
        <v>1</v>
      </c>
    </row>
    <row r="3403" spans="1:7">
      <c r="A3403" s="98">
        <v>44145</v>
      </c>
      <c r="B3403" s="99">
        <v>44145</v>
      </c>
      <c r="C3403" s="100" t="s">
        <v>473</v>
      </c>
      <c r="D3403" s="101">
        <f>VLOOKUP(Pag_Inicio_Corr_mas_casos[[#This Row],[Corregimiento]],Hoja3!$A$2:$D$676,4,0)</f>
        <v>80819</v>
      </c>
      <c r="E3403" s="100">
        <v>27</v>
      </c>
      <c r="F3403">
        <v>1</v>
      </c>
    </row>
    <row r="3404" spans="1:7">
      <c r="A3404" s="98">
        <v>44145</v>
      </c>
      <c r="B3404" s="99">
        <v>44145</v>
      </c>
      <c r="C3404" s="100" t="s">
        <v>481</v>
      </c>
      <c r="D3404" s="101">
        <f>VLOOKUP(Pag_Inicio_Corr_mas_casos[[#This Row],[Corregimiento]],Hoja3!$A$2:$D$676,4,0)</f>
        <v>80810</v>
      </c>
      <c r="E3404" s="100">
        <v>26</v>
      </c>
      <c r="F3404">
        <v>1</v>
      </c>
    </row>
    <row r="3405" spans="1:7">
      <c r="A3405" s="98">
        <v>44145</v>
      </c>
      <c r="B3405" s="99">
        <v>44145</v>
      </c>
      <c r="C3405" s="100" t="s">
        <v>470</v>
      </c>
      <c r="D3405" s="101">
        <f>VLOOKUP(Pag_Inicio_Corr_mas_casos[[#This Row],[Corregimiento]],Hoja3!$A$2:$D$676,4,0)</f>
        <v>80822</v>
      </c>
      <c r="E3405" s="100">
        <v>25</v>
      </c>
      <c r="F3405">
        <v>1</v>
      </c>
    </row>
    <row r="3406" spans="1:7">
      <c r="A3406" s="98">
        <v>44145</v>
      </c>
      <c r="B3406" s="99">
        <v>44145</v>
      </c>
      <c r="C3406" s="100" t="s">
        <v>565</v>
      </c>
      <c r="D3406" s="101">
        <f>VLOOKUP(Pag_Inicio_Corr_mas_casos[[#This Row],[Corregimiento]],Hoja3!$A$2:$D$676,4,0)</f>
        <v>20606</v>
      </c>
      <c r="E3406" s="100">
        <v>23</v>
      </c>
      <c r="F3406">
        <v>1</v>
      </c>
    </row>
    <row r="3407" spans="1:7">
      <c r="A3407" s="98">
        <v>44145</v>
      </c>
      <c r="B3407" s="99">
        <v>44145</v>
      </c>
      <c r="C3407" s="100" t="s">
        <v>494</v>
      </c>
      <c r="D3407" s="101">
        <f>VLOOKUP(Pag_Inicio_Corr_mas_casos[[#This Row],[Corregimiento]],Hoja3!$A$2:$D$676,4,0)</f>
        <v>50316</v>
      </c>
      <c r="E3407" s="100">
        <v>23</v>
      </c>
      <c r="F3407">
        <v>1</v>
      </c>
    </row>
    <row r="3408" spans="1:7">
      <c r="A3408" s="98">
        <v>44145</v>
      </c>
      <c r="B3408" s="99">
        <v>44145</v>
      </c>
      <c r="C3408" s="100" t="s">
        <v>512</v>
      </c>
      <c r="D3408" s="101">
        <f>VLOOKUP(Pag_Inicio_Corr_mas_casos[[#This Row],[Corregimiento]],Hoja3!$A$2:$D$676,4,0)</f>
        <v>80807</v>
      </c>
      <c r="E3408" s="100">
        <v>20</v>
      </c>
      <c r="F3408">
        <v>1</v>
      </c>
    </row>
    <row r="3409" spans="1:6">
      <c r="A3409" s="98">
        <v>44145</v>
      </c>
      <c r="B3409" s="99">
        <v>44145</v>
      </c>
      <c r="C3409" s="100" t="s">
        <v>479</v>
      </c>
      <c r="D3409" s="101">
        <f>VLOOKUP(Pag_Inicio_Corr_mas_casos[[#This Row],[Corregimiento]],Hoja3!$A$2:$D$676,4,0)</f>
        <v>80806</v>
      </c>
      <c r="E3409" s="100">
        <v>20</v>
      </c>
      <c r="F3409">
        <v>1</v>
      </c>
    </row>
    <row r="3410" spans="1:6">
      <c r="A3410" s="98">
        <v>44145</v>
      </c>
      <c r="B3410" s="99">
        <v>44145</v>
      </c>
      <c r="C3410" s="100" t="s">
        <v>462</v>
      </c>
      <c r="D3410" s="101">
        <f>VLOOKUP(Pag_Inicio_Corr_mas_casos[[#This Row],[Corregimiento]],Hoja3!$A$2:$D$676,4,0)</f>
        <v>130106</v>
      </c>
      <c r="E3410" s="100">
        <v>19</v>
      </c>
      <c r="F3410">
        <v>1</v>
      </c>
    </row>
    <row r="3411" spans="1:6">
      <c r="A3411" s="98">
        <v>44145</v>
      </c>
      <c r="B3411" s="99">
        <v>44145</v>
      </c>
      <c r="C3411" s="100" t="s">
        <v>460</v>
      </c>
      <c r="D3411" s="101">
        <f>VLOOKUP(Pag_Inicio_Corr_mas_casos[[#This Row],[Corregimiento]],Hoja3!$A$2:$D$676,4,0)</f>
        <v>130101</v>
      </c>
      <c r="E3411" s="100">
        <v>18</v>
      </c>
      <c r="F3411">
        <v>1</v>
      </c>
    </row>
    <row r="3412" spans="1:6">
      <c r="A3412" s="98">
        <v>44145</v>
      </c>
      <c r="B3412" s="99">
        <v>44145</v>
      </c>
      <c r="C3412" s="100" t="s">
        <v>664</v>
      </c>
      <c r="D3412" s="101">
        <f>VLOOKUP(Pag_Inicio_Corr_mas_casos[[#This Row],[Corregimiento]],Hoja3!$A$2:$D$676,4,0)</f>
        <v>60202</v>
      </c>
      <c r="E3412" s="100">
        <v>17</v>
      </c>
      <c r="F3412">
        <v>1</v>
      </c>
    </row>
    <row r="3413" spans="1:6">
      <c r="A3413" s="98">
        <v>44145</v>
      </c>
      <c r="B3413" s="99">
        <v>44145</v>
      </c>
      <c r="C3413" s="100" t="s">
        <v>570</v>
      </c>
      <c r="D3413" s="101">
        <f>VLOOKUP(Pag_Inicio_Corr_mas_casos[[#This Row],[Corregimiento]],Hoja3!$A$2:$D$676,4,0)</f>
        <v>40501</v>
      </c>
      <c r="E3413" s="100">
        <v>17</v>
      </c>
      <c r="F3413">
        <v>1</v>
      </c>
    </row>
    <row r="3414" spans="1:6">
      <c r="A3414" s="98">
        <v>44145</v>
      </c>
      <c r="B3414" s="99">
        <v>44145</v>
      </c>
      <c r="C3414" s="100" t="s">
        <v>478</v>
      </c>
      <c r="D3414" s="101">
        <f>VLOOKUP(Pag_Inicio_Corr_mas_casos[[#This Row],[Corregimiento]],Hoja3!$A$2:$D$676,4,0)</f>
        <v>40601</v>
      </c>
      <c r="E3414" s="100">
        <v>16</v>
      </c>
      <c r="F3414">
        <v>1</v>
      </c>
    </row>
    <row r="3415" spans="1:6">
      <c r="A3415" s="98">
        <v>44145</v>
      </c>
      <c r="B3415" s="99">
        <v>44145</v>
      </c>
      <c r="C3415" s="100" t="s">
        <v>465</v>
      </c>
      <c r="D3415" s="101">
        <f>VLOOKUP(Pag_Inicio_Corr_mas_casos[[#This Row],[Corregimiento]],Hoja3!$A$2:$D$676,4,0)</f>
        <v>80821</v>
      </c>
      <c r="E3415" s="100">
        <v>15</v>
      </c>
      <c r="F3415">
        <v>1</v>
      </c>
    </row>
    <row r="3416" spans="1:6">
      <c r="A3416" s="98">
        <v>44145</v>
      </c>
      <c r="B3416" s="99">
        <v>44145</v>
      </c>
      <c r="C3416" s="100" t="s">
        <v>468</v>
      </c>
      <c r="D3416" s="101">
        <f>VLOOKUP(Pag_Inicio_Corr_mas_casos[[#This Row],[Corregimiento]],Hoja3!$A$2:$D$676,4,0)</f>
        <v>80816</v>
      </c>
      <c r="E3416" s="100">
        <v>13</v>
      </c>
      <c r="F3416">
        <v>1</v>
      </c>
    </row>
    <row r="3417" spans="1:6">
      <c r="A3417" s="98">
        <v>44145</v>
      </c>
      <c r="B3417" s="99">
        <v>44145</v>
      </c>
      <c r="C3417" s="100" t="s">
        <v>467</v>
      </c>
      <c r="D3417" s="101">
        <f>VLOOKUP(Pag_Inicio_Corr_mas_casos[[#This Row],[Corregimiento]],Hoja3!$A$2:$D$676,4,0)</f>
        <v>81008</v>
      </c>
      <c r="E3417" s="100">
        <v>13</v>
      </c>
      <c r="F3417">
        <v>1</v>
      </c>
    </row>
    <row r="3418" spans="1:6">
      <c r="A3418" s="98">
        <v>44145</v>
      </c>
      <c r="B3418" s="99">
        <v>44145</v>
      </c>
      <c r="C3418" s="100" t="s">
        <v>507</v>
      </c>
      <c r="D3418" s="101">
        <f>VLOOKUP(Pag_Inicio_Corr_mas_casos[[#This Row],[Corregimiento]],Hoja3!$A$2:$D$676,4,0)</f>
        <v>81009</v>
      </c>
      <c r="E3418" s="100">
        <v>12</v>
      </c>
      <c r="F3418">
        <v>1</v>
      </c>
    </row>
    <row r="3419" spans="1:6">
      <c r="A3419" s="98">
        <v>44145</v>
      </c>
      <c r="B3419" s="99">
        <v>44145</v>
      </c>
      <c r="C3419" s="100" t="s">
        <v>472</v>
      </c>
      <c r="D3419" s="101">
        <f>VLOOKUP(Pag_Inicio_Corr_mas_casos[[#This Row],[Corregimiento]],Hoja3!$A$2:$D$676,4,0)</f>
        <v>81001</v>
      </c>
      <c r="E3419" s="100">
        <v>11</v>
      </c>
      <c r="F3419">
        <v>1</v>
      </c>
    </row>
    <row r="3420" spans="1:6">
      <c r="A3420" s="98">
        <v>44145</v>
      </c>
      <c r="B3420" s="99">
        <v>44145</v>
      </c>
      <c r="C3420" s="100" t="s">
        <v>466</v>
      </c>
      <c r="D3420" s="101">
        <f>VLOOKUP(Pag_Inicio_Corr_mas_casos[[#This Row],[Corregimiento]],Hoja3!$A$2:$D$676,4,0)</f>
        <v>81007</v>
      </c>
      <c r="E3420" s="100">
        <v>11</v>
      </c>
      <c r="F3420">
        <v>1</v>
      </c>
    </row>
    <row r="3421" spans="1:6">
      <c r="A3421" s="98">
        <v>44145</v>
      </c>
      <c r="B3421" s="99">
        <v>44145</v>
      </c>
      <c r="C3421" s="100" t="s">
        <v>496</v>
      </c>
      <c r="D3421" s="101">
        <f>VLOOKUP(Pag_Inicio_Corr_mas_casos[[#This Row],[Corregimiento]],Hoja3!$A$2:$D$676,4,0)</f>
        <v>80826</v>
      </c>
      <c r="E3421" s="100">
        <v>11</v>
      </c>
      <c r="F3421">
        <v>1</v>
      </c>
    </row>
    <row r="3422" spans="1:6">
      <c r="A3422" s="98">
        <v>44145</v>
      </c>
      <c r="B3422" s="99">
        <v>44145</v>
      </c>
      <c r="C3422" s="100" t="s">
        <v>506</v>
      </c>
      <c r="D3422" s="101">
        <f>VLOOKUP(Pag_Inicio_Corr_mas_casos[[#This Row],[Corregimiento]],Hoja3!$A$2:$D$676,4,0)</f>
        <v>81003</v>
      </c>
      <c r="E3422" s="100">
        <v>11</v>
      </c>
      <c r="F3422">
        <v>1</v>
      </c>
    </row>
    <row r="3423" spans="1:6">
      <c r="A3423" s="98">
        <v>44145</v>
      </c>
      <c r="B3423" s="99">
        <v>44145</v>
      </c>
      <c r="C3423" s="100" t="s">
        <v>497</v>
      </c>
      <c r="D3423" s="101">
        <f>VLOOKUP(Pag_Inicio_Corr_mas_casos[[#This Row],[Corregimiento]],Hoja3!$A$2:$D$676,4,0)</f>
        <v>50208</v>
      </c>
      <c r="E3423" s="100">
        <v>11</v>
      </c>
      <c r="F3423">
        <v>1</v>
      </c>
    </row>
    <row r="3424" spans="1:6">
      <c r="A3424" s="98">
        <v>44145</v>
      </c>
      <c r="B3424" s="99">
        <v>44145</v>
      </c>
      <c r="C3424" s="100" t="s">
        <v>498</v>
      </c>
      <c r="D3424" s="101">
        <f>VLOOKUP(Pag_Inicio_Corr_mas_casos[[#This Row],[Corregimiento]],Hoja3!$A$2:$D$676,4,0)</f>
        <v>80803</v>
      </c>
      <c r="E3424" s="100">
        <v>11</v>
      </c>
      <c r="F3424">
        <v>1</v>
      </c>
    </row>
    <row r="3425" spans="1:7">
      <c r="A3425" s="135">
        <v>44146</v>
      </c>
      <c r="B3425" s="136">
        <v>44146</v>
      </c>
      <c r="C3425" s="137" t="s">
        <v>521</v>
      </c>
      <c r="D3425" s="138">
        <f>VLOOKUP(Pag_Inicio_Corr_mas_casos[[#This Row],[Corregimiento]],Hoja3!$A$2:$D$676,4,0)</f>
        <v>100101</v>
      </c>
      <c r="E3425" s="137">
        <v>56</v>
      </c>
      <c r="F3425">
        <v>1</v>
      </c>
      <c r="G3425">
        <f>SUM(F3425:F3461)</f>
        <v>37</v>
      </c>
    </row>
    <row r="3426" spans="1:7">
      <c r="A3426" s="135">
        <v>44146</v>
      </c>
      <c r="B3426" s="136">
        <v>44146</v>
      </c>
      <c r="C3426" s="137" t="s">
        <v>473</v>
      </c>
      <c r="D3426" s="138">
        <f>VLOOKUP(Pag_Inicio_Corr_mas_casos[[#This Row],[Corregimiento]],Hoja3!$A$2:$D$676,4,0)</f>
        <v>80819</v>
      </c>
      <c r="E3426" s="137">
        <v>45</v>
      </c>
      <c r="F3426">
        <v>1</v>
      </c>
    </row>
    <row r="3427" spans="1:7">
      <c r="A3427" s="135">
        <v>44146</v>
      </c>
      <c r="B3427" s="136">
        <v>44146</v>
      </c>
      <c r="C3427" s="137" t="s">
        <v>460</v>
      </c>
      <c r="D3427" s="138">
        <f>VLOOKUP(Pag_Inicio_Corr_mas_casos[[#This Row],[Corregimiento]],Hoja3!$A$2:$D$676,4,0)</f>
        <v>130101</v>
      </c>
      <c r="E3427" s="137">
        <v>37</v>
      </c>
      <c r="F3427">
        <v>1</v>
      </c>
    </row>
    <row r="3428" spans="1:7">
      <c r="A3428" s="135">
        <v>44146</v>
      </c>
      <c r="B3428" s="136">
        <v>44146</v>
      </c>
      <c r="C3428" s="137" t="s">
        <v>477</v>
      </c>
      <c r="D3428" s="138">
        <f>VLOOKUP(Pag_Inicio_Corr_mas_casos[[#This Row],[Corregimiento]],Hoja3!$A$2:$D$676,4,0)</f>
        <v>130702</v>
      </c>
      <c r="E3428" s="137">
        <v>36</v>
      </c>
      <c r="F3428">
        <v>1</v>
      </c>
    </row>
    <row r="3429" spans="1:7">
      <c r="A3429" s="135">
        <v>44146</v>
      </c>
      <c r="B3429" s="136">
        <v>44146</v>
      </c>
      <c r="C3429" s="137" t="s">
        <v>476</v>
      </c>
      <c r="D3429" s="138">
        <f>VLOOKUP(Pag_Inicio_Corr_mas_casos[[#This Row],[Corregimiento]],Hoja3!$A$2:$D$676,4,0)</f>
        <v>80812</v>
      </c>
      <c r="E3429" s="137">
        <v>33</v>
      </c>
      <c r="F3429">
        <v>1</v>
      </c>
    </row>
    <row r="3430" spans="1:7">
      <c r="A3430" s="135">
        <v>44146</v>
      </c>
      <c r="B3430" s="136">
        <v>44146</v>
      </c>
      <c r="C3430" s="137" t="s">
        <v>471</v>
      </c>
      <c r="D3430" s="138">
        <f>VLOOKUP(Pag_Inicio_Corr_mas_casos[[#This Row],[Corregimiento]],Hoja3!$A$2:$D$676,4,0)</f>
        <v>80823</v>
      </c>
      <c r="E3430" s="137">
        <v>31</v>
      </c>
      <c r="F3430">
        <v>1</v>
      </c>
    </row>
    <row r="3431" spans="1:7">
      <c r="A3431" s="135">
        <v>44146</v>
      </c>
      <c r="B3431" s="136">
        <v>44146</v>
      </c>
      <c r="C3431" s="137" t="s">
        <v>466</v>
      </c>
      <c r="D3431" s="138">
        <f>VLOOKUP(Pag_Inicio_Corr_mas_casos[[#This Row],[Corregimiento]],Hoja3!$A$2:$D$676,4,0)</f>
        <v>81007</v>
      </c>
      <c r="E3431" s="137">
        <v>30</v>
      </c>
      <c r="F3431">
        <v>1</v>
      </c>
    </row>
    <row r="3432" spans="1:7">
      <c r="A3432" s="135">
        <v>44146</v>
      </c>
      <c r="B3432" s="136">
        <v>44146</v>
      </c>
      <c r="C3432" s="137" t="s">
        <v>467</v>
      </c>
      <c r="D3432" s="138">
        <f>VLOOKUP(Pag_Inicio_Corr_mas_casos[[#This Row],[Corregimiento]],Hoja3!$A$2:$D$676,4,0)</f>
        <v>81008</v>
      </c>
      <c r="E3432" s="137">
        <v>29</v>
      </c>
      <c r="F3432">
        <v>1</v>
      </c>
    </row>
    <row r="3433" spans="1:7">
      <c r="A3433" s="135">
        <v>44146</v>
      </c>
      <c r="B3433" s="136">
        <v>44146</v>
      </c>
      <c r="C3433" s="137" t="s">
        <v>499</v>
      </c>
      <c r="D3433" s="138">
        <f>VLOOKUP(Pag_Inicio_Corr_mas_casos[[#This Row],[Corregimiento]],Hoja3!$A$2:$D$676,4,0)</f>
        <v>130105</v>
      </c>
      <c r="E3433" s="137">
        <v>29</v>
      </c>
      <c r="F3433">
        <v>1</v>
      </c>
    </row>
    <row r="3434" spans="1:7">
      <c r="A3434" s="135">
        <v>44146</v>
      </c>
      <c r="B3434" s="136">
        <v>44146</v>
      </c>
      <c r="C3434" s="137" t="s">
        <v>470</v>
      </c>
      <c r="D3434" s="138">
        <f>VLOOKUP(Pag_Inicio_Corr_mas_casos[[#This Row],[Corregimiento]],Hoja3!$A$2:$D$676,4,0)</f>
        <v>80822</v>
      </c>
      <c r="E3434" s="137">
        <v>27</v>
      </c>
      <c r="F3434">
        <v>1</v>
      </c>
    </row>
    <row r="3435" spans="1:7">
      <c r="A3435" s="135">
        <v>44146</v>
      </c>
      <c r="B3435" s="136">
        <v>44146</v>
      </c>
      <c r="C3435" s="137" t="s">
        <v>464</v>
      </c>
      <c r="D3435" s="138">
        <f>VLOOKUP(Pag_Inicio_Corr_mas_casos[[#This Row],[Corregimiento]],Hoja3!$A$2:$D$676,4,0)</f>
        <v>130102</v>
      </c>
      <c r="E3435" s="137">
        <v>27</v>
      </c>
      <c r="F3435">
        <v>1</v>
      </c>
    </row>
    <row r="3436" spans="1:7">
      <c r="A3436" s="135">
        <v>44146</v>
      </c>
      <c r="B3436" s="136">
        <v>44146</v>
      </c>
      <c r="C3436" s="137" t="s">
        <v>495</v>
      </c>
      <c r="D3436" s="138">
        <f>VLOOKUP(Pag_Inicio_Corr_mas_casos[[#This Row],[Corregimiento]],Hoja3!$A$2:$D$676,4,0)</f>
        <v>130708</v>
      </c>
      <c r="E3436" s="137">
        <v>26</v>
      </c>
      <c r="F3436">
        <v>1</v>
      </c>
    </row>
    <row r="3437" spans="1:7">
      <c r="A3437" s="135">
        <v>44146</v>
      </c>
      <c r="B3437" s="136">
        <v>44146</v>
      </c>
      <c r="C3437" s="137" t="s">
        <v>532</v>
      </c>
      <c r="D3437" s="138">
        <f>VLOOKUP(Pag_Inicio_Corr_mas_casos[[#This Row],[Corregimiento]],Hoja3!$A$2:$D$676,4,0)</f>
        <v>20601</v>
      </c>
      <c r="E3437" s="137">
        <v>25</v>
      </c>
      <c r="F3437">
        <v>1</v>
      </c>
    </row>
    <row r="3438" spans="1:7">
      <c r="A3438" s="135">
        <v>44146</v>
      </c>
      <c r="B3438" s="136">
        <v>44146</v>
      </c>
      <c r="C3438" s="137" t="s">
        <v>462</v>
      </c>
      <c r="D3438" s="138">
        <f>VLOOKUP(Pag_Inicio_Corr_mas_casos[[#This Row],[Corregimiento]],Hoja3!$A$2:$D$676,4,0)</f>
        <v>130106</v>
      </c>
      <c r="E3438" s="137">
        <v>25</v>
      </c>
      <c r="F3438">
        <v>1</v>
      </c>
    </row>
    <row r="3439" spans="1:7">
      <c r="A3439" s="135">
        <v>44146</v>
      </c>
      <c r="B3439" s="136">
        <v>44146</v>
      </c>
      <c r="C3439" s="137" t="s">
        <v>507</v>
      </c>
      <c r="D3439" s="138">
        <f>VLOOKUP(Pag_Inicio_Corr_mas_casos[[#This Row],[Corregimiento]],Hoja3!$A$2:$D$676,4,0)</f>
        <v>81009</v>
      </c>
      <c r="E3439" s="137">
        <v>24</v>
      </c>
      <c r="F3439">
        <v>1</v>
      </c>
    </row>
    <row r="3440" spans="1:7">
      <c r="A3440" s="135">
        <v>44146</v>
      </c>
      <c r="B3440" s="136">
        <v>44146</v>
      </c>
      <c r="C3440" s="137" t="s">
        <v>472</v>
      </c>
      <c r="D3440" s="138">
        <f>VLOOKUP(Pag_Inicio_Corr_mas_casos[[#This Row],[Corregimiento]],Hoja3!$A$2:$D$676,4,0)</f>
        <v>81001</v>
      </c>
      <c r="E3440" s="137">
        <v>22</v>
      </c>
      <c r="F3440">
        <v>1</v>
      </c>
    </row>
    <row r="3441" spans="1:6">
      <c r="A3441" s="135">
        <v>44146</v>
      </c>
      <c r="B3441" s="136">
        <v>44146</v>
      </c>
      <c r="C3441" s="137" t="s">
        <v>524</v>
      </c>
      <c r="D3441" s="138">
        <f>VLOOKUP(Pag_Inicio_Corr_mas_casos[[#This Row],[Corregimiento]],Hoja3!$A$2:$D$676,4,0)</f>
        <v>130716</v>
      </c>
      <c r="E3441" s="137">
        <v>22</v>
      </c>
      <c r="F3441">
        <v>1</v>
      </c>
    </row>
    <row r="3442" spans="1:6">
      <c r="A3442" s="135">
        <v>44146</v>
      </c>
      <c r="B3442" s="136">
        <v>44146</v>
      </c>
      <c r="C3442" s="137" t="s">
        <v>453</v>
      </c>
      <c r="D3442" s="138">
        <f>VLOOKUP(Pag_Inicio_Corr_mas_casos[[#This Row],[Corregimiento]],Hoja3!$A$2:$D$676,4,0)</f>
        <v>130709</v>
      </c>
      <c r="E3442" s="137">
        <v>21</v>
      </c>
      <c r="F3442">
        <v>1</v>
      </c>
    </row>
    <row r="3443" spans="1:6">
      <c r="A3443" s="135">
        <v>44146</v>
      </c>
      <c r="B3443" s="136">
        <v>44146</v>
      </c>
      <c r="C3443" s="137" t="s">
        <v>468</v>
      </c>
      <c r="D3443" s="138">
        <f>VLOOKUP(Pag_Inicio_Corr_mas_casos[[#This Row],[Corregimiento]],Hoja3!$A$2:$D$676,4,0)</f>
        <v>80816</v>
      </c>
      <c r="E3443" s="137">
        <v>20</v>
      </c>
      <c r="F3443">
        <v>1</v>
      </c>
    </row>
    <row r="3444" spans="1:6">
      <c r="A3444" s="135">
        <v>44146</v>
      </c>
      <c r="B3444" s="136">
        <v>44146</v>
      </c>
      <c r="C3444" s="137" t="s">
        <v>509</v>
      </c>
      <c r="D3444" s="138">
        <f>VLOOKUP(Pag_Inicio_Corr_mas_casos[[#This Row],[Corregimiento]],Hoja3!$A$2:$D$676,4,0)</f>
        <v>130701</v>
      </c>
      <c r="E3444" s="137">
        <v>20</v>
      </c>
      <c r="F3444">
        <v>1</v>
      </c>
    </row>
    <row r="3445" spans="1:6">
      <c r="A3445" s="135">
        <v>44146</v>
      </c>
      <c r="B3445" s="136">
        <v>44146</v>
      </c>
      <c r="C3445" s="137" t="s">
        <v>516</v>
      </c>
      <c r="D3445" s="138">
        <f>VLOOKUP(Pag_Inicio_Corr_mas_casos[[#This Row],[Corregimiento]],Hoja3!$A$2:$D$676,4,0)</f>
        <v>130706</v>
      </c>
      <c r="E3445" s="137">
        <v>19</v>
      </c>
      <c r="F3445">
        <v>1</v>
      </c>
    </row>
    <row r="3446" spans="1:6">
      <c r="A3446" s="135">
        <v>44146</v>
      </c>
      <c r="B3446" s="136">
        <v>44146</v>
      </c>
      <c r="C3446" s="137" t="s">
        <v>501</v>
      </c>
      <c r="D3446" s="138">
        <f>VLOOKUP(Pag_Inicio_Corr_mas_casos[[#This Row],[Corregimiento]],Hoja3!$A$2:$D$676,4,0)</f>
        <v>80809</v>
      </c>
      <c r="E3446" s="137">
        <v>18</v>
      </c>
      <c r="F3446">
        <v>1</v>
      </c>
    </row>
    <row r="3447" spans="1:6">
      <c r="A3447" s="135">
        <v>44146</v>
      </c>
      <c r="B3447" s="136">
        <v>44146</v>
      </c>
      <c r="C3447" s="137" t="s">
        <v>505</v>
      </c>
      <c r="D3447" s="138">
        <f>VLOOKUP(Pag_Inicio_Corr_mas_casos[[#This Row],[Corregimiento]],Hoja3!$A$2:$D$676,4,0)</f>
        <v>130717</v>
      </c>
      <c r="E3447" s="137">
        <v>18</v>
      </c>
      <c r="F3447">
        <v>1</v>
      </c>
    </row>
    <row r="3448" spans="1:6">
      <c r="A3448" s="135">
        <v>44146</v>
      </c>
      <c r="B3448" s="136">
        <v>44146</v>
      </c>
      <c r="C3448" s="137" t="s">
        <v>512</v>
      </c>
      <c r="D3448" s="138">
        <f>VLOOKUP(Pag_Inicio_Corr_mas_casos[[#This Row],[Corregimiento]],Hoja3!$A$2:$D$676,4,0)</f>
        <v>80807</v>
      </c>
      <c r="E3448" s="137">
        <v>17</v>
      </c>
      <c r="F3448">
        <v>1</v>
      </c>
    </row>
    <row r="3449" spans="1:6">
      <c r="A3449" s="135">
        <v>44146</v>
      </c>
      <c r="B3449" s="136">
        <v>44146</v>
      </c>
      <c r="C3449" s="137" t="s">
        <v>474</v>
      </c>
      <c r="D3449" s="138">
        <f>VLOOKUP(Pag_Inicio_Corr_mas_casos[[#This Row],[Corregimiento]],Hoja3!$A$2:$D$676,4,0)</f>
        <v>130107</v>
      </c>
      <c r="E3449" s="137">
        <v>17</v>
      </c>
      <c r="F3449">
        <v>1</v>
      </c>
    </row>
    <row r="3450" spans="1:6">
      <c r="A3450" s="135">
        <v>44146</v>
      </c>
      <c r="B3450" s="136">
        <v>44146</v>
      </c>
      <c r="C3450" s="137" t="s">
        <v>461</v>
      </c>
      <c r="D3450" s="138">
        <f>VLOOKUP(Pag_Inicio_Corr_mas_casos[[#This Row],[Corregimiento]],Hoja3!$A$2:$D$676,4,0)</f>
        <v>81002</v>
      </c>
      <c r="E3450" s="137">
        <v>17</v>
      </c>
      <c r="F3450">
        <v>1</v>
      </c>
    </row>
    <row r="3451" spans="1:6">
      <c r="A3451" s="135">
        <v>44146</v>
      </c>
      <c r="B3451" s="136">
        <v>44146</v>
      </c>
      <c r="C3451" s="137" t="s">
        <v>491</v>
      </c>
      <c r="D3451" s="138">
        <f>VLOOKUP(Pag_Inicio_Corr_mas_casos[[#This Row],[Corregimiento]],Hoja3!$A$2:$D$676,4,0)</f>
        <v>80815</v>
      </c>
      <c r="E3451" s="137">
        <v>29</v>
      </c>
      <c r="F3451">
        <v>1</v>
      </c>
    </row>
    <row r="3452" spans="1:6">
      <c r="A3452" s="135">
        <v>44146</v>
      </c>
      <c r="B3452" s="136">
        <v>44146</v>
      </c>
      <c r="C3452" s="137" t="s">
        <v>479</v>
      </c>
      <c r="D3452" s="138">
        <f>VLOOKUP(Pag_Inicio_Corr_mas_casos[[#This Row],[Corregimiento]],Hoja3!$A$2:$D$676,4,0)</f>
        <v>80806</v>
      </c>
      <c r="E3452" s="137">
        <v>16</v>
      </c>
      <c r="F3452">
        <v>1</v>
      </c>
    </row>
    <row r="3453" spans="1:6">
      <c r="A3453" s="135">
        <v>44146</v>
      </c>
      <c r="B3453" s="136">
        <v>44146</v>
      </c>
      <c r="C3453" s="137" t="s">
        <v>481</v>
      </c>
      <c r="D3453" s="138">
        <f>VLOOKUP(Pag_Inicio_Corr_mas_casos[[#This Row],[Corregimiento]],Hoja3!$A$2:$D$676,4,0)</f>
        <v>80810</v>
      </c>
      <c r="E3453" s="137">
        <v>16</v>
      </c>
      <c r="F3453">
        <v>1</v>
      </c>
    </row>
    <row r="3454" spans="1:6">
      <c r="A3454" s="135">
        <v>44146</v>
      </c>
      <c r="B3454" s="136">
        <v>44146</v>
      </c>
      <c r="C3454" s="137" t="s">
        <v>536</v>
      </c>
      <c r="D3454" s="138">
        <f>VLOOKUP(Pag_Inicio_Corr_mas_casos[[#This Row],[Corregimiento]],Hoja3!$A$2:$D$676,4,0)</f>
        <v>81004</v>
      </c>
      <c r="E3454" s="137">
        <v>15</v>
      </c>
      <c r="F3454">
        <v>1</v>
      </c>
    </row>
    <row r="3455" spans="1:6">
      <c r="A3455" s="135">
        <v>44146</v>
      </c>
      <c r="B3455" s="136">
        <v>44146</v>
      </c>
      <c r="C3455" s="137" t="s">
        <v>480</v>
      </c>
      <c r="D3455" s="138">
        <f>VLOOKUP(Pag_Inicio_Corr_mas_casos[[#This Row],[Corregimiento]],Hoja3!$A$2:$D$676,4,0)</f>
        <v>130108</v>
      </c>
      <c r="E3455" s="137">
        <v>15</v>
      </c>
      <c r="F3455">
        <v>1</v>
      </c>
    </row>
    <row r="3456" spans="1:6">
      <c r="A3456" s="135">
        <v>44146</v>
      </c>
      <c r="B3456" s="136">
        <v>44146</v>
      </c>
      <c r="C3456" s="137" t="s">
        <v>486</v>
      </c>
      <c r="D3456" s="138">
        <f>VLOOKUP(Pag_Inicio_Corr_mas_casos[[#This Row],[Corregimiento]],Hoja3!$A$2:$D$676,4,0)</f>
        <v>80813</v>
      </c>
      <c r="E3456" s="137">
        <v>14</v>
      </c>
      <c r="F3456">
        <v>1</v>
      </c>
    </row>
    <row r="3457" spans="1:7">
      <c r="A3457" s="135">
        <v>44146</v>
      </c>
      <c r="B3457" s="136">
        <v>44146</v>
      </c>
      <c r="C3457" s="137" t="s">
        <v>465</v>
      </c>
      <c r="D3457" s="138">
        <f>VLOOKUP(Pag_Inicio_Corr_mas_casos[[#This Row],[Corregimiento]],Hoja3!$A$2:$D$676,4,0)</f>
        <v>80821</v>
      </c>
      <c r="E3457" s="137">
        <v>14</v>
      </c>
      <c r="F3457">
        <v>1</v>
      </c>
    </row>
    <row r="3458" spans="1:7">
      <c r="A3458" s="135">
        <v>44146</v>
      </c>
      <c r="B3458" s="136">
        <v>44146</v>
      </c>
      <c r="C3458" s="137" t="s">
        <v>578</v>
      </c>
      <c r="D3458" s="138">
        <f>VLOOKUP(Pag_Inicio_Corr_mas_casos[[#This Row],[Corregimiento]],Hoja3!$A$2:$D$676,4,0)</f>
        <v>130705</v>
      </c>
      <c r="E3458" s="137">
        <v>13</v>
      </c>
      <c r="F3458">
        <v>1</v>
      </c>
    </row>
    <row r="3459" spans="1:7">
      <c r="A3459" s="135">
        <v>44146</v>
      </c>
      <c r="B3459" s="136">
        <v>44146</v>
      </c>
      <c r="C3459" s="137" t="s">
        <v>490</v>
      </c>
      <c r="D3459" s="138">
        <f>VLOOKUP(Pag_Inicio_Corr_mas_casos[[#This Row],[Corregimiento]],Hoja3!$A$2:$D$676,4,0)</f>
        <v>80820</v>
      </c>
      <c r="E3459" s="137">
        <v>12</v>
      </c>
      <c r="F3459">
        <v>1</v>
      </c>
    </row>
    <row r="3460" spans="1:7">
      <c r="A3460" s="135">
        <v>44146</v>
      </c>
      <c r="B3460" s="136">
        <v>44146</v>
      </c>
      <c r="C3460" s="137" t="s">
        <v>478</v>
      </c>
      <c r="D3460" s="138">
        <f>VLOOKUP(Pag_Inicio_Corr_mas_casos[[#This Row],[Corregimiento]],Hoja3!$A$2:$D$676,4,0)</f>
        <v>40601</v>
      </c>
      <c r="E3460" s="137">
        <v>12</v>
      </c>
      <c r="F3460">
        <v>1</v>
      </c>
    </row>
    <row r="3461" spans="1:7">
      <c r="A3461" s="135">
        <v>44146</v>
      </c>
      <c r="B3461" s="136">
        <v>44146</v>
      </c>
      <c r="C3461" s="137" t="s">
        <v>489</v>
      </c>
      <c r="D3461" s="138">
        <f>VLOOKUP(Pag_Inicio_Corr_mas_casos[[#This Row],[Corregimiento]],Hoja3!$A$2:$D$676,4,0)</f>
        <v>80808</v>
      </c>
      <c r="E3461" s="137">
        <v>11</v>
      </c>
      <c r="F3461">
        <v>1</v>
      </c>
    </row>
    <row r="3462" spans="1:7">
      <c r="A3462" s="86">
        <v>44147</v>
      </c>
      <c r="B3462" s="87">
        <v>44147</v>
      </c>
      <c r="C3462" s="88" t="s">
        <v>465</v>
      </c>
      <c r="D3462" s="89">
        <f>VLOOKUP(Pag_Inicio_Corr_mas_casos[[#This Row],[Corregimiento]],Hoja3!$A$2:$D$676,4,0)</f>
        <v>80821</v>
      </c>
      <c r="E3462" s="88">
        <v>37</v>
      </c>
      <c r="F3462">
        <v>1</v>
      </c>
      <c r="G3462">
        <f>SUM(F3462:F3485)</f>
        <v>24</v>
      </c>
    </row>
    <row r="3463" spans="1:7">
      <c r="A3463" s="86">
        <v>44147</v>
      </c>
      <c r="B3463" s="87">
        <v>44147</v>
      </c>
      <c r="C3463" s="88" t="s">
        <v>476</v>
      </c>
      <c r="D3463" s="89">
        <f>VLOOKUP(Pag_Inicio_Corr_mas_casos[[#This Row],[Corregimiento]],Hoja3!$A$2:$D$676,4,0)</f>
        <v>80812</v>
      </c>
      <c r="E3463" s="88">
        <v>31</v>
      </c>
      <c r="F3463">
        <v>1</v>
      </c>
    </row>
    <row r="3464" spans="1:7">
      <c r="A3464" s="86">
        <v>44147</v>
      </c>
      <c r="B3464" s="87">
        <v>44147</v>
      </c>
      <c r="C3464" s="88" t="s">
        <v>481</v>
      </c>
      <c r="D3464" s="89">
        <f>VLOOKUP(Pag_Inicio_Corr_mas_casos[[#This Row],[Corregimiento]],Hoja3!$A$2:$D$676,4,0)</f>
        <v>80810</v>
      </c>
      <c r="E3464" s="88">
        <v>27</v>
      </c>
      <c r="F3464">
        <v>1</v>
      </c>
    </row>
    <row r="3465" spans="1:7">
      <c r="A3465" s="86">
        <v>44147</v>
      </c>
      <c r="B3465" s="87">
        <v>44147</v>
      </c>
      <c r="C3465" s="88" t="s">
        <v>473</v>
      </c>
      <c r="D3465" s="89">
        <f>VLOOKUP(Pag_Inicio_Corr_mas_casos[[#This Row],[Corregimiento]],Hoja3!$A$2:$D$676,4,0)</f>
        <v>80819</v>
      </c>
      <c r="E3465" s="88">
        <v>25</v>
      </c>
      <c r="F3465">
        <v>1</v>
      </c>
    </row>
    <row r="3466" spans="1:7">
      <c r="A3466" s="86">
        <v>44147</v>
      </c>
      <c r="B3466" s="87">
        <v>44147</v>
      </c>
      <c r="C3466" s="88" t="s">
        <v>501</v>
      </c>
      <c r="D3466" s="89">
        <f>VLOOKUP(Pag_Inicio_Corr_mas_casos[[#This Row],[Corregimiento]],Hoja3!$A$2:$D$676,4,0)</f>
        <v>80809</v>
      </c>
      <c r="E3466" s="88">
        <v>23</v>
      </c>
      <c r="F3466">
        <v>1</v>
      </c>
    </row>
    <row r="3467" spans="1:7">
      <c r="A3467" s="86">
        <v>44147</v>
      </c>
      <c r="B3467" s="87">
        <v>44147</v>
      </c>
      <c r="C3467" s="88" t="s">
        <v>517</v>
      </c>
      <c r="D3467" s="89">
        <f>VLOOKUP(Pag_Inicio_Corr_mas_casos[[#This Row],[Corregimiento]],Hoja3!$A$2:$D$676,4,0)</f>
        <v>91001</v>
      </c>
      <c r="E3467" s="88">
        <v>23</v>
      </c>
      <c r="F3467">
        <v>1</v>
      </c>
    </row>
    <row r="3468" spans="1:7">
      <c r="A3468" s="86">
        <v>44147</v>
      </c>
      <c r="B3468" s="87">
        <v>44147</v>
      </c>
      <c r="C3468" s="88" t="s">
        <v>464</v>
      </c>
      <c r="D3468" s="89">
        <f>VLOOKUP(Pag_Inicio_Corr_mas_casos[[#This Row],[Corregimiento]],Hoja3!$A$2:$D$676,4,0)</f>
        <v>130102</v>
      </c>
      <c r="E3468" s="88">
        <v>20</v>
      </c>
      <c r="F3468">
        <v>1</v>
      </c>
    </row>
    <row r="3469" spans="1:7">
      <c r="A3469" s="86">
        <v>44147</v>
      </c>
      <c r="B3469" s="87">
        <v>44147</v>
      </c>
      <c r="C3469" s="88" t="s">
        <v>469</v>
      </c>
      <c r="D3469" s="89">
        <f>VLOOKUP(Pag_Inicio_Corr_mas_casos[[#This Row],[Corregimiento]],Hoja3!$A$2:$D$676,4,0)</f>
        <v>80817</v>
      </c>
      <c r="E3469" s="88">
        <v>20</v>
      </c>
      <c r="F3469">
        <v>1</v>
      </c>
    </row>
    <row r="3470" spans="1:7">
      <c r="A3470" s="86">
        <v>44147</v>
      </c>
      <c r="B3470" s="87">
        <v>44147</v>
      </c>
      <c r="C3470" s="88" t="s">
        <v>506</v>
      </c>
      <c r="D3470" s="89">
        <f>VLOOKUP(Pag_Inicio_Corr_mas_casos[[#This Row],[Corregimiento]],Hoja3!$A$2:$D$676,4,0)</f>
        <v>81003</v>
      </c>
      <c r="E3470" s="88">
        <v>19</v>
      </c>
      <c r="F3470">
        <v>1</v>
      </c>
    </row>
    <row r="3471" spans="1:7">
      <c r="A3471" s="86">
        <v>44147</v>
      </c>
      <c r="B3471" s="87">
        <v>44147</v>
      </c>
      <c r="C3471" s="88" t="s">
        <v>478</v>
      </c>
      <c r="D3471" s="89">
        <f>VLOOKUP(Pag_Inicio_Corr_mas_casos[[#This Row],[Corregimiento]],Hoja3!$A$2:$D$676,4,0)</f>
        <v>40601</v>
      </c>
      <c r="E3471" s="88">
        <v>18</v>
      </c>
      <c r="F3471">
        <v>1</v>
      </c>
    </row>
    <row r="3472" spans="1:7">
      <c r="A3472" s="86">
        <v>44147</v>
      </c>
      <c r="B3472" s="87">
        <v>44147</v>
      </c>
      <c r="C3472" s="88" t="s">
        <v>486</v>
      </c>
      <c r="D3472" s="89">
        <f>VLOOKUP(Pag_Inicio_Corr_mas_casos[[#This Row],[Corregimiento]],Hoja3!$A$2:$D$676,4,0)</f>
        <v>80813</v>
      </c>
      <c r="E3472" s="88">
        <v>17</v>
      </c>
      <c r="F3472">
        <v>1</v>
      </c>
    </row>
    <row r="3473" spans="1:7">
      <c r="A3473" s="86">
        <v>44147</v>
      </c>
      <c r="B3473" s="87">
        <v>44147</v>
      </c>
      <c r="C3473" s="88" t="s">
        <v>511</v>
      </c>
      <c r="D3473" s="89">
        <f>VLOOKUP(Pag_Inicio_Corr_mas_casos[[#This Row],[Corregimiento]],Hoja3!$A$2:$D$676,4,0)</f>
        <v>80508</v>
      </c>
      <c r="E3473" s="88">
        <v>17</v>
      </c>
      <c r="F3473">
        <v>1</v>
      </c>
    </row>
    <row r="3474" spans="1:7">
      <c r="A3474" s="86">
        <v>44147</v>
      </c>
      <c r="B3474" s="87">
        <v>44147</v>
      </c>
      <c r="C3474" s="88" t="s">
        <v>479</v>
      </c>
      <c r="D3474" s="89">
        <f>VLOOKUP(Pag_Inicio_Corr_mas_casos[[#This Row],[Corregimiento]],Hoja3!$A$2:$D$676,4,0)</f>
        <v>80806</v>
      </c>
      <c r="E3474" s="88">
        <v>16</v>
      </c>
      <c r="F3474">
        <v>1</v>
      </c>
    </row>
    <row r="3475" spans="1:7">
      <c r="A3475" s="86">
        <v>44147</v>
      </c>
      <c r="B3475" s="87">
        <v>44147</v>
      </c>
      <c r="C3475" s="88" t="s">
        <v>491</v>
      </c>
      <c r="D3475" s="89">
        <f>VLOOKUP(Pag_Inicio_Corr_mas_casos[[#This Row],[Corregimiento]],Hoja3!$A$2:$D$676,4,0)</f>
        <v>80815</v>
      </c>
      <c r="E3475" s="88">
        <v>16</v>
      </c>
      <c r="F3475">
        <v>1</v>
      </c>
    </row>
    <row r="3476" spans="1:7">
      <c r="A3476" s="86">
        <v>44147</v>
      </c>
      <c r="B3476" s="87">
        <v>44147</v>
      </c>
      <c r="C3476" s="88" t="s">
        <v>507</v>
      </c>
      <c r="D3476" s="89">
        <f>VLOOKUP(Pag_Inicio_Corr_mas_casos[[#This Row],[Corregimiento]],Hoja3!$A$2:$D$676,4,0)</f>
        <v>81009</v>
      </c>
      <c r="E3476" s="88">
        <v>16</v>
      </c>
      <c r="F3476">
        <v>1</v>
      </c>
    </row>
    <row r="3477" spans="1:7">
      <c r="A3477" s="86">
        <v>44147</v>
      </c>
      <c r="B3477" s="87">
        <v>44147</v>
      </c>
      <c r="C3477" s="88" t="s">
        <v>596</v>
      </c>
      <c r="D3477" s="89">
        <f>VLOOKUP(Pag_Inicio_Corr_mas_casos[[#This Row],[Corregimiento]],Hoja3!$A$2:$D$676,4,0)</f>
        <v>91101</v>
      </c>
      <c r="E3477" s="88">
        <v>16</v>
      </c>
      <c r="F3477">
        <v>1</v>
      </c>
    </row>
    <row r="3478" spans="1:7">
      <c r="A3478" s="86">
        <v>44147</v>
      </c>
      <c r="B3478" s="87">
        <v>44147</v>
      </c>
      <c r="C3478" s="88" t="s">
        <v>532</v>
      </c>
      <c r="D3478" s="89">
        <f>VLOOKUP(Pag_Inicio_Corr_mas_casos[[#This Row],[Corregimiento]],Hoja3!$A$2:$D$676,4,0)</f>
        <v>20601</v>
      </c>
      <c r="E3478" s="88">
        <v>15</v>
      </c>
      <c r="F3478">
        <v>1</v>
      </c>
    </row>
    <row r="3479" spans="1:7">
      <c r="A3479" s="86">
        <v>44147</v>
      </c>
      <c r="B3479" s="87">
        <v>44147</v>
      </c>
      <c r="C3479" s="88" t="s">
        <v>468</v>
      </c>
      <c r="D3479" s="89">
        <f>VLOOKUP(Pag_Inicio_Corr_mas_casos[[#This Row],[Corregimiento]],Hoja3!$A$2:$D$676,4,0)</f>
        <v>80816</v>
      </c>
      <c r="E3479" s="88">
        <v>14</v>
      </c>
      <c r="F3479">
        <v>1</v>
      </c>
    </row>
    <row r="3480" spans="1:7">
      <c r="A3480" s="86">
        <v>44147</v>
      </c>
      <c r="B3480" s="87">
        <v>44147</v>
      </c>
      <c r="C3480" s="88" t="s">
        <v>571</v>
      </c>
      <c r="D3480" s="89">
        <f>VLOOKUP(Pag_Inicio_Corr_mas_casos[[#This Row],[Corregimiento]],Hoja3!$A$2:$D$676,4,0)</f>
        <v>91008</v>
      </c>
      <c r="E3480" s="88">
        <v>14</v>
      </c>
      <c r="F3480">
        <v>1</v>
      </c>
    </row>
    <row r="3481" spans="1:7">
      <c r="A3481" s="86">
        <v>44147</v>
      </c>
      <c r="B3481" s="87">
        <v>44147</v>
      </c>
      <c r="C3481" s="88" t="s">
        <v>462</v>
      </c>
      <c r="D3481" s="89">
        <f>VLOOKUP(Pag_Inicio_Corr_mas_casos[[#This Row],[Corregimiento]],Hoja3!$A$2:$D$676,4,0)</f>
        <v>130106</v>
      </c>
      <c r="E3481" s="88">
        <v>14</v>
      </c>
      <c r="F3481">
        <v>1</v>
      </c>
    </row>
    <row r="3482" spans="1:7">
      <c r="A3482" s="86">
        <v>44147</v>
      </c>
      <c r="B3482" s="87">
        <v>44147</v>
      </c>
      <c r="C3482" s="88" t="s">
        <v>512</v>
      </c>
      <c r="D3482" s="89">
        <f>VLOOKUP(Pag_Inicio_Corr_mas_casos[[#This Row],[Corregimiento]],Hoja3!$A$2:$D$676,4,0)</f>
        <v>80807</v>
      </c>
      <c r="E3482" s="88">
        <v>12</v>
      </c>
      <c r="F3482">
        <v>1</v>
      </c>
    </row>
    <row r="3483" spans="1:7">
      <c r="A3483" s="86">
        <v>44147</v>
      </c>
      <c r="B3483" s="87">
        <v>44147</v>
      </c>
      <c r="C3483" s="88" t="s">
        <v>495</v>
      </c>
      <c r="D3483" s="89">
        <f>VLOOKUP(Pag_Inicio_Corr_mas_casos[[#This Row],[Corregimiento]],Hoja3!$A$2:$D$676,4,0)</f>
        <v>130708</v>
      </c>
      <c r="E3483" s="88">
        <v>12</v>
      </c>
      <c r="F3483">
        <v>1</v>
      </c>
    </row>
    <row r="3484" spans="1:7">
      <c r="A3484" s="86">
        <v>44147</v>
      </c>
      <c r="B3484" s="87">
        <v>44147</v>
      </c>
      <c r="C3484" s="88" t="s">
        <v>509</v>
      </c>
      <c r="D3484" s="89">
        <f>VLOOKUP(Pag_Inicio_Corr_mas_casos[[#This Row],[Corregimiento]],Hoja3!$A$2:$D$676,4,0)</f>
        <v>130701</v>
      </c>
      <c r="E3484" s="88">
        <v>11</v>
      </c>
      <c r="F3484">
        <v>1</v>
      </c>
    </row>
    <row r="3485" spans="1:7">
      <c r="A3485" s="86">
        <v>44147</v>
      </c>
      <c r="B3485" s="87">
        <v>44147</v>
      </c>
      <c r="C3485" s="88" t="s">
        <v>461</v>
      </c>
      <c r="D3485" s="89">
        <f>VLOOKUP(Pag_Inicio_Corr_mas_casos[[#This Row],[Corregimiento]],Hoja3!$A$2:$D$676,4,0)</f>
        <v>81002</v>
      </c>
      <c r="E3485" s="88">
        <v>11</v>
      </c>
      <c r="F3485">
        <v>1</v>
      </c>
    </row>
    <row r="3486" spans="1:7">
      <c r="A3486" s="121">
        <v>44148</v>
      </c>
      <c r="B3486" s="122">
        <v>44148</v>
      </c>
      <c r="C3486" s="123" t="s">
        <v>462</v>
      </c>
      <c r="D3486" s="143">
        <f>VLOOKUP(Pag_Inicio_Corr_mas_casos[[#This Row],[Corregimiento]],Hoja3!$A$2:$D$676,4,0)</f>
        <v>130106</v>
      </c>
      <c r="E3486" s="123">
        <v>42</v>
      </c>
      <c r="F3486">
        <v>1</v>
      </c>
      <c r="G3486">
        <f>SUM(F3486:F3521)</f>
        <v>36</v>
      </c>
    </row>
    <row r="3487" spans="1:7">
      <c r="A3487" s="121">
        <v>44148</v>
      </c>
      <c r="B3487" s="122">
        <v>44148</v>
      </c>
      <c r="C3487" s="123" t="s">
        <v>501</v>
      </c>
      <c r="D3487" s="143">
        <f>VLOOKUP(Pag_Inicio_Corr_mas_casos[[#This Row],[Corregimiento]],Hoja3!$A$2:$D$676,4,0)</f>
        <v>80809</v>
      </c>
      <c r="E3487" s="123">
        <v>38</v>
      </c>
      <c r="F3487">
        <v>1</v>
      </c>
    </row>
    <row r="3488" spans="1:7">
      <c r="A3488" s="121">
        <v>44148</v>
      </c>
      <c r="B3488" s="122">
        <v>44148</v>
      </c>
      <c r="C3488" s="123" t="s">
        <v>476</v>
      </c>
      <c r="D3488" s="143">
        <f>VLOOKUP(Pag_Inicio_Corr_mas_casos[[#This Row],[Corregimiento]],Hoja3!$A$2:$D$676,4,0)</f>
        <v>80812</v>
      </c>
      <c r="E3488" s="123">
        <v>30</v>
      </c>
      <c r="F3488">
        <v>1</v>
      </c>
    </row>
    <row r="3489" spans="1:6">
      <c r="A3489" s="121">
        <v>44148</v>
      </c>
      <c r="B3489" s="122">
        <v>44148</v>
      </c>
      <c r="C3489" s="123" t="s">
        <v>473</v>
      </c>
      <c r="D3489" s="143">
        <f>VLOOKUP(Pag_Inicio_Corr_mas_casos[[#This Row],[Corregimiento]],Hoja3!$A$2:$D$676,4,0)</f>
        <v>80819</v>
      </c>
      <c r="E3489" s="123">
        <v>30</v>
      </c>
      <c r="F3489">
        <v>1</v>
      </c>
    </row>
    <row r="3490" spans="1:6">
      <c r="A3490" s="121">
        <v>44148</v>
      </c>
      <c r="B3490" s="122">
        <v>44148</v>
      </c>
      <c r="C3490" s="123" t="s">
        <v>496</v>
      </c>
      <c r="D3490" s="143">
        <f>VLOOKUP(Pag_Inicio_Corr_mas_casos[[#This Row],[Corregimiento]],Hoja3!$A$2:$D$676,4,0)</f>
        <v>80826</v>
      </c>
      <c r="E3490" s="123">
        <v>28</v>
      </c>
      <c r="F3490">
        <v>1</v>
      </c>
    </row>
    <row r="3491" spans="1:6">
      <c r="A3491" s="121">
        <v>44148</v>
      </c>
      <c r="B3491" s="122">
        <v>44148</v>
      </c>
      <c r="C3491" s="123" t="s">
        <v>460</v>
      </c>
      <c r="D3491" s="143">
        <f>VLOOKUP(Pag_Inicio_Corr_mas_casos[[#This Row],[Corregimiento]],Hoja3!$A$2:$D$676,4,0)</f>
        <v>130101</v>
      </c>
      <c r="E3491" s="123">
        <v>27</v>
      </c>
      <c r="F3491">
        <v>1</v>
      </c>
    </row>
    <row r="3492" spans="1:6">
      <c r="A3492" s="121">
        <v>44148</v>
      </c>
      <c r="B3492" s="122">
        <v>44148</v>
      </c>
      <c r="C3492" s="123" t="s">
        <v>508</v>
      </c>
      <c r="D3492" s="143">
        <f>VLOOKUP(Pag_Inicio_Corr_mas_casos[[#This Row],[Corregimiento]],Hoja3!$A$2:$D$676,4,0)</f>
        <v>30104</v>
      </c>
      <c r="E3492" s="123">
        <v>25</v>
      </c>
      <c r="F3492">
        <v>1</v>
      </c>
    </row>
    <row r="3493" spans="1:6">
      <c r="A3493" s="121">
        <v>44148</v>
      </c>
      <c r="B3493" s="122">
        <v>44148</v>
      </c>
      <c r="C3493" s="123" t="s">
        <v>580</v>
      </c>
      <c r="D3493" s="143">
        <f>VLOOKUP(Pag_Inicio_Corr_mas_casos[[#This Row],[Corregimiento]],Hoja3!$A$2:$D$676,4,0)</f>
        <v>40612</v>
      </c>
      <c r="E3493" s="123">
        <v>23</v>
      </c>
      <c r="F3493">
        <v>1</v>
      </c>
    </row>
    <row r="3494" spans="1:6">
      <c r="A3494" s="121">
        <v>44148</v>
      </c>
      <c r="B3494" s="122">
        <v>44148</v>
      </c>
      <c r="C3494" s="123" t="s">
        <v>481</v>
      </c>
      <c r="D3494" s="143">
        <f>VLOOKUP(Pag_Inicio_Corr_mas_casos[[#This Row],[Corregimiento]],Hoja3!$A$2:$D$676,4,0)</f>
        <v>80810</v>
      </c>
      <c r="E3494" s="123">
        <v>23</v>
      </c>
      <c r="F3494">
        <v>1</v>
      </c>
    </row>
    <row r="3495" spans="1:6">
      <c r="A3495" s="121">
        <v>44148</v>
      </c>
      <c r="B3495" s="122">
        <v>44148</v>
      </c>
      <c r="C3495" s="123" t="s">
        <v>495</v>
      </c>
      <c r="D3495" s="143">
        <f>VLOOKUP(Pag_Inicio_Corr_mas_casos[[#This Row],[Corregimiento]],Hoja3!$A$2:$D$676,4,0)</f>
        <v>130708</v>
      </c>
      <c r="E3495" s="123">
        <v>22</v>
      </c>
      <c r="F3495">
        <v>1</v>
      </c>
    </row>
    <row r="3496" spans="1:6">
      <c r="A3496" s="121">
        <v>44148</v>
      </c>
      <c r="B3496" s="122">
        <v>44148</v>
      </c>
      <c r="C3496" s="123" t="s">
        <v>464</v>
      </c>
      <c r="D3496" s="143">
        <f>VLOOKUP(Pag_Inicio_Corr_mas_casos[[#This Row],[Corregimiento]],Hoja3!$A$2:$D$676,4,0)</f>
        <v>130102</v>
      </c>
      <c r="E3496" s="123">
        <v>22</v>
      </c>
      <c r="F3496">
        <v>1</v>
      </c>
    </row>
    <row r="3497" spans="1:6">
      <c r="A3497" s="121">
        <v>44148</v>
      </c>
      <c r="B3497" s="122">
        <v>44148</v>
      </c>
      <c r="C3497" s="123" t="s">
        <v>468</v>
      </c>
      <c r="D3497" s="143">
        <f>VLOOKUP(Pag_Inicio_Corr_mas_casos[[#This Row],[Corregimiento]],Hoja3!$A$2:$D$676,4,0)</f>
        <v>80816</v>
      </c>
      <c r="E3497" s="123">
        <v>22</v>
      </c>
      <c r="F3497">
        <v>1</v>
      </c>
    </row>
    <row r="3498" spans="1:6">
      <c r="A3498" s="121">
        <v>44148</v>
      </c>
      <c r="B3498" s="122">
        <v>44148</v>
      </c>
      <c r="C3498" s="123" t="s">
        <v>478</v>
      </c>
      <c r="D3498" s="143">
        <f>VLOOKUP(Pag_Inicio_Corr_mas_casos[[#This Row],[Corregimiento]],Hoja3!$A$2:$D$676,4,0)</f>
        <v>40601</v>
      </c>
      <c r="E3498" s="123">
        <v>21</v>
      </c>
      <c r="F3498">
        <v>1</v>
      </c>
    </row>
    <row r="3499" spans="1:6">
      <c r="A3499" s="121">
        <v>44148</v>
      </c>
      <c r="B3499" s="122">
        <v>44148</v>
      </c>
      <c r="C3499" s="123" t="s">
        <v>517</v>
      </c>
      <c r="D3499" s="143">
        <f>VLOOKUP(Pag_Inicio_Corr_mas_casos[[#This Row],[Corregimiento]],Hoja3!$A$2:$D$676,4,0)</f>
        <v>91001</v>
      </c>
      <c r="E3499" s="123">
        <v>20</v>
      </c>
      <c r="F3499">
        <v>1</v>
      </c>
    </row>
    <row r="3500" spans="1:6">
      <c r="A3500" s="121">
        <v>44148</v>
      </c>
      <c r="B3500" s="122">
        <v>44148</v>
      </c>
      <c r="C3500" s="123" t="s">
        <v>471</v>
      </c>
      <c r="D3500" s="143">
        <f>VLOOKUP(Pag_Inicio_Corr_mas_casos[[#This Row],[Corregimiento]],Hoja3!$A$2:$D$676,4,0)</f>
        <v>80823</v>
      </c>
      <c r="E3500" s="123">
        <v>20</v>
      </c>
      <c r="F3500">
        <v>1</v>
      </c>
    </row>
    <row r="3501" spans="1:6">
      <c r="A3501" s="121">
        <v>44148</v>
      </c>
      <c r="B3501" s="122">
        <v>44148</v>
      </c>
      <c r="C3501" s="123" t="s">
        <v>467</v>
      </c>
      <c r="D3501" s="143">
        <f>VLOOKUP(Pag_Inicio_Corr_mas_casos[[#This Row],[Corregimiento]],Hoja3!$A$2:$D$676,4,0)</f>
        <v>81008</v>
      </c>
      <c r="E3501" s="123">
        <v>20</v>
      </c>
      <c r="F3501">
        <v>1</v>
      </c>
    </row>
    <row r="3502" spans="1:6">
      <c r="A3502" s="121">
        <v>44148</v>
      </c>
      <c r="B3502" s="122">
        <v>44148</v>
      </c>
      <c r="C3502" s="123" t="s">
        <v>581</v>
      </c>
      <c r="D3502" s="143">
        <f>VLOOKUP(Pag_Inicio_Corr_mas_casos[[#This Row],[Corregimiento]],Hoja3!$A$2:$D$676,4,0)</f>
        <v>40404</v>
      </c>
      <c r="E3502" s="123">
        <v>19</v>
      </c>
      <c r="F3502">
        <v>1</v>
      </c>
    </row>
    <row r="3503" spans="1:6">
      <c r="A3503" s="121">
        <v>44148</v>
      </c>
      <c r="B3503" s="122">
        <v>44148</v>
      </c>
      <c r="C3503" s="123" t="s">
        <v>512</v>
      </c>
      <c r="D3503" s="143">
        <f>VLOOKUP(Pag_Inicio_Corr_mas_casos[[#This Row],[Corregimiento]],Hoja3!$A$2:$D$676,4,0)</f>
        <v>80807</v>
      </c>
      <c r="E3503" s="123">
        <v>19</v>
      </c>
      <c r="F3503">
        <v>1</v>
      </c>
    </row>
    <row r="3504" spans="1:6">
      <c r="A3504" s="121">
        <v>44148</v>
      </c>
      <c r="B3504" s="122">
        <v>44148</v>
      </c>
      <c r="C3504" s="123" t="s">
        <v>480</v>
      </c>
      <c r="D3504" s="143">
        <f>VLOOKUP(Pag_Inicio_Corr_mas_casos[[#This Row],[Corregimiento]],Hoja3!$A$2:$D$676,4,0)</f>
        <v>130108</v>
      </c>
      <c r="E3504" s="123">
        <v>19</v>
      </c>
      <c r="F3504">
        <v>1</v>
      </c>
    </row>
    <row r="3505" spans="1:6">
      <c r="A3505" s="121">
        <v>44148</v>
      </c>
      <c r="B3505" s="122">
        <v>44148</v>
      </c>
      <c r="C3505" s="123" t="s">
        <v>645</v>
      </c>
      <c r="D3505" s="143">
        <f>VLOOKUP(Pag_Inicio_Corr_mas_casos[[#This Row],[Corregimiento]],Hoja3!$A$2:$D$676,4,0)</f>
        <v>70408</v>
      </c>
      <c r="E3505" s="123">
        <v>16</v>
      </c>
      <c r="F3505">
        <v>1</v>
      </c>
    </row>
    <row r="3506" spans="1:6">
      <c r="A3506" s="121">
        <v>44148</v>
      </c>
      <c r="B3506" s="122">
        <v>44148</v>
      </c>
      <c r="C3506" s="123" t="s">
        <v>469</v>
      </c>
      <c r="D3506" s="143">
        <f>VLOOKUP(Pag_Inicio_Corr_mas_casos[[#This Row],[Corregimiento]],Hoja3!$A$2:$D$676,4,0)</f>
        <v>80817</v>
      </c>
      <c r="E3506" s="123">
        <v>16</v>
      </c>
      <c r="F3506">
        <v>1</v>
      </c>
    </row>
    <row r="3507" spans="1:6">
      <c r="A3507" s="121">
        <v>44148</v>
      </c>
      <c r="B3507" s="122">
        <v>44148</v>
      </c>
      <c r="C3507" s="123" t="s">
        <v>474</v>
      </c>
      <c r="D3507" s="143">
        <f>VLOOKUP(Pag_Inicio_Corr_mas_casos[[#This Row],[Corregimiento]],Hoja3!$A$2:$D$676,4,0)</f>
        <v>130107</v>
      </c>
      <c r="E3507" s="123">
        <v>15</v>
      </c>
      <c r="F3507">
        <v>1</v>
      </c>
    </row>
    <row r="3508" spans="1:6">
      <c r="A3508" s="121">
        <v>44148</v>
      </c>
      <c r="B3508" s="122">
        <v>44148</v>
      </c>
      <c r="C3508" s="123" t="s">
        <v>596</v>
      </c>
      <c r="D3508" s="143">
        <f>VLOOKUP(Pag_Inicio_Corr_mas_casos[[#This Row],[Corregimiento]],Hoja3!$A$2:$D$676,4,0)</f>
        <v>91101</v>
      </c>
      <c r="E3508" s="123">
        <v>15</v>
      </c>
      <c r="F3508">
        <v>1</v>
      </c>
    </row>
    <row r="3509" spans="1:6">
      <c r="A3509" s="121">
        <v>44148</v>
      </c>
      <c r="B3509" s="122">
        <v>44148</v>
      </c>
      <c r="C3509" s="123" t="s">
        <v>452</v>
      </c>
      <c r="D3509" s="143">
        <f>VLOOKUP(Pag_Inicio_Corr_mas_casos[[#This Row],[Corregimiento]],Hoja3!$A$2:$D$676,4,0)</f>
        <v>20603</v>
      </c>
      <c r="E3509" s="123">
        <v>14</v>
      </c>
      <c r="F3509">
        <v>1</v>
      </c>
    </row>
    <row r="3510" spans="1:6">
      <c r="A3510" s="121">
        <v>44148</v>
      </c>
      <c r="B3510" s="122">
        <v>44148</v>
      </c>
      <c r="C3510" s="123" t="s">
        <v>491</v>
      </c>
      <c r="D3510" s="143">
        <f>VLOOKUP(Pag_Inicio_Corr_mas_casos[[#This Row],[Corregimiento]],Hoja3!$A$2:$D$676,4,0)</f>
        <v>80815</v>
      </c>
      <c r="E3510" s="123">
        <v>25</v>
      </c>
      <c r="F3510">
        <v>1</v>
      </c>
    </row>
    <row r="3511" spans="1:6">
      <c r="A3511" s="121">
        <v>44148</v>
      </c>
      <c r="B3511" s="122">
        <v>44148</v>
      </c>
      <c r="C3511" s="123" t="s">
        <v>505</v>
      </c>
      <c r="D3511" s="143">
        <f>VLOOKUP(Pag_Inicio_Corr_mas_casos[[#This Row],[Corregimiento]],Hoja3!$A$2:$D$676,4,0)</f>
        <v>130717</v>
      </c>
      <c r="E3511" s="123">
        <v>13</v>
      </c>
      <c r="F3511">
        <v>1</v>
      </c>
    </row>
    <row r="3512" spans="1:6">
      <c r="A3512" s="121">
        <v>44148</v>
      </c>
      <c r="B3512" s="122">
        <v>44148</v>
      </c>
      <c r="C3512" s="123" t="s">
        <v>493</v>
      </c>
      <c r="D3512" s="143">
        <f>VLOOKUP(Pag_Inicio_Corr_mas_casos[[#This Row],[Corregimiento]],Hoja3!$A$2:$D$676,4,0)</f>
        <v>80811</v>
      </c>
      <c r="E3512" s="123">
        <v>13</v>
      </c>
      <c r="F3512">
        <v>1</v>
      </c>
    </row>
    <row r="3513" spans="1:6">
      <c r="A3513" s="121">
        <v>44148</v>
      </c>
      <c r="B3513" s="122">
        <v>44148</v>
      </c>
      <c r="C3513" s="123" t="s">
        <v>521</v>
      </c>
      <c r="D3513" s="143">
        <f>VLOOKUP(Pag_Inicio_Corr_mas_casos[[#This Row],[Corregimiento]],Hoja3!$A$2:$D$676,4,0)</f>
        <v>100101</v>
      </c>
      <c r="E3513" s="123">
        <v>12</v>
      </c>
      <c r="F3513">
        <v>1</v>
      </c>
    </row>
    <row r="3514" spans="1:6">
      <c r="A3514" s="121">
        <v>44148</v>
      </c>
      <c r="B3514" s="122">
        <v>44148</v>
      </c>
      <c r="C3514" s="123" t="s">
        <v>465</v>
      </c>
      <c r="D3514" s="143">
        <f>VLOOKUP(Pag_Inicio_Corr_mas_casos[[#This Row],[Corregimiento]],Hoja3!$A$2:$D$676,4,0)</f>
        <v>80821</v>
      </c>
      <c r="E3514" s="123">
        <v>11</v>
      </c>
      <c r="F3514">
        <v>1</v>
      </c>
    </row>
    <row r="3515" spans="1:6">
      <c r="A3515" s="121">
        <v>44148</v>
      </c>
      <c r="B3515" s="122">
        <v>44148</v>
      </c>
      <c r="C3515" s="123" t="s">
        <v>470</v>
      </c>
      <c r="D3515" s="143">
        <f>VLOOKUP(Pag_Inicio_Corr_mas_casos[[#This Row],[Corregimiento]],Hoja3!$A$2:$D$676,4,0)</f>
        <v>80822</v>
      </c>
      <c r="E3515" s="123">
        <v>11</v>
      </c>
      <c r="F3515">
        <v>1</v>
      </c>
    </row>
    <row r="3516" spans="1:6">
      <c r="A3516" s="121">
        <v>44148</v>
      </c>
      <c r="B3516" s="122">
        <v>44148</v>
      </c>
      <c r="C3516" s="123" t="s">
        <v>472</v>
      </c>
      <c r="D3516" s="143">
        <f>VLOOKUP(Pag_Inicio_Corr_mas_casos[[#This Row],[Corregimiento]],Hoja3!$A$2:$D$676,4,0)</f>
        <v>81001</v>
      </c>
      <c r="E3516" s="123">
        <v>11</v>
      </c>
      <c r="F3516">
        <v>1</v>
      </c>
    </row>
    <row r="3517" spans="1:6">
      <c r="A3517" s="121">
        <v>44148</v>
      </c>
      <c r="B3517" s="122">
        <v>44148</v>
      </c>
      <c r="C3517" s="123" t="s">
        <v>466</v>
      </c>
      <c r="D3517" s="143">
        <f>VLOOKUP(Pag_Inicio_Corr_mas_casos[[#This Row],[Corregimiento]],Hoja3!$A$2:$D$676,4,0)</f>
        <v>81007</v>
      </c>
      <c r="E3517" s="123">
        <v>11</v>
      </c>
      <c r="F3517">
        <v>1</v>
      </c>
    </row>
    <row r="3518" spans="1:6">
      <c r="A3518" s="121">
        <v>44148</v>
      </c>
      <c r="B3518" s="122">
        <v>44148</v>
      </c>
      <c r="C3518" s="123" t="s">
        <v>506</v>
      </c>
      <c r="D3518" s="143">
        <f>VLOOKUP(Pag_Inicio_Corr_mas_casos[[#This Row],[Corregimiento]],Hoja3!$A$2:$D$676,4,0)</f>
        <v>81003</v>
      </c>
      <c r="E3518" s="123">
        <v>11</v>
      </c>
      <c r="F3518">
        <v>1</v>
      </c>
    </row>
    <row r="3519" spans="1:6">
      <c r="A3519" s="121">
        <v>44148</v>
      </c>
      <c r="B3519" s="122">
        <v>44148</v>
      </c>
      <c r="C3519" s="123" t="s">
        <v>486</v>
      </c>
      <c r="D3519" s="143">
        <f>VLOOKUP(Pag_Inicio_Corr_mas_casos[[#This Row],[Corregimiento]],Hoja3!$A$2:$D$676,4,0)</f>
        <v>80813</v>
      </c>
      <c r="E3519" s="123">
        <v>11</v>
      </c>
      <c r="F3519">
        <v>1</v>
      </c>
    </row>
    <row r="3520" spans="1:6">
      <c r="A3520" s="121">
        <v>44148</v>
      </c>
      <c r="B3520" s="122">
        <v>44148</v>
      </c>
      <c r="C3520" s="123" t="s">
        <v>524</v>
      </c>
      <c r="D3520" s="143">
        <f>VLOOKUP(Pag_Inicio_Corr_mas_casos[[#This Row],[Corregimiento]],Hoja3!$A$2:$D$676,4,0)</f>
        <v>130716</v>
      </c>
      <c r="E3520" s="123">
        <v>11</v>
      </c>
      <c r="F3520">
        <v>1</v>
      </c>
    </row>
    <row r="3521" spans="1:7">
      <c r="A3521" s="121">
        <v>44148</v>
      </c>
      <c r="B3521" s="122">
        <v>44148</v>
      </c>
      <c r="C3521" s="123" t="s">
        <v>494</v>
      </c>
      <c r="D3521" s="143">
        <f>VLOOKUP(Pag_Inicio_Corr_mas_casos[[#This Row],[Corregimiento]],Hoja3!$A$2:$D$676,4,0)</f>
        <v>50316</v>
      </c>
      <c r="E3521" s="123">
        <v>11</v>
      </c>
      <c r="F3521">
        <v>1</v>
      </c>
    </row>
    <row r="3522" spans="1:7">
      <c r="A3522" s="152">
        <v>44149</v>
      </c>
      <c r="B3522" s="153">
        <v>44149</v>
      </c>
      <c r="C3522" s="154" t="s">
        <v>462</v>
      </c>
      <c r="D3522" s="155">
        <f>VLOOKUP(Pag_Inicio_Corr_mas_casos[[#This Row],[Corregimiento]],Hoja3!$A$2:$D$676,4,0)</f>
        <v>130106</v>
      </c>
      <c r="E3522" s="154">
        <v>58</v>
      </c>
      <c r="F3522">
        <v>1</v>
      </c>
      <c r="G3522">
        <f>SUM(F3522:F3548)</f>
        <v>27</v>
      </c>
    </row>
    <row r="3523" spans="1:7">
      <c r="A3523" s="152">
        <v>44149</v>
      </c>
      <c r="B3523" s="153">
        <v>44149</v>
      </c>
      <c r="C3523" s="154" t="s">
        <v>460</v>
      </c>
      <c r="D3523" s="155">
        <f>VLOOKUP(Pag_Inicio_Corr_mas_casos[[#This Row],[Corregimiento]],Hoja3!$A$2:$D$676,4,0)</f>
        <v>130101</v>
      </c>
      <c r="E3523" s="154">
        <v>48</v>
      </c>
      <c r="F3523">
        <v>1</v>
      </c>
    </row>
    <row r="3524" spans="1:7">
      <c r="A3524" s="152">
        <v>44149</v>
      </c>
      <c r="B3524" s="154">
        <v>44149</v>
      </c>
      <c r="C3524" s="156" t="s">
        <v>477</v>
      </c>
      <c r="D3524" s="157">
        <f>VLOOKUP(Pag_Inicio_Corr_mas_casos[[#This Row],[Corregimiento]],Hoja3!$A$2:$D$676,4,0)</f>
        <v>130702</v>
      </c>
      <c r="E3524" s="154">
        <v>31</v>
      </c>
      <c r="F3524">
        <v>1</v>
      </c>
    </row>
    <row r="3525" spans="1:7">
      <c r="A3525" s="152">
        <v>44149</v>
      </c>
      <c r="B3525" s="153">
        <v>44149</v>
      </c>
      <c r="C3525" s="156" t="s">
        <v>474</v>
      </c>
      <c r="D3525" s="155">
        <f>VLOOKUP(Pag_Inicio_Corr_mas_casos[[#This Row],[Corregimiento]],Hoja3!$A$2:$D$676,4,0)</f>
        <v>130107</v>
      </c>
      <c r="E3525" s="154">
        <v>21</v>
      </c>
      <c r="F3525">
        <v>1</v>
      </c>
    </row>
    <row r="3526" spans="1:7">
      <c r="A3526" s="152">
        <v>44149</v>
      </c>
      <c r="B3526" s="153">
        <v>44149</v>
      </c>
      <c r="C3526" s="156" t="s">
        <v>464</v>
      </c>
      <c r="D3526" s="155">
        <f>VLOOKUP(Pag_Inicio_Corr_mas_casos[[#This Row],[Corregimiento]],Hoja3!$A$2:$D$676,4,0)</f>
        <v>130102</v>
      </c>
      <c r="E3526" s="154">
        <v>29</v>
      </c>
      <c r="F3526">
        <v>1</v>
      </c>
    </row>
    <row r="3527" spans="1:7">
      <c r="A3527" s="152">
        <v>44149</v>
      </c>
      <c r="B3527" s="153">
        <v>44149</v>
      </c>
      <c r="C3527" s="156" t="s">
        <v>665</v>
      </c>
      <c r="D3527" s="155">
        <f>VLOOKUP(Pag_Inicio_Corr_mas_casos[[#This Row],[Corregimiento]],Hoja3!$A$2:$D$676,4,0)</f>
        <v>30302</v>
      </c>
      <c r="E3527" s="154">
        <v>29</v>
      </c>
      <c r="F3527">
        <v>1</v>
      </c>
    </row>
    <row r="3528" spans="1:7">
      <c r="A3528" s="152">
        <v>44149</v>
      </c>
      <c r="B3528" s="153">
        <v>44149</v>
      </c>
      <c r="C3528" s="156" t="s">
        <v>512</v>
      </c>
      <c r="D3528" s="155">
        <f>VLOOKUP(Pag_Inicio_Corr_mas_casos[[#This Row],[Corregimiento]],Hoja3!$A$2:$D$676,4,0)</f>
        <v>80807</v>
      </c>
      <c r="E3528" s="154">
        <v>18</v>
      </c>
      <c r="F3528">
        <v>1</v>
      </c>
    </row>
    <row r="3529" spans="1:7">
      <c r="A3529" s="152">
        <v>44149</v>
      </c>
      <c r="B3529" s="153">
        <v>44149</v>
      </c>
      <c r="C3529" s="156" t="s">
        <v>524</v>
      </c>
      <c r="D3529" s="155">
        <f>VLOOKUP(Pag_Inicio_Corr_mas_casos[[#This Row],[Corregimiento]],Hoja3!$A$2:$D$676,4,0)</f>
        <v>130716</v>
      </c>
      <c r="E3529" s="154">
        <v>18</v>
      </c>
      <c r="F3529">
        <v>1</v>
      </c>
    </row>
    <row r="3530" spans="1:7">
      <c r="A3530" s="152">
        <v>44149</v>
      </c>
      <c r="B3530" s="153">
        <v>44149</v>
      </c>
      <c r="C3530" s="156" t="s">
        <v>476</v>
      </c>
      <c r="D3530" s="155">
        <f>VLOOKUP(Pag_Inicio_Corr_mas_casos[[#This Row],[Corregimiento]],Hoja3!$A$2:$D$676,4,0)</f>
        <v>80812</v>
      </c>
      <c r="E3530" s="154">
        <v>18</v>
      </c>
      <c r="F3530">
        <v>1</v>
      </c>
    </row>
    <row r="3531" spans="1:7">
      <c r="A3531" s="152">
        <v>44149</v>
      </c>
      <c r="B3531" s="153">
        <v>44149</v>
      </c>
      <c r="C3531" s="156" t="s">
        <v>490</v>
      </c>
      <c r="D3531" s="155">
        <f>VLOOKUP(Pag_Inicio_Corr_mas_casos[[#This Row],[Corregimiento]],Hoja3!$A$2:$D$676,4,0)</f>
        <v>80820</v>
      </c>
      <c r="E3531" s="154">
        <v>17</v>
      </c>
      <c r="F3531">
        <v>1</v>
      </c>
    </row>
    <row r="3532" spans="1:7">
      <c r="A3532" s="152">
        <v>44149</v>
      </c>
      <c r="B3532" s="153">
        <v>44149</v>
      </c>
      <c r="C3532" s="156" t="s">
        <v>466</v>
      </c>
      <c r="D3532" s="155">
        <f>VLOOKUP(Pag_Inicio_Corr_mas_casos[[#This Row],[Corregimiento]],Hoja3!$A$2:$D$676,4,0)</f>
        <v>81007</v>
      </c>
      <c r="E3532" s="154">
        <v>17</v>
      </c>
      <c r="F3532">
        <v>1</v>
      </c>
    </row>
    <row r="3533" spans="1:7">
      <c r="A3533" s="152">
        <v>44149</v>
      </c>
      <c r="B3533" s="153">
        <v>44149</v>
      </c>
      <c r="C3533" s="156" t="s">
        <v>473</v>
      </c>
      <c r="D3533" s="155">
        <f>VLOOKUP(Pag_Inicio_Corr_mas_casos[[#This Row],[Corregimiento]],Hoja3!$A$2:$D$676,4,0)</f>
        <v>80819</v>
      </c>
      <c r="E3533" s="154">
        <v>15</v>
      </c>
      <c r="F3533">
        <v>1</v>
      </c>
    </row>
    <row r="3534" spans="1:7">
      <c r="A3534" s="152">
        <v>44149</v>
      </c>
      <c r="B3534" s="153">
        <v>44149</v>
      </c>
      <c r="C3534" s="156" t="s">
        <v>479</v>
      </c>
      <c r="D3534" s="155">
        <f>VLOOKUP(Pag_Inicio_Corr_mas_casos[[#This Row],[Corregimiento]],Hoja3!$A$2:$D$676,4,0)</f>
        <v>80806</v>
      </c>
      <c r="E3534" s="154">
        <v>14</v>
      </c>
      <c r="F3534">
        <v>1</v>
      </c>
    </row>
    <row r="3535" spans="1:7">
      <c r="A3535" s="152">
        <v>44149</v>
      </c>
      <c r="B3535" s="153">
        <v>44149</v>
      </c>
      <c r="C3535" s="156" t="s">
        <v>465</v>
      </c>
      <c r="D3535" s="155">
        <f>VLOOKUP(Pag_Inicio_Corr_mas_casos[[#This Row],[Corregimiento]],Hoja3!$A$2:$D$676,4,0)</f>
        <v>80821</v>
      </c>
      <c r="E3535" s="154">
        <v>14</v>
      </c>
      <c r="F3535">
        <v>1</v>
      </c>
    </row>
    <row r="3536" spans="1:7">
      <c r="A3536" s="152">
        <v>44149</v>
      </c>
      <c r="B3536" s="153">
        <v>44149</v>
      </c>
      <c r="C3536" s="156" t="s">
        <v>666</v>
      </c>
      <c r="D3536" s="155">
        <f>VLOOKUP(Pag_Inicio_Corr_mas_casos[[#This Row],[Corregimiento]],Hoja3!$A$2:$D$676,4,0)</f>
        <v>40608</v>
      </c>
      <c r="E3536" s="154">
        <v>13</v>
      </c>
      <c r="F3536">
        <v>1</v>
      </c>
    </row>
    <row r="3537" spans="1:7">
      <c r="A3537" s="152">
        <v>44149</v>
      </c>
      <c r="B3537" s="153">
        <v>44149</v>
      </c>
      <c r="C3537" s="156" t="s">
        <v>509</v>
      </c>
      <c r="D3537" s="155">
        <f>VLOOKUP(Pag_Inicio_Corr_mas_casos[[#This Row],[Corregimiento]],Hoja3!$A$2:$D$676,4,0)</f>
        <v>130701</v>
      </c>
      <c r="E3537" s="154">
        <v>13</v>
      </c>
      <c r="F3537">
        <v>1</v>
      </c>
    </row>
    <row r="3538" spans="1:7">
      <c r="A3538" s="152">
        <v>44149</v>
      </c>
      <c r="B3538" s="153">
        <v>44149</v>
      </c>
      <c r="C3538" s="156" t="s">
        <v>501</v>
      </c>
      <c r="D3538" s="155">
        <f>VLOOKUP(Pag_Inicio_Corr_mas_casos[[#This Row],[Corregimiento]],Hoja3!$A$2:$D$676,4,0)</f>
        <v>80809</v>
      </c>
      <c r="E3538" s="154">
        <v>13</v>
      </c>
      <c r="F3538">
        <v>1</v>
      </c>
    </row>
    <row r="3539" spans="1:7">
      <c r="A3539" s="152">
        <v>44149</v>
      </c>
      <c r="B3539" s="153">
        <v>44149</v>
      </c>
      <c r="C3539" s="156" t="s">
        <v>480</v>
      </c>
      <c r="D3539" s="155">
        <f>VLOOKUP(Pag_Inicio_Corr_mas_casos[[#This Row],[Corregimiento]],Hoja3!$A$2:$D$676,4,0)</f>
        <v>130108</v>
      </c>
      <c r="E3539" s="154">
        <v>13</v>
      </c>
      <c r="F3539">
        <v>1</v>
      </c>
    </row>
    <row r="3540" spans="1:7">
      <c r="A3540" s="152">
        <v>44149</v>
      </c>
      <c r="B3540" s="153">
        <v>44149</v>
      </c>
      <c r="C3540" s="156" t="s">
        <v>505</v>
      </c>
      <c r="D3540" s="155">
        <f>VLOOKUP(Pag_Inicio_Corr_mas_casos[[#This Row],[Corregimiento]],Hoja3!$A$2:$D$676,4,0)</f>
        <v>130717</v>
      </c>
      <c r="E3540" s="154">
        <v>13</v>
      </c>
      <c r="F3540">
        <v>1</v>
      </c>
    </row>
    <row r="3541" spans="1:7">
      <c r="A3541" s="152">
        <v>44149</v>
      </c>
      <c r="B3541" s="153">
        <v>44149</v>
      </c>
      <c r="C3541" s="156" t="s">
        <v>516</v>
      </c>
      <c r="D3541" s="155">
        <f>VLOOKUP(Pag_Inicio_Corr_mas_casos[[#This Row],[Corregimiento]],Hoja3!$A$2:$D$676,4,0)</f>
        <v>130706</v>
      </c>
      <c r="E3541" s="154">
        <v>13</v>
      </c>
      <c r="F3541">
        <v>1</v>
      </c>
    </row>
    <row r="3542" spans="1:7">
      <c r="A3542" s="152">
        <v>44149</v>
      </c>
      <c r="B3542" s="153">
        <v>44149</v>
      </c>
      <c r="C3542" s="156" t="s">
        <v>469</v>
      </c>
      <c r="D3542" s="155">
        <f>VLOOKUP(Pag_Inicio_Corr_mas_casos[[#This Row],[Corregimiento]],Hoja3!$A$2:$D$676,4,0)</f>
        <v>80817</v>
      </c>
      <c r="E3542" s="154">
        <v>12</v>
      </c>
      <c r="F3542">
        <v>1</v>
      </c>
    </row>
    <row r="3543" spans="1:7">
      <c r="A3543" s="152">
        <v>44149</v>
      </c>
      <c r="B3543" s="153">
        <v>44149</v>
      </c>
      <c r="C3543" s="156" t="s">
        <v>467</v>
      </c>
      <c r="D3543" s="155">
        <f>VLOOKUP(Pag_Inicio_Corr_mas_casos[[#This Row],[Corregimiento]],Hoja3!$A$2:$D$676,4,0)</f>
        <v>81008</v>
      </c>
      <c r="E3543" s="154">
        <v>12</v>
      </c>
      <c r="F3543">
        <v>1</v>
      </c>
    </row>
    <row r="3544" spans="1:7">
      <c r="A3544" s="152">
        <v>44149</v>
      </c>
      <c r="B3544" s="153">
        <v>44149</v>
      </c>
      <c r="C3544" s="156" t="s">
        <v>472</v>
      </c>
      <c r="D3544" s="155">
        <f>VLOOKUP(Pag_Inicio_Corr_mas_casos[[#This Row],[Corregimiento]],Hoja3!$A$2:$D$676,4,0)</f>
        <v>81001</v>
      </c>
      <c r="E3544" s="154">
        <v>12</v>
      </c>
      <c r="F3544">
        <v>1</v>
      </c>
    </row>
    <row r="3545" spans="1:7">
      <c r="A3545" s="152">
        <v>44149</v>
      </c>
      <c r="B3545" s="153">
        <v>44149</v>
      </c>
      <c r="C3545" s="156" t="s">
        <v>525</v>
      </c>
      <c r="D3545" s="155">
        <f>VLOOKUP(Pag_Inicio_Corr_mas_casos[[#This Row],[Corregimiento]],Hoja3!$A$2:$D$676,4,0)</f>
        <v>20207</v>
      </c>
      <c r="E3545" s="154">
        <v>12</v>
      </c>
      <c r="F3545">
        <v>1</v>
      </c>
    </row>
    <row r="3546" spans="1:7">
      <c r="A3546" s="152">
        <v>44149</v>
      </c>
      <c r="B3546" s="153">
        <v>44149</v>
      </c>
      <c r="C3546" s="154" t="s">
        <v>667</v>
      </c>
      <c r="D3546" s="155">
        <f>VLOOKUP(Pag_Inicio_Corr_mas_casos[[#This Row],[Corregimiento]],Hoja3!$A$2:$D$676,4,0)</f>
        <v>90302</v>
      </c>
      <c r="E3546" s="154">
        <v>11</v>
      </c>
      <c r="F3546">
        <v>1</v>
      </c>
    </row>
    <row r="3547" spans="1:7">
      <c r="A3547" s="152">
        <v>44149</v>
      </c>
      <c r="B3547" s="153">
        <v>44149</v>
      </c>
      <c r="C3547" s="156" t="s">
        <v>495</v>
      </c>
      <c r="D3547" s="155">
        <f>VLOOKUP(Pag_Inicio_Corr_mas_casos[[#This Row],[Corregimiento]],Hoja3!$A$2:$D$676,4,0)</f>
        <v>130708</v>
      </c>
      <c r="E3547" s="154">
        <v>11</v>
      </c>
      <c r="F3547">
        <v>1</v>
      </c>
    </row>
    <row r="3548" spans="1:7">
      <c r="A3548" s="152">
        <v>44149</v>
      </c>
      <c r="B3548" s="153">
        <v>44149</v>
      </c>
      <c r="C3548" s="156" t="s">
        <v>468</v>
      </c>
      <c r="D3548" s="155">
        <f>VLOOKUP(Pag_Inicio_Corr_mas_casos[[#This Row],[Corregimiento]],Hoja3!$A$2:$D$676,4,0)</f>
        <v>80816</v>
      </c>
      <c r="E3548" s="154">
        <v>11</v>
      </c>
      <c r="F3548">
        <v>1</v>
      </c>
    </row>
    <row r="3549" spans="1:7">
      <c r="A3549" s="102">
        <v>44150</v>
      </c>
      <c r="B3549" s="103">
        <v>44150</v>
      </c>
      <c r="C3549" s="104" t="s">
        <v>477</v>
      </c>
      <c r="D3549" s="105">
        <f>VLOOKUP(Pag_Inicio_Corr_mas_casos[[#This Row],[Corregimiento]],Hoja3!$A$2:$D$676,4,0)</f>
        <v>130702</v>
      </c>
      <c r="E3549" s="104">
        <v>65</v>
      </c>
      <c r="F3549">
        <v>1</v>
      </c>
      <c r="G3549">
        <f>SUM(F3549:F3587)</f>
        <v>39</v>
      </c>
    </row>
    <row r="3550" spans="1:7">
      <c r="A3550" s="102">
        <v>44150</v>
      </c>
      <c r="B3550" s="103">
        <v>44150</v>
      </c>
      <c r="C3550" s="104" t="s">
        <v>462</v>
      </c>
      <c r="D3550" s="105">
        <f>VLOOKUP(Pag_Inicio_Corr_mas_casos[[#This Row],[Corregimiento]],Hoja3!$A$2:$D$676,4,0)</f>
        <v>130106</v>
      </c>
      <c r="E3550" s="104">
        <v>60</v>
      </c>
      <c r="F3550">
        <v>1</v>
      </c>
    </row>
    <row r="3551" spans="1:7">
      <c r="A3551" s="102">
        <v>44150</v>
      </c>
      <c r="B3551" s="103">
        <v>44150</v>
      </c>
      <c r="C3551" s="104" t="s">
        <v>521</v>
      </c>
      <c r="D3551" s="105">
        <f>VLOOKUP(Pag_Inicio_Corr_mas_casos[[#This Row],[Corregimiento]],Hoja3!$A$2:$D$676,4,0)</f>
        <v>100101</v>
      </c>
      <c r="E3551" s="104">
        <v>44</v>
      </c>
      <c r="F3551">
        <v>1</v>
      </c>
    </row>
    <row r="3552" spans="1:7">
      <c r="A3552" s="102">
        <v>44150</v>
      </c>
      <c r="B3552" s="103">
        <v>44150</v>
      </c>
      <c r="C3552" s="104" t="s">
        <v>473</v>
      </c>
      <c r="D3552" s="105">
        <f>VLOOKUP(Pag_Inicio_Corr_mas_casos[[#This Row],[Corregimiento]],Hoja3!$A$2:$D$676,4,0)</f>
        <v>80819</v>
      </c>
      <c r="E3552" s="104">
        <v>40</v>
      </c>
      <c r="F3552">
        <v>1</v>
      </c>
    </row>
    <row r="3553" spans="1:6">
      <c r="A3553" s="102">
        <v>44150</v>
      </c>
      <c r="B3553" s="103">
        <v>44150</v>
      </c>
      <c r="C3553" s="104" t="s">
        <v>476</v>
      </c>
      <c r="D3553" s="105">
        <f>VLOOKUP(Pag_Inicio_Corr_mas_casos[[#This Row],[Corregimiento]],Hoja3!$A$2:$D$676,4,0)</f>
        <v>80812</v>
      </c>
      <c r="E3553" s="104">
        <v>38</v>
      </c>
      <c r="F3553">
        <v>1</v>
      </c>
    </row>
    <row r="3554" spans="1:6">
      <c r="A3554" s="102">
        <v>44150</v>
      </c>
      <c r="B3554" s="103">
        <v>44150</v>
      </c>
      <c r="C3554" s="104" t="s">
        <v>464</v>
      </c>
      <c r="D3554" s="105">
        <f>VLOOKUP(Pag_Inicio_Corr_mas_casos[[#This Row],[Corregimiento]],Hoja3!$A$2:$D$676,4,0)</f>
        <v>130102</v>
      </c>
      <c r="E3554" s="104">
        <v>35</v>
      </c>
      <c r="F3554">
        <v>1</v>
      </c>
    </row>
    <row r="3555" spans="1:6">
      <c r="A3555" s="102">
        <v>44150</v>
      </c>
      <c r="B3555" s="103">
        <v>44150</v>
      </c>
      <c r="C3555" s="104" t="s">
        <v>495</v>
      </c>
      <c r="D3555" s="105">
        <f>VLOOKUP(Pag_Inicio_Corr_mas_casos[[#This Row],[Corregimiento]],Hoja3!$A$2:$D$676,4,0)</f>
        <v>130708</v>
      </c>
      <c r="E3555" s="104">
        <v>31</v>
      </c>
      <c r="F3555">
        <v>1</v>
      </c>
    </row>
    <row r="3556" spans="1:6">
      <c r="A3556" s="102">
        <v>44150</v>
      </c>
      <c r="B3556" s="103">
        <v>44150</v>
      </c>
      <c r="C3556" s="104" t="s">
        <v>471</v>
      </c>
      <c r="D3556" s="105">
        <f>VLOOKUP(Pag_Inicio_Corr_mas_casos[[#This Row],[Corregimiento]],Hoja3!$A$2:$D$676,4,0)</f>
        <v>80823</v>
      </c>
      <c r="E3556" s="104">
        <v>30</v>
      </c>
      <c r="F3556">
        <v>1</v>
      </c>
    </row>
    <row r="3557" spans="1:6">
      <c r="A3557" s="102">
        <v>44150</v>
      </c>
      <c r="B3557" s="103">
        <v>44150</v>
      </c>
      <c r="C3557" s="104" t="s">
        <v>509</v>
      </c>
      <c r="D3557" s="105">
        <f>VLOOKUP(Pag_Inicio_Corr_mas_casos[[#This Row],[Corregimiento]],Hoja3!$A$2:$D$676,4,0)</f>
        <v>130701</v>
      </c>
      <c r="E3557" s="104">
        <v>28</v>
      </c>
      <c r="F3557">
        <v>1</v>
      </c>
    </row>
    <row r="3558" spans="1:6">
      <c r="A3558" s="102">
        <v>44150</v>
      </c>
      <c r="B3558" s="103">
        <v>44150</v>
      </c>
      <c r="C3558" s="104" t="s">
        <v>460</v>
      </c>
      <c r="D3558" s="105">
        <f>VLOOKUP(Pag_Inicio_Corr_mas_casos[[#This Row],[Corregimiento]],Hoja3!$A$2:$D$676,4,0)</f>
        <v>130101</v>
      </c>
      <c r="E3558" s="104">
        <v>27</v>
      </c>
      <c r="F3558">
        <v>1</v>
      </c>
    </row>
    <row r="3559" spans="1:6">
      <c r="A3559" s="102">
        <v>44150</v>
      </c>
      <c r="B3559" s="103">
        <v>44150</v>
      </c>
      <c r="C3559" s="104" t="s">
        <v>505</v>
      </c>
      <c r="D3559" s="105">
        <f>VLOOKUP(Pag_Inicio_Corr_mas_casos[[#This Row],[Corregimiento]],Hoja3!$A$2:$D$676,4,0)</f>
        <v>130717</v>
      </c>
      <c r="E3559" s="104">
        <v>27</v>
      </c>
      <c r="F3559">
        <v>1</v>
      </c>
    </row>
    <row r="3560" spans="1:6">
      <c r="A3560" s="102">
        <v>44150</v>
      </c>
      <c r="B3560" s="103">
        <v>44150</v>
      </c>
      <c r="C3560" s="104" t="s">
        <v>663</v>
      </c>
      <c r="D3560" s="105">
        <f>VLOOKUP(Pag_Inicio_Corr_mas_casos[[#This Row],[Corregimiento]],Hoja3!$A$2:$D$676,4,0)</f>
        <v>91105</v>
      </c>
      <c r="E3560" s="104">
        <v>25</v>
      </c>
      <c r="F3560">
        <v>1</v>
      </c>
    </row>
    <row r="3561" spans="1:6">
      <c r="A3561" s="102">
        <v>44150</v>
      </c>
      <c r="B3561" s="103">
        <v>44150</v>
      </c>
      <c r="C3561" s="104" t="s">
        <v>472</v>
      </c>
      <c r="D3561" s="105">
        <f>VLOOKUP(Pag_Inicio_Corr_mas_casos[[#This Row],[Corregimiento]],Hoja3!$A$2:$D$676,4,0)</f>
        <v>81001</v>
      </c>
      <c r="E3561" s="104">
        <v>24</v>
      </c>
      <c r="F3561">
        <v>1</v>
      </c>
    </row>
    <row r="3562" spans="1:6">
      <c r="A3562" s="102">
        <v>44150</v>
      </c>
      <c r="B3562" s="103">
        <v>44150</v>
      </c>
      <c r="C3562" s="104" t="s">
        <v>496</v>
      </c>
      <c r="D3562" s="105">
        <f>VLOOKUP(Pag_Inicio_Corr_mas_casos[[#This Row],[Corregimiento]],Hoja3!$A$2:$D$676,4,0)</f>
        <v>80826</v>
      </c>
      <c r="E3562" s="104">
        <v>23</v>
      </c>
      <c r="F3562">
        <v>1</v>
      </c>
    </row>
    <row r="3563" spans="1:6">
      <c r="A3563" s="102">
        <v>44150</v>
      </c>
      <c r="B3563" s="103">
        <v>44150</v>
      </c>
      <c r="C3563" s="104" t="s">
        <v>516</v>
      </c>
      <c r="D3563" s="105">
        <f>VLOOKUP(Pag_Inicio_Corr_mas_casos[[#This Row],[Corregimiento]],Hoja3!$A$2:$D$676,4,0)</f>
        <v>130706</v>
      </c>
      <c r="E3563" s="104">
        <v>23</v>
      </c>
      <c r="F3563">
        <v>1</v>
      </c>
    </row>
    <row r="3564" spans="1:6">
      <c r="A3564" s="102">
        <v>44150</v>
      </c>
      <c r="B3564" s="103">
        <v>44150</v>
      </c>
      <c r="C3564" s="104" t="s">
        <v>461</v>
      </c>
      <c r="D3564" s="105">
        <f>VLOOKUP(Pag_Inicio_Corr_mas_casos[[#This Row],[Corregimiento]],Hoja3!$A$2:$D$676,4,0)</f>
        <v>81002</v>
      </c>
      <c r="E3564" s="104">
        <v>21</v>
      </c>
      <c r="F3564">
        <v>1</v>
      </c>
    </row>
    <row r="3565" spans="1:6">
      <c r="A3565" s="102">
        <v>44150</v>
      </c>
      <c r="B3565" s="103">
        <v>44150</v>
      </c>
      <c r="C3565" s="104" t="s">
        <v>478</v>
      </c>
      <c r="D3565" s="105">
        <f>VLOOKUP(Pag_Inicio_Corr_mas_casos[[#This Row],[Corregimiento]],Hoja3!$A$2:$D$676,4,0)</f>
        <v>40601</v>
      </c>
      <c r="E3565" s="104">
        <v>21</v>
      </c>
      <c r="F3565">
        <v>1</v>
      </c>
    </row>
    <row r="3566" spans="1:6">
      <c r="A3566" s="102">
        <v>44150</v>
      </c>
      <c r="B3566" s="103">
        <v>44150</v>
      </c>
      <c r="C3566" s="104" t="s">
        <v>570</v>
      </c>
      <c r="D3566" s="105">
        <f>VLOOKUP(Pag_Inicio_Corr_mas_casos[[#This Row],[Corregimiento]],Hoja3!$A$2:$D$676,4,0)</f>
        <v>40501</v>
      </c>
      <c r="E3566" s="104">
        <v>20</v>
      </c>
      <c r="F3566">
        <v>1</v>
      </c>
    </row>
    <row r="3567" spans="1:6">
      <c r="A3567" s="102">
        <v>44150</v>
      </c>
      <c r="B3567" s="103">
        <v>44150</v>
      </c>
      <c r="C3567" s="104" t="s">
        <v>467</v>
      </c>
      <c r="D3567" s="105">
        <f>VLOOKUP(Pag_Inicio_Corr_mas_casos[[#This Row],[Corregimiento]],Hoja3!$A$2:$D$676,4,0)</f>
        <v>81008</v>
      </c>
      <c r="E3567" s="104">
        <v>20</v>
      </c>
      <c r="F3567">
        <v>1</v>
      </c>
    </row>
    <row r="3568" spans="1:6">
      <c r="A3568" s="102">
        <v>44150</v>
      </c>
      <c r="B3568" s="103">
        <v>44150</v>
      </c>
      <c r="C3568" s="104" t="s">
        <v>524</v>
      </c>
      <c r="D3568" s="105">
        <f>VLOOKUP(Pag_Inicio_Corr_mas_casos[[#This Row],[Corregimiento]],Hoja3!$A$2:$D$676,4,0)</f>
        <v>130716</v>
      </c>
      <c r="E3568" s="104">
        <v>20</v>
      </c>
      <c r="F3568">
        <v>1</v>
      </c>
    </row>
    <row r="3569" spans="1:6">
      <c r="A3569" s="102">
        <v>44150</v>
      </c>
      <c r="B3569" s="103">
        <v>44150</v>
      </c>
      <c r="C3569" s="104" t="s">
        <v>501</v>
      </c>
      <c r="D3569" s="105">
        <f>VLOOKUP(Pag_Inicio_Corr_mas_casos[[#This Row],[Corregimiento]],Hoja3!$A$2:$D$676,4,0)</f>
        <v>80809</v>
      </c>
      <c r="E3569" s="104">
        <v>20</v>
      </c>
      <c r="F3569">
        <v>1</v>
      </c>
    </row>
    <row r="3570" spans="1:6">
      <c r="A3570" s="102">
        <v>44150</v>
      </c>
      <c r="B3570" s="103">
        <v>44150</v>
      </c>
      <c r="C3570" s="104" t="s">
        <v>470</v>
      </c>
      <c r="D3570" s="105">
        <f>VLOOKUP(Pag_Inicio_Corr_mas_casos[[#This Row],[Corregimiento]],Hoja3!$A$2:$D$676,4,0)</f>
        <v>80822</v>
      </c>
      <c r="E3570" s="104">
        <v>19</v>
      </c>
      <c r="F3570">
        <v>1</v>
      </c>
    </row>
    <row r="3571" spans="1:6">
      <c r="A3571" s="102">
        <v>44150</v>
      </c>
      <c r="B3571" s="103">
        <v>44150</v>
      </c>
      <c r="C3571" s="104" t="s">
        <v>491</v>
      </c>
      <c r="D3571" s="105">
        <f>VLOOKUP(Pag_Inicio_Corr_mas_casos[[#This Row],[Corregimiento]],Hoja3!$A$2:$D$676,4,0)</f>
        <v>80815</v>
      </c>
      <c r="E3571" s="104">
        <v>19</v>
      </c>
      <c r="F3571">
        <v>1</v>
      </c>
    </row>
    <row r="3572" spans="1:6">
      <c r="A3572" s="102">
        <v>44150</v>
      </c>
      <c r="B3572" s="103">
        <v>44150</v>
      </c>
      <c r="C3572" s="104" t="s">
        <v>490</v>
      </c>
      <c r="D3572" s="105">
        <f>VLOOKUP(Pag_Inicio_Corr_mas_casos[[#This Row],[Corregimiento]],Hoja3!$A$2:$D$676,4,0)</f>
        <v>80820</v>
      </c>
      <c r="E3572" s="104">
        <v>19</v>
      </c>
      <c r="F3572">
        <v>1</v>
      </c>
    </row>
    <row r="3573" spans="1:6">
      <c r="A3573" s="102">
        <v>44150</v>
      </c>
      <c r="B3573" s="103">
        <v>44150</v>
      </c>
      <c r="C3573" s="104" t="s">
        <v>479</v>
      </c>
      <c r="D3573" s="105">
        <f>VLOOKUP(Pag_Inicio_Corr_mas_casos[[#This Row],[Corregimiento]],Hoja3!$A$2:$D$676,4,0)</f>
        <v>80806</v>
      </c>
      <c r="E3573" s="104">
        <v>17</v>
      </c>
      <c r="F3573">
        <v>1</v>
      </c>
    </row>
    <row r="3574" spans="1:6">
      <c r="A3574" s="102">
        <v>44150</v>
      </c>
      <c r="B3574" s="103">
        <v>44150</v>
      </c>
      <c r="C3574" s="104" t="s">
        <v>465</v>
      </c>
      <c r="D3574" s="105">
        <f>VLOOKUP(Pag_Inicio_Corr_mas_casos[[#This Row],[Corregimiento]],Hoja3!$A$2:$D$676,4,0)</f>
        <v>80821</v>
      </c>
      <c r="E3574" s="104">
        <v>16</v>
      </c>
      <c r="F3574">
        <v>1</v>
      </c>
    </row>
    <row r="3575" spans="1:6">
      <c r="A3575" s="102">
        <v>44150</v>
      </c>
      <c r="B3575" s="103">
        <v>44150</v>
      </c>
      <c r="C3575" s="104" t="s">
        <v>480</v>
      </c>
      <c r="D3575" s="105">
        <f>VLOOKUP(Pag_Inicio_Corr_mas_casos[[#This Row],[Corregimiento]],Hoja3!$A$2:$D$676,4,0)</f>
        <v>130108</v>
      </c>
      <c r="E3575" s="104">
        <v>16</v>
      </c>
      <c r="F3575">
        <v>1</v>
      </c>
    </row>
    <row r="3576" spans="1:6">
      <c r="A3576" s="102">
        <v>44150</v>
      </c>
      <c r="B3576" s="103">
        <v>44150</v>
      </c>
      <c r="C3576" s="104" t="s">
        <v>493</v>
      </c>
      <c r="D3576" s="105">
        <f>VLOOKUP(Pag_Inicio_Corr_mas_casos[[#This Row],[Corregimiento]],Hoja3!$A$2:$D$676,4,0)</f>
        <v>80811</v>
      </c>
      <c r="E3576" s="104">
        <v>16</v>
      </c>
      <c r="F3576">
        <v>1</v>
      </c>
    </row>
    <row r="3577" spans="1:6">
      <c r="A3577" s="102">
        <v>44150</v>
      </c>
      <c r="B3577" s="103">
        <v>44150</v>
      </c>
      <c r="C3577" s="104" t="s">
        <v>665</v>
      </c>
      <c r="D3577" s="105">
        <f>VLOOKUP(Pag_Inicio_Corr_mas_casos[[#This Row],[Corregimiento]],Hoja3!$A$2:$D$676,4,0)</f>
        <v>30302</v>
      </c>
      <c r="E3577" s="104">
        <v>15</v>
      </c>
      <c r="F3577">
        <v>1</v>
      </c>
    </row>
    <row r="3578" spans="1:6">
      <c r="A3578" s="102">
        <v>44150</v>
      </c>
      <c r="B3578" s="103">
        <v>44150</v>
      </c>
      <c r="C3578" s="104" t="s">
        <v>486</v>
      </c>
      <c r="D3578" s="105">
        <f>VLOOKUP(Pag_Inicio_Corr_mas_casos[[#This Row],[Corregimiento]],Hoja3!$A$2:$D$676,4,0)</f>
        <v>80813</v>
      </c>
      <c r="E3578" s="104">
        <v>15</v>
      </c>
      <c r="F3578">
        <v>1</v>
      </c>
    </row>
    <row r="3579" spans="1:6">
      <c r="A3579" s="102">
        <v>44150</v>
      </c>
      <c r="B3579" s="103">
        <v>44150</v>
      </c>
      <c r="C3579" s="104" t="s">
        <v>512</v>
      </c>
      <c r="D3579" s="105">
        <f>VLOOKUP(Pag_Inicio_Corr_mas_casos[[#This Row],[Corregimiento]],Hoja3!$A$2:$D$676,4,0)</f>
        <v>80807</v>
      </c>
      <c r="E3579" s="104">
        <v>14</v>
      </c>
      <c r="F3579">
        <v>1</v>
      </c>
    </row>
    <row r="3580" spans="1:6">
      <c r="A3580" s="102">
        <v>44150</v>
      </c>
      <c r="B3580" s="103">
        <v>44150</v>
      </c>
      <c r="C3580" s="104" t="s">
        <v>453</v>
      </c>
      <c r="D3580" s="105">
        <f>VLOOKUP(Pag_Inicio_Corr_mas_casos[[#This Row],[Corregimiento]],Hoja3!$A$2:$D$676,4,0)</f>
        <v>130709</v>
      </c>
      <c r="E3580" s="104">
        <v>14</v>
      </c>
      <c r="F3580">
        <v>1</v>
      </c>
    </row>
    <row r="3581" spans="1:6">
      <c r="A3581" s="102">
        <v>44150</v>
      </c>
      <c r="B3581" s="103">
        <v>44150</v>
      </c>
      <c r="C3581" s="104" t="s">
        <v>468</v>
      </c>
      <c r="D3581" s="105">
        <f>VLOOKUP(Pag_Inicio_Corr_mas_casos[[#This Row],[Corregimiento]],Hoja3!$A$2:$D$676,4,0)</f>
        <v>80816</v>
      </c>
      <c r="E3581" s="104">
        <v>13</v>
      </c>
      <c r="F3581">
        <v>1</v>
      </c>
    </row>
    <row r="3582" spans="1:6">
      <c r="A3582" s="102">
        <v>44150</v>
      </c>
      <c r="B3582" s="103">
        <v>44150</v>
      </c>
      <c r="C3582" s="104" t="s">
        <v>596</v>
      </c>
      <c r="D3582" s="105">
        <f>VLOOKUP(Pag_Inicio_Corr_mas_casos[[#This Row],[Corregimiento]],Hoja3!$A$2:$D$676,4,0)</f>
        <v>91101</v>
      </c>
      <c r="E3582" s="104">
        <v>13</v>
      </c>
      <c r="F3582">
        <v>1</v>
      </c>
    </row>
    <row r="3583" spans="1:6">
      <c r="A3583" s="102">
        <v>44150</v>
      </c>
      <c r="B3583" s="103">
        <v>44150</v>
      </c>
      <c r="C3583" s="104" t="s">
        <v>510</v>
      </c>
      <c r="D3583" s="105">
        <f>VLOOKUP(Pag_Inicio_Corr_mas_casos[[#This Row],[Corregimiento]],Hoja3!$A$2:$D$676,4,0)</f>
        <v>80804</v>
      </c>
      <c r="E3583" s="104">
        <v>12</v>
      </c>
      <c r="F3583">
        <v>1</v>
      </c>
    </row>
    <row r="3584" spans="1:6">
      <c r="A3584" s="102">
        <v>44150</v>
      </c>
      <c r="B3584" s="103">
        <v>44150</v>
      </c>
      <c r="C3584" s="104" t="s">
        <v>489</v>
      </c>
      <c r="D3584" s="105">
        <f>VLOOKUP(Pag_Inicio_Corr_mas_casos[[#This Row],[Corregimiento]],Hoja3!$A$2:$D$676,4,0)</f>
        <v>80808</v>
      </c>
      <c r="E3584" s="104">
        <v>12</v>
      </c>
      <c r="F3584">
        <v>1</v>
      </c>
    </row>
    <row r="3585" spans="1:7">
      <c r="A3585" s="102">
        <v>44150</v>
      </c>
      <c r="B3585" s="103">
        <v>44150</v>
      </c>
      <c r="C3585" s="104" t="s">
        <v>499</v>
      </c>
      <c r="D3585" s="105">
        <f>VLOOKUP(Pag_Inicio_Corr_mas_casos[[#This Row],[Corregimiento]],Hoja3!$A$2:$D$676,4,0)</f>
        <v>130105</v>
      </c>
      <c r="E3585" s="104">
        <v>12</v>
      </c>
      <c r="F3585">
        <v>1</v>
      </c>
    </row>
    <row r="3586" spans="1:7">
      <c r="A3586" s="102">
        <v>44150</v>
      </c>
      <c r="B3586" s="103">
        <v>44150</v>
      </c>
      <c r="C3586" s="104" t="s">
        <v>466</v>
      </c>
      <c r="D3586" s="105">
        <f>VLOOKUP(Pag_Inicio_Corr_mas_casos[[#This Row],[Corregimiento]],Hoja3!$A$2:$D$676,4,0)</f>
        <v>81007</v>
      </c>
      <c r="E3586" s="104">
        <v>11</v>
      </c>
      <c r="F3586">
        <v>1</v>
      </c>
    </row>
    <row r="3587" spans="1:7">
      <c r="A3587" s="102">
        <v>44150</v>
      </c>
      <c r="B3587" s="103">
        <v>44150</v>
      </c>
      <c r="C3587" s="104" t="s">
        <v>506</v>
      </c>
      <c r="D3587" s="105">
        <f>VLOOKUP(Pag_Inicio_Corr_mas_casos[[#This Row],[Corregimiento]],Hoja3!$A$2:$D$676,4,0)</f>
        <v>81003</v>
      </c>
      <c r="E3587" s="104">
        <v>11</v>
      </c>
      <c r="F3587">
        <v>1</v>
      </c>
    </row>
    <row r="3588" spans="1:7">
      <c r="A3588" s="90">
        <v>44151</v>
      </c>
      <c r="B3588" s="91">
        <v>44151</v>
      </c>
      <c r="C3588" s="92" t="s">
        <v>464</v>
      </c>
      <c r="D3588" s="93">
        <f>VLOOKUP(Pag_Inicio_Corr_mas_casos[[#This Row],[Corregimiento]],Hoja3!$A$2:$D$676,4,0)</f>
        <v>130102</v>
      </c>
      <c r="E3588" s="92">
        <v>49</v>
      </c>
      <c r="F3588">
        <v>1</v>
      </c>
      <c r="G3588">
        <f>SUM(F3588:F3622)</f>
        <v>35</v>
      </c>
    </row>
    <row r="3589" spans="1:7">
      <c r="A3589" s="90">
        <v>44151</v>
      </c>
      <c r="B3589" s="91">
        <v>44151</v>
      </c>
      <c r="C3589" s="92" t="s">
        <v>474</v>
      </c>
      <c r="D3589" s="93">
        <f>VLOOKUP(Pag_Inicio_Corr_mas_casos[[#This Row],[Corregimiento]],Hoja3!$A$2:$D$676,4,0)</f>
        <v>130107</v>
      </c>
      <c r="E3589" s="92">
        <v>37</v>
      </c>
      <c r="F3589">
        <v>1</v>
      </c>
    </row>
    <row r="3590" spans="1:7">
      <c r="A3590" s="90">
        <v>44151</v>
      </c>
      <c r="B3590" s="91">
        <v>44151</v>
      </c>
      <c r="C3590" s="92" t="s">
        <v>521</v>
      </c>
      <c r="D3590" s="93">
        <f>VLOOKUP(Pag_Inicio_Corr_mas_casos[[#This Row],[Corregimiento]],Hoja3!$A$2:$D$676,4,0)</f>
        <v>100101</v>
      </c>
      <c r="E3590" s="92">
        <v>29</v>
      </c>
      <c r="F3590">
        <v>1</v>
      </c>
    </row>
    <row r="3591" spans="1:7">
      <c r="A3591" s="90">
        <v>44151</v>
      </c>
      <c r="B3591" s="91">
        <v>44151</v>
      </c>
      <c r="C3591" s="92" t="s">
        <v>477</v>
      </c>
      <c r="D3591" s="93">
        <f>VLOOKUP(Pag_Inicio_Corr_mas_casos[[#This Row],[Corregimiento]],Hoja3!$A$2:$D$676,4,0)</f>
        <v>130702</v>
      </c>
      <c r="E3591" s="92">
        <v>29</v>
      </c>
      <c r="F3591">
        <v>1</v>
      </c>
    </row>
    <row r="3592" spans="1:7">
      <c r="A3592" s="90">
        <v>44151</v>
      </c>
      <c r="B3592" s="91">
        <v>44151</v>
      </c>
      <c r="C3592" s="92" t="s">
        <v>462</v>
      </c>
      <c r="D3592" s="93">
        <f>VLOOKUP(Pag_Inicio_Corr_mas_casos[[#This Row],[Corregimiento]],Hoja3!$A$2:$D$676,4,0)</f>
        <v>130106</v>
      </c>
      <c r="E3592" s="92">
        <v>29</v>
      </c>
      <c r="F3592">
        <v>1</v>
      </c>
    </row>
    <row r="3593" spans="1:7">
      <c r="A3593" s="90">
        <v>44151</v>
      </c>
      <c r="B3593" s="91">
        <v>44151</v>
      </c>
      <c r="C3593" s="92" t="s">
        <v>509</v>
      </c>
      <c r="D3593" s="93">
        <f>VLOOKUP(Pag_Inicio_Corr_mas_casos[[#This Row],[Corregimiento]],Hoja3!$A$2:$D$676,4,0)</f>
        <v>130701</v>
      </c>
      <c r="E3593" s="92">
        <v>28</v>
      </c>
      <c r="F3593">
        <v>1</v>
      </c>
    </row>
    <row r="3594" spans="1:7">
      <c r="A3594" s="90">
        <v>44151</v>
      </c>
      <c r="B3594" s="91">
        <v>44151</v>
      </c>
      <c r="C3594" s="92" t="s">
        <v>467</v>
      </c>
      <c r="D3594" s="93">
        <f>VLOOKUP(Pag_Inicio_Corr_mas_casos[[#This Row],[Corregimiento]],Hoja3!$A$2:$D$676,4,0)</f>
        <v>81008</v>
      </c>
      <c r="E3594" s="92">
        <v>24</v>
      </c>
      <c r="F3594">
        <v>1</v>
      </c>
    </row>
    <row r="3595" spans="1:7">
      <c r="A3595" s="90">
        <v>44151</v>
      </c>
      <c r="B3595" s="91">
        <v>44151</v>
      </c>
      <c r="C3595" s="92" t="s">
        <v>505</v>
      </c>
      <c r="D3595" s="93">
        <f>VLOOKUP(Pag_Inicio_Corr_mas_casos[[#This Row],[Corregimiento]],Hoja3!$A$2:$D$676,4,0)</f>
        <v>130717</v>
      </c>
      <c r="E3595" s="92">
        <v>23</v>
      </c>
      <c r="F3595">
        <v>1</v>
      </c>
    </row>
    <row r="3596" spans="1:7">
      <c r="A3596" s="90">
        <v>44151</v>
      </c>
      <c r="B3596" s="91">
        <v>44151</v>
      </c>
      <c r="C3596" s="92" t="s">
        <v>501</v>
      </c>
      <c r="D3596" s="93">
        <f>VLOOKUP(Pag_Inicio_Corr_mas_casos[[#This Row],[Corregimiento]],Hoja3!$A$2:$D$676,4,0)</f>
        <v>80809</v>
      </c>
      <c r="E3596" s="92">
        <v>22</v>
      </c>
      <c r="F3596">
        <v>1</v>
      </c>
    </row>
    <row r="3597" spans="1:7">
      <c r="A3597" s="90">
        <v>44151</v>
      </c>
      <c r="B3597" s="91">
        <v>44151</v>
      </c>
      <c r="C3597" s="92" t="s">
        <v>461</v>
      </c>
      <c r="D3597" s="93">
        <f>VLOOKUP(Pag_Inicio_Corr_mas_casos[[#This Row],[Corregimiento]],Hoja3!$A$2:$D$676,4,0)</f>
        <v>81002</v>
      </c>
      <c r="E3597" s="92">
        <v>21</v>
      </c>
      <c r="F3597">
        <v>1</v>
      </c>
    </row>
    <row r="3598" spans="1:7">
      <c r="A3598" s="90">
        <v>44151</v>
      </c>
      <c r="B3598" s="91">
        <v>44151</v>
      </c>
      <c r="C3598" s="92" t="s">
        <v>532</v>
      </c>
      <c r="D3598" s="93">
        <f>VLOOKUP(Pag_Inicio_Corr_mas_casos[[#This Row],[Corregimiento]],Hoja3!$A$2:$D$676,4,0)</f>
        <v>20601</v>
      </c>
      <c r="E3598" s="92">
        <v>20</v>
      </c>
      <c r="F3598">
        <v>1</v>
      </c>
    </row>
    <row r="3599" spans="1:7">
      <c r="A3599" s="90">
        <v>44151</v>
      </c>
      <c r="B3599" s="91">
        <v>44151</v>
      </c>
      <c r="C3599" s="92" t="s">
        <v>495</v>
      </c>
      <c r="D3599" s="93">
        <f>VLOOKUP(Pag_Inicio_Corr_mas_casos[[#This Row],[Corregimiento]],Hoja3!$A$2:$D$676,4,0)</f>
        <v>130708</v>
      </c>
      <c r="E3599" s="92">
        <v>20</v>
      </c>
      <c r="F3599">
        <v>1</v>
      </c>
    </row>
    <row r="3600" spans="1:7">
      <c r="A3600" s="90">
        <v>44151</v>
      </c>
      <c r="B3600" s="91">
        <v>44151</v>
      </c>
      <c r="C3600" s="92" t="s">
        <v>473</v>
      </c>
      <c r="D3600" s="93">
        <f>VLOOKUP(Pag_Inicio_Corr_mas_casos[[#This Row],[Corregimiento]],Hoja3!$A$2:$D$676,4,0)</f>
        <v>80819</v>
      </c>
      <c r="E3600" s="92">
        <v>19</v>
      </c>
      <c r="F3600">
        <v>1</v>
      </c>
    </row>
    <row r="3601" spans="1:6">
      <c r="A3601" s="90">
        <v>44151</v>
      </c>
      <c r="B3601" s="91">
        <v>44151</v>
      </c>
      <c r="C3601" s="92" t="s">
        <v>460</v>
      </c>
      <c r="D3601" s="93">
        <f>VLOOKUP(Pag_Inicio_Corr_mas_casos[[#This Row],[Corregimiento]],Hoja3!$A$2:$D$676,4,0)</f>
        <v>130101</v>
      </c>
      <c r="E3601" s="92">
        <v>19</v>
      </c>
      <c r="F3601">
        <v>1</v>
      </c>
    </row>
    <row r="3602" spans="1:6">
      <c r="A3602" s="90">
        <v>44151</v>
      </c>
      <c r="B3602" s="91">
        <v>44151</v>
      </c>
      <c r="C3602" s="92" t="s">
        <v>465</v>
      </c>
      <c r="D3602" s="93">
        <f>VLOOKUP(Pag_Inicio_Corr_mas_casos[[#This Row],[Corregimiento]],Hoja3!$A$2:$D$676,4,0)</f>
        <v>80821</v>
      </c>
      <c r="E3602" s="92">
        <v>19</v>
      </c>
      <c r="F3602">
        <v>1</v>
      </c>
    </row>
    <row r="3603" spans="1:6">
      <c r="A3603" s="90">
        <v>44151</v>
      </c>
      <c r="B3603" s="91">
        <v>44151</v>
      </c>
      <c r="C3603" s="92" t="s">
        <v>524</v>
      </c>
      <c r="D3603" s="93">
        <f>VLOOKUP(Pag_Inicio_Corr_mas_casos[[#This Row],[Corregimiento]],Hoja3!$A$2:$D$676,4,0)</f>
        <v>130716</v>
      </c>
      <c r="E3603" s="92">
        <v>18</v>
      </c>
      <c r="F3603">
        <v>1</v>
      </c>
    </row>
    <row r="3604" spans="1:6">
      <c r="A3604" s="90">
        <v>44151</v>
      </c>
      <c r="B3604" s="91">
        <v>44151</v>
      </c>
      <c r="C3604" s="92" t="s">
        <v>471</v>
      </c>
      <c r="D3604" s="93">
        <f>VLOOKUP(Pag_Inicio_Corr_mas_casos[[#This Row],[Corregimiento]],Hoja3!$A$2:$D$676,4,0)</f>
        <v>80823</v>
      </c>
      <c r="E3604" s="92">
        <v>18</v>
      </c>
      <c r="F3604">
        <v>1</v>
      </c>
    </row>
    <row r="3605" spans="1:6">
      <c r="A3605" s="90">
        <v>44151</v>
      </c>
      <c r="B3605" s="91">
        <v>44151</v>
      </c>
      <c r="C3605" s="92" t="s">
        <v>516</v>
      </c>
      <c r="D3605" s="93">
        <f>VLOOKUP(Pag_Inicio_Corr_mas_casos[[#This Row],[Corregimiento]],Hoja3!$A$2:$D$676,4,0)</f>
        <v>130706</v>
      </c>
      <c r="E3605" s="92">
        <v>16</v>
      </c>
      <c r="F3605">
        <v>1</v>
      </c>
    </row>
    <row r="3606" spans="1:6">
      <c r="A3606" s="90">
        <v>44151</v>
      </c>
      <c r="B3606" s="91">
        <v>44151</v>
      </c>
      <c r="C3606" s="92" t="s">
        <v>517</v>
      </c>
      <c r="D3606" s="93">
        <f>VLOOKUP(Pag_Inicio_Corr_mas_casos[[#This Row],[Corregimiento]],Hoja3!$A$2:$D$676,4,0)</f>
        <v>91001</v>
      </c>
      <c r="E3606" s="92">
        <v>16</v>
      </c>
      <c r="F3606">
        <v>1</v>
      </c>
    </row>
    <row r="3607" spans="1:6">
      <c r="A3607" s="90">
        <v>44151</v>
      </c>
      <c r="B3607" s="91">
        <v>44151</v>
      </c>
      <c r="C3607" s="92" t="s">
        <v>466</v>
      </c>
      <c r="D3607" s="93">
        <f>VLOOKUP(Pag_Inicio_Corr_mas_casos[[#This Row],[Corregimiento]],Hoja3!$A$2:$D$676,4,0)</f>
        <v>81007</v>
      </c>
      <c r="E3607" s="92">
        <v>16</v>
      </c>
      <c r="F3607">
        <v>1</v>
      </c>
    </row>
    <row r="3608" spans="1:6">
      <c r="A3608" s="90">
        <v>44151</v>
      </c>
      <c r="B3608" s="91">
        <v>44151</v>
      </c>
      <c r="C3608" s="92" t="s">
        <v>476</v>
      </c>
      <c r="D3608" s="93">
        <f>VLOOKUP(Pag_Inicio_Corr_mas_casos[[#This Row],[Corregimiento]],Hoja3!$A$2:$D$676,4,0)</f>
        <v>80812</v>
      </c>
      <c r="E3608" s="92">
        <v>15</v>
      </c>
      <c r="F3608">
        <v>1</v>
      </c>
    </row>
    <row r="3609" spans="1:6">
      <c r="A3609" s="90">
        <v>44151</v>
      </c>
      <c r="B3609" s="91">
        <v>44151</v>
      </c>
      <c r="C3609" s="92" t="s">
        <v>470</v>
      </c>
      <c r="D3609" s="93">
        <f>VLOOKUP(Pag_Inicio_Corr_mas_casos[[#This Row],[Corregimiento]],Hoja3!$A$2:$D$676,4,0)</f>
        <v>80822</v>
      </c>
      <c r="E3609" s="92">
        <v>15</v>
      </c>
      <c r="F3609">
        <v>1</v>
      </c>
    </row>
    <row r="3610" spans="1:6">
      <c r="A3610" s="90">
        <v>44151</v>
      </c>
      <c r="B3610" s="91">
        <v>44151</v>
      </c>
      <c r="C3610" s="92" t="s">
        <v>472</v>
      </c>
      <c r="D3610" s="93">
        <f>VLOOKUP(Pag_Inicio_Corr_mas_casos[[#This Row],[Corregimiento]],Hoja3!$A$2:$D$676,4,0)</f>
        <v>81001</v>
      </c>
      <c r="E3610" s="92">
        <v>15</v>
      </c>
      <c r="F3610">
        <v>1</v>
      </c>
    </row>
    <row r="3611" spans="1:6">
      <c r="A3611" s="90">
        <v>44151</v>
      </c>
      <c r="B3611" s="91">
        <v>44151</v>
      </c>
      <c r="C3611" s="92" t="s">
        <v>478</v>
      </c>
      <c r="D3611" s="93">
        <f>VLOOKUP(Pag_Inicio_Corr_mas_casos[[#This Row],[Corregimiento]],Hoja3!$A$2:$D$676,4,0)</f>
        <v>40601</v>
      </c>
      <c r="E3611" s="92">
        <v>14</v>
      </c>
      <c r="F3611">
        <v>1</v>
      </c>
    </row>
    <row r="3612" spans="1:6">
      <c r="A3612" s="90">
        <v>44151</v>
      </c>
      <c r="B3612" s="91">
        <v>44151</v>
      </c>
      <c r="C3612" s="92" t="s">
        <v>499</v>
      </c>
      <c r="D3612" s="93">
        <f>VLOOKUP(Pag_Inicio_Corr_mas_casos[[#This Row],[Corregimiento]],Hoja3!$A$2:$D$676,4,0)</f>
        <v>130105</v>
      </c>
      <c r="E3612" s="92">
        <v>14</v>
      </c>
      <c r="F3612">
        <v>1</v>
      </c>
    </row>
    <row r="3613" spans="1:6">
      <c r="A3613" s="90">
        <v>44151</v>
      </c>
      <c r="B3613" s="91">
        <v>44151</v>
      </c>
      <c r="C3613" s="92" t="s">
        <v>453</v>
      </c>
      <c r="D3613" s="93">
        <f>VLOOKUP(Pag_Inicio_Corr_mas_casos[[#This Row],[Corregimiento]],Hoja3!$A$2:$D$676,4,0)</f>
        <v>130709</v>
      </c>
      <c r="E3613" s="92">
        <v>14</v>
      </c>
      <c r="F3613">
        <v>1</v>
      </c>
    </row>
    <row r="3614" spans="1:6">
      <c r="A3614" s="90">
        <v>44151</v>
      </c>
      <c r="B3614" s="91">
        <v>44151</v>
      </c>
      <c r="C3614" s="92" t="s">
        <v>481</v>
      </c>
      <c r="D3614" s="93">
        <f>VLOOKUP(Pag_Inicio_Corr_mas_casos[[#This Row],[Corregimiento]],Hoja3!$A$2:$D$676,4,0)</f>
        <v>80810</v>
      </c>
      <c r="E3614" s="92">
        <v>13</v>
      </c>
      <c r="F3614">
        <v>1</v>
      </c>
    </row>
    <row r="3615" spans="1:6">
      <c r="A3615" s="90">
        <v>44151</v>
      </c>
      <c r="B3615" s="91">
        <v>44151</v>
      </c>
      <c r="C3615" s="92" t="s">
        <v>512</v>
      </c>
      <c r="D3615" s="93">
        <f>VLOOKUP(Pag_Inicio_Corr_mas_casos[[#This Row],[Corregimiento]],Hoja3!$A$2:$D$676,4,0)</f>
        <v>80807</v>
      </c>
      <c r="E3615" s="92">
        <v>13</v>
      </c>
      <c r="F3615">
        <v>1</v>
      </c>
    </row>
    <row r="3616" spans="1:6">
      <c r="A3616" s="90">
        <v>44151</v>
      </c>
      <c r="B3616" s="91">
        <v>44151</v>
      </c>
      <c r="C3616" s="92" t="s">
        <v>564</v>
      </c>
      <c r="D3616" s="93">
        <f>VLOOKUP(Pag_Inicio_Corr_mas_casos[[#This Row],[Corregimiento]],Hoja3!$A$2:$D$676,4,0)</f>
        <v>40606</v>
      </c>
      <c r="E3616" s="92">
        <v>13</v>
      </c>
      <c r="F3616">
        <v>1</v>
      </c>
    </row>
    <row r="3617" spans="1:7">
      <c r="A3617" s="90">
        <v>44151</v>
      </c>
      <c r="B3617" s="91">
        <v>44151</v>
      </c>
      <c r="C3617" s="92" t="s">
        <v>506</v>
      </c>
      <c r="D3617" s="93">
        <f>VLOOKUP(Pag_Inicio_Corr_mas_casos[[#This Row],[Corregimiento]],Hoja3!$A$2:$D$676,4,0)</f>
        <v>81003</v>
      </c>
      <c r="E3617" s="92">
        <v>13</v>
      </c>
      <c r="F3617">
        <v>1</v>
      </c>
    </row>
    <row r="3618" spans="1:7">
      <c r="A3618" s="90">
        <v>44151</v>
      </c>
      <c r="B3618" s="91">
        <v>44151</v>
      </c>
      <c r="C3618" s="92" t="s">
        <v>502</v>
      </c>
      <c r="D3618" s="93">
        <f>VLOOKUP(Pag_Inicio_Corr_mas_casos[[#This Row],[Corregimiento]],Hoja3!$A$2:$D$676,4,0)</f>
        <v>40201</v>
      </c>
      <c r="E3618" s="92">
        <v>12</v>
      </c>
      <c r="F3618">
        <v>1</v>
      </c>
    </row>
    <row r="3619" spans="1:7">
      <c r="A3619" s="90">
        <v>44151</v>
      </c>
      <c r="B3619" s="91">
        <v>44151</v>
      </c>
      <c r="C3619" s="92" t="s">
        <v>491</v>
      </c>
      <c r="D3619" s="93">
        <f>VLOOKUP(Pag_Inicio_Corr_mas_casos[[#This Row],[Corregimiento]],Hoja3!$A$2:$D$676,4,0)</f>
        <v>80815</v>
      </c>
      <c r="E3619" s="92">
        <v>11</v>
      </c>
      <c r="F3619">
        <v>1</v>
      </c>
    </row>
    <row r="3620" spans="1:7">
      <c r="A3620" s="90">
        <v>44151</v>
      </c>
      <c r="B3620" s="91">
        <v>44151</v>
      </c>
      <c r="C3620" s="92" t="s">
        <v>482</v>
      </c>
      <c r="D3620" s="93">
        <f>VLOOKUP(Pag_Inicio_Corr_mas_casos[[#This Row],[Corregimiento]],Hoja3!$A$2:$D$676,4,0)</f>
        <v>30107</v>
      </c>
      <c r="E3620" s="92">
        <v>11</v>
      </c>
      <c r="F3620">
        <v>1</v>
      </c>
    </row>
    <row r="3621" spans="1:7">
      <c r="A3621" s="90">
        <v>44151</v>
      </c>
      <c r="B3621" s="91">
        <v>44151</v>
      </c>
      <c r="C3621" s="92" t="s">
        <v>490</v>
      </c>
      <c r="D3621" s="93">
        <f>VLOOKUP(Pag_Inicio_Corr_mas_casos[[#This Row],[Corregimiento]],Hoja3!$A$2:$D$676,4,0)</f>
        <v>80820</v>
      </c>
      <c r="E3621" s="92">
        <v>11</v>
      </c>
      <c r="F3621">
        <v>1</v>
      </c>
    </row>
    <row r="3622" spans="1:7">
      <c r="A3622" s="90">
        <v>44151</v>
      </c>
      <c r="B3622" s="91">
        <v>44151</v>
      </c>
      <c r="C3622" s="92" t="s">
        <v>468</v>
      </c>
      <c r="D3622" s="93">
        <f>VLOOKUP(Pag_Inicio_Corr_mas_casos[[#This Row],[Corregimiento]],Hoja3!$A$2:$D$676,4,0)</f>
        <v>80816</v>
      </c>
      <c r="E3622" s="92">
        <v>11</v>
      </c>
      <c r="F3622">
        <v>1</v>
      </c>
    </row>
    <row r="3623" spans="1:7">
      <c r="A3623" s="127">
        <v>44152</v>
      </c>
      <c r="B3623" s="128">
        <v>44152</v>
      </c>
      <c r="C3623" s="129" t="s">
        <v>460</v>
      </c>
      <c r="D3623" s="130">
        <f>VLOOKUP(Pag_Inicio_Corr_mas_casos[[#This Row],[Corregimiento]],Hoja3!$A$2:$D$676,4,0)</f>
        <v>130101</v>
      </c>
      <c r="E3623" s="129">
        <v>52</v>
      </c>
      <c r="F3623">
        <v>1</v>
      </c>
      <c r="G3623">
        <f>SUM(F3623:F3652)</f>
        <v>30</v>
      </c>
    </row>
    <row r="3624" spans="1:7">
      <c r="A3624" s="127">
        <v>44152</v>
      </c>
      <c r="B3624" s="128">
        <v>44152</v>
      </c>
      <c r="C3624" s="129" t="s">
        <v>462</v>
      </c>
      <c r="D3624" s="130">
        <f>VLOOKUP(Pag_Inicio_Corr_mas_casos[[#This Row],[Corregimiento]],Hoja3!$A$2:$D$676,4,0)</f>
        <v>130106</v>
      </c>
      <c r="E3624" s="129">
        <v>40</v>
      </c>
      <c r="F3624">
        <v>1</v>
      </c>
    </row>
    <row r="3625" spans="1:7">
      <c r="A3625" s="127">
        <v>44152</v>
      </c>
      <c r="B3625" s="128">
        <v>44152</v>
      </c>
      <c r="C3625" s="129" t="s">
        <v>473</v>
      </c>
      <c r="D3625" s="130">
        <f>VLOOKUP(Pag_Inicio_Corr_mas_casos[[#This Row],[Corregimiento]],Hoja3!$A$2:$D$676,4,0)</f>
        <v>80819</v>
      </c>
      <c r="E3625" s="129">
        <v>35</v>
      </c>
      <c r="F3625">
        <v>1</v>
      </c>
    </row>
    <row r="3626" spans="1:7">
      <c r="A3626" s="127">
        <v>44152</v>
      </c>
      <c r="B3626" s="128">
        <v>44152</v>
      </c>
      <c r="C3626" s="129" t="s">
        <v>476</v>
      </c>
      <c r="D3626" s="130">
        <f>VLOOKUP(Pag_Inicio_Corr_mas_casos[[#This Row],[Corregimiento]],Hoja3!$A$2:$D$676,4,0)</f>
        <v>80812</v>
      </c>
      <c r="E3626" s="129">
        <v>29</v>
      </c>
      <c r="F3626">
        <v>1</v>
      </c>
    </row>
    <row r="3627" spans="1:7">
      <c r="A3627" s="127">
        <v>44152</v>
      </c>
      <c r="B3627" s="128">
        <v>44152</v>
      </c>
      <c r="C3627" s="129" t="s">
        <v>470</v>
      </c>
      <c r="D3627" s="130">
        <f>VLOOKUP(Pag_Inicio_Corr_mas_casos[[#This Row],[Corregimiento]],Hoja3!$A$2:$D$676,4,0)</f>
        <v>80822</v>
      </c>
      <c r="E3627" s="129">
        <v>28</v>
      </c>
      <c r="F3627">
        <v>1</v>
      </c>
    </row>
    <row r="3628" spans="1:7">
      <c r="A3628" s="127">
        <v>44152</v>
      </c>
      <c r="B3628" s="128">
        <v>44152</v>
      </c>
      <c r="C3628" s="129" t="s">
        <v>501</v>
      </c>
      <c r="D3628" s="130">
        <f>VLOOKUP(Pag_Inicio_Corr_mas_casos[[#This Row],[Corregimiento]],Hoja3!$A$2:$D$676,4,0)</f>
        <v>80809</v>
      </c>
      <c r="E3628" s="129">
        <v>27</v>
      </c>
      <c r="F3628">
        <v>1</v>
      </c>
    </row>
    <row r="3629" spans="1:7">
      <c r="A3629" s="127">
        <v>44152</v>
      </c>
      <c r="B3629" s="128">
        <v>44152</v>
      </c>
      <c r="C3629" s="129" t="s">
        <v>506</v>
      </c>
      <c r="D3629" s="130">
        <f>VLOOKUP(Pag_Inicio_Corr_mas_casos[[#This Row],[Corregimiento]],Hoja3!$A$2:$D$676,4,0)</f>
        <v>81003</v>
      </c>
      <c r="E3629" s="129">
        <v>25</v>
      </c>
      <c r="F3629">
        <v>1</v>
      </c>
    </row>
    <row r="3630" spans="1:7">
      <c r="A3630" s="127">
        <v>44152</v>
      </c>
      <c r="B3630" s="128">
        <v>44152</v>
      </c>
      <c r="C3630" s="129" t="s">
        <v>464</v>
      </c>
      <c r="D3630" s="130">
        <f>VLOOKUP(Pag_Inicio_Corr_mas_casos[[#This Row],[Corregimiento]],Hoja3!$A$2:$D$676,4,0)</f>
        <v>130102</v>
      </c>
      <c r="E3630" s="129">
        <v>25</v>
      </c>
      <c r="F3630">
        <v>1</v>
      </c>
    </row>
    <row r="3631" spans="1:7">
      <c r="A3631" s="127">
        <v>44152</v>
      </c>
      <c r="B3631" s="128">
        <v>44152</v>
      </c>
      <c r="C3631" s="129" t="s">
        <v>474</v>
      </c>
      <c r="D3631" s="130">
        <f>VLOOKUP(Pag_Inicio_Corr_mas_casos[[#This Row],[Corregimiento]],Hoja3!$A$2:$D$676,4,0)</f>
        <v>130107</v>
      </c>
      <c r="E3631" s="129">
        <v>23</v>
      </c>
      <c r="F3631">
        <v>1</v>
      </c>
    </row>
    <row r="3632" spans="1:7">
      <c r="A3632" s="127">
        <v>44152</v>
      </c>
      <c r="B3632" s="128">
        <v>44152</v>
      </c>
      <c r="C3632" s="129" t="s">
        <v>517</v>
      </c>
      <c r="D3632" s="130">
        <f>VLOOKUP(Pag_Inicio_Corr_mas_casos[[#This Row],[Corregimiento]],Hoja3!$A$2:$D$676,4,0)</f>
        <v>91001</v>
      </c>
      <c r="E3632" s="129">
        <v>23</v>
      </c>
      <c r="F3632">
        <v>1</v>
      </c>
    </row>
    <row r="3633" spans="1:6">
      <c r="A3633" s="127">
        <v>44152</v>
      </c>
      <c r="B3633" s="128">
        <v>44152</v>
      </c>
      <c r="C3633" s="129" t="s">
        <v>465</v>
      </c>
      <c r="D3633" s="130">
        <f>VLOOKUP(Pag_Inicio_Corr_mas_casos[[#This Row],[Corregimiento]],Hoja3!$A$2:$D$676,4,0)</f>
        <v>80821</v>
      </c>
      <c r="E3633" s="129">
        <v>21</v>
      </c>
      <c r="F3633">
        <v>1</v>
      </c>
    </row>
    <row r="3634" spans="1:6">
      <c r="A3634" s="127">
        <v>44152</v>
      </c>
      <c r="B3634" s="128">
        <v>44152</v>
      </c>
      <c r="C3634" s="129" t="s">
        <v>491</v>
      </c>
      <c r="D3634" s="130">
        <f>VLOOKUP(Pag_Inicio_Corr_mas_casos[[#This Row],[Corregimiento]],Hoja3!$A$2:$D$676,4,0)</f>
        <v>80815</v>
      </c>
      <c r="E3634" s="129">
        <v>21</v>
      </c>
      <c r="F3634">
        <v>1</v>
      </c>
    </row>
    <row r="3635" spans="1:6">
      <c r="A3635" s="127">
        <v>44152</v>
      </c>
      <c r="B3635" s="128">
        <v>44152</v>
      </c>
      <c r="C3635" s="129" t="s">
        <v>471</v>
      </c>
      <c r="D3635" s="130">
        <f>VLOOKUP(Pag_Inicio_Corr_mas_casos[[#This Row],[Corregimiento]],Hoja3!$A$2:$D$676,4,0)</f>
        <v>80823</v>
      </c>
      <c r="E3635" s="129">
        <v>19</v>
      </c>
      <c r="F3635">
        <v>1</v>
      </c>
    </row>
    <row r="3636" spans="1:6">
      <c r="A3636" s="127">
        <v>44152</v>
      </c>
      <c r="B3636" s="128">
        <v>44152</v>
      </c>
      <c r="C3636" s="129" t="s">
        <v>467</v>
      </c>
      <c r="D3636" s="130">
        <f>VLOOKUP(Pag_Inicio_Corr_mas_casos[[#This Row],[Corregimiento]],Hoja3!$A$2:$D$676,4,0)</f>
        <v>81008</v>
      </c>
      <c r="E3636" s="129">
        <v>19</v>
      </c>
      <c r="F3636">
        <v>1</v>
      </c>
    </row>
    <row r="3637" spans="1:6">
      <c r="A3637" s="127">
        <v>44152</v>
      </c>
      <c r="B3637" s="128">
        <v>44152</v>
      </c>
      <c r="C3637" s="129" t="s">
        <v>469</v>
      </c>
      <c r="D3637" s="130">
        <f>VLOOKUP(Pag_Inicio_Corr_mas_casos[[#This Row],[Corregimiento]],Hoja3!$A$2:$D$676,4,0)</f>
        <v>80817</v>
      </c>
      <c r="E3637" s="129">
        <v>32</v>
      </c>
      <c r="F3637">
        <v>1</v>
      </c>
    </row>
    <row r="3638" spans="1:6">
      <c r="A3638" s="127">
        <v>44152</v>
      </c>
      <c r="B3638" s="128">
        <v>44152</v>
      </c>
      <c r="C3638" s="129" t="s">
        <v>481</v>
      </c>
      <c r="D3638" s="130">
        <f>VLOOKUP(Pag_Inicio_Corr_mas_casos[[#This Row],[Corregimiento]],Hoja3!$A$2:$D$676,4,0)</f>
        <v>80810</v>
      </c>
      <c r="E3638" s="129">
        <v>18</v>
      </c>
      <c r="F3638">
        <v>1</v>
      </c>
    </row>
    <row r="3639" spans="1:6">
      <c r="A3639" s="127">
        <v>44152</v>
      </c>
      <c r="B3639" s="128">
        <v>44152</v>
      </c>
      <c r="C3639" s="129" t="s">
        <v>479</v>
      </c>
      <c r="D3639" s="130">
        <f>VLOOKUP(Pag_Inicio_Corr_mas_casos[[#This Row],[Corregimiento]],Hoja3!$A$2:$D$676,4,0)</f>
        <v>80806</v>
      </c>
      <c r="E3639" s="129">
        <v>17</v>
      </c>
      <c r="F3639">
        <v>1</v>
      </c>
    </row>
    <row r="3640" spans="1:6">
      <c r="A3640" s="127">
        <v>44152</v>
      </c>
      <c r="B3640" s="128">
        <v>44152</v>
      </c>
      <c r="C3640" s="129" t="s">
        <v>461</v>
      </c>
      <c r="D3640" s="130">
        <f>VLOOKUP(Pag_Inicio_Corr_mas_casos[[#This Row],[Corregimiento]],Hoja3!$A$2:$D$676,4,0)</f>
        <v>81002</v>
      </c>
      <c r="E3640" s="129">
        <v>16</v>
      </c>
      <c r="F3640">
        <v>1</v>
      </c>
    </row>
    <row r="3641" spans="1:6">
      <c r="A3641" s="127">
        <v>44152</v>
      </c>
      <c r="B3641" s="128">
        <v>44152</v>
      </c>
      <c r="C3641" s="129" t="s">
        <v>521</v>
      </c>
      <c r="D3641" s="130">
        <f>VLOOKUP(Pag_Inicio_Corr_mas_casos[[#This Row],[Corregimiento]],Hoja3!$A$2:$D$676,4,0)</f>
        <v>100101</v>
      </c>
      <c r="E3641" s="129">
        <v>16</v>
      </c>
      <c r="F3641">
        <v>1</v>
      </c>
    </row>
    <row r="3642" spans="1:6">
      <c r="A3642" s="127">
        <v>44152</v>
      </c>
      <c r="B3642" s="128">
        <v>44152</v>
      </c>
      <c r="C3642" s="129" t="s">
        <v>477</v>
      </c>
      <c r="D3642" s="130">
        <f>VLOOKUP(Pag_Inicio_Corr_mas_casos[[#This Row],[Corregimiento]],Hoja3!$A$2:$D$676,4,0)</f>
        <v>130702</v>
      </c>
      <c r="E3642" s="129">
        <v>15</v>
      </c>
      <c r="F3642">
        <v>1</v>
      </c>
    </row>
    <row r="3643" spans="1:6">
      <c r="A3643" s="127">
        <v>44152</v>
      </c>
      <c r="B3643" s="128">
        <v>44152</v>
      </c>
      <c r="C3643" s="129" t="s">
        <v>505</v>
      </c>
      <c r="D3643" s="130">
        <f>VLOOKUP(Pag_Inicio_Corr_mas_casos[[#This Row],[Corregimiento]],Hoja3!$A$2:$D$676,4,0)</f>
        <v>130717</v>
      </c>
      <c r="E3643" s="129">
        <v>15</v>
      </c>
      <c r="F3643">
        <v>1</v>
      </c>
    </row>
    <row r="3644" spans="1:6">
      <c r="A3644" s="127">
        <v>44152</v>
      </c>
      <c r="B3644" s="128">
        <v>44152</v>
      </c>
      <c r="C3644" s="129" t="s">
        <v>480</v>
      </c>
      <c r="D3644" s="130">
        <f>VLOOKUP(Pag_Inicio_Corr_mas_casos[[#This Row],[Corregimiento]],Hoja3!$A$2:$D$676,4,0)</f>
        <v>130108</v>
      </c>
      <c r="E3644" s="129">
        <v>14</v>
      </c>
      <c r="F3644">
        <v>1</v>
      </c>
    </row>
    <row r="3645" spans="1:6">
      <c r="A3645" s="127">
        <v>44152</v>
      </c>
      <c r="B3645" s="128">
        <v>44152</v>
      </c>
      <c r="C3645" s="129" t="s">
        <v>509</v>
      </c>
      <c r="D3645" s="130">
        <f>VLOOKUP(Pag_Inicio_Corr_mas_casos[[#This Row],[Corregimiento]],Hoja3!$A$2:$D$676,4,0)</f>
        <v>130701</v>
      </c>
      <c r="E3645" s="129">
        <v>13</v>
      </c>
      <c r="F3645">
        <v>1</v>
      </c>
    </row>
    <row r="3646" spans="1:6">
      <c r="A3646" s="127">
        <v>44152</v>
      </c>
      <c r="B3646" s="128">
        <v>44152</v>
      </c>
      <c r="C3646" s="129" t="s">
        <v>468</v>
      </c>
      <c r="D3646" s="130">
        <f>VLOOKUP(Pag_Inicio_Corr_mas_casos[[#This Row],[Corregimiento]],Hoja3!$A$2:$D$676,4,0)</f>
        <v>80816</v>
      </c>
      <c r="E3646" s="129">
        <v>13</v>
      </c>
      <c r="F3646">
        <v>1</v>
      </c>
    </row>
    <row r="3647" spans="1:6">
      <c r="A3647" s="127">
        <v>44152</v>
      </c>
      <c r="B3647" s="128">
        <v>44152</v>
      </c>
      <c r="C3647" s="129" t="s">
        <v>507</v>
      </c>
      <c r="D3647" s="130">
        <f>VLOOKUP(Pag_Inicio_Corr_mas_casos[[#This Row],[Corregimiento]],Hoja3!$A$2:$D$676,4,0)</f>
        <v>81009</v>
      </c>
      <c r="E3647" s="129">
        <v>13</v>
      </c>
      <c r="F3647">
        <v>1</v>
      </c>
    </row>
    <row r="3648" spans="1:6">
      <c r="A3648" s="127">
        <v>44152</v>
      </c>
      <c r="B3648" s="128">
        <v>44152</v>
      </c>
      <c r="C3648" s="129" t="s">
        <v>513</v>
      </c>
      <c r="D3648" s="130">
        <f>VLOOKUP(Pag_Inicio_Corr_mas_casos[[#This Row],[Corregimiento]],Hoja3!$A$2:$D$676,4,0)</f>
        <v>80814</v>
      </c>
      <c r="E3648" s="129">
        <v>11</v>
      </c>
      <c r="F3648">
        <v>1</v>
      </c>
    </row>
    <row r="3649" spans="1:7">
      <c r="A3649" s="127">
        <v>44152</v>
      </c>
      <c r="B3649" s="128">
        <v>44152</v>
      </c>
      <c r="C3649" s="129" t="s">
        <v>512</v>
      </c>
      <c r="D3649" s="130">
        <f>VLOOKUP(Pag_Inicio_Corr_mas_casos[[#This Row],[Corregimiento]],Hoja3!$A$2:$D$676,4,0)</f>
        <v>80807</v>
      </c>
      <c r="E3649" s="129">
        <v>11</v>
      </c>
      <c r="F3649">
        <v>1</v>
      </c>
    </row>
    <row r="3650" spans="1:7">
      <c r="A3650" s="127">
        <v>44152</v>
      </c>
      <c r="B3650" s="128">
        <v>44152</v>
      </c>
      <c r="C3650" s="129" t="s">
        <v>495</v>
      </c>
      <c r="D3650" s="130">
        <f>VLOOKUP(Pag_Inicio_Corr_mas_casos[[#This Row],[Corregimiento]],Hoja3!$A$2:$D$676,4,0)</f>
        <v>130708</v>
      </c>
      <c r="E3650" s="129">
        <v>11</v>
      </c>
      <c r="F3650">
        <v>1</v>
      </c>
    </row>
    <row r="3651" spans="1:7">
      <c r="A3651" s="127">
        <v>44152</v>
      </c>
      <c r="B3651" s="128">
        <v>44152</v>
      </c>
      <c r="C3651" s="129" t="s">
        <v>532</v>
      </c>
      <c r="D3651" s="130">
        <f>VLOOKUP(Pag_Inicio_Corr_mas_casos[[#This Row],[Corregimiento]],Hoja3!$A$2:$D$676,4,0)</f>
        <v>20601</v>
      </c>
      <c r="E3651" s="129">
        <v>11</v>
      </c>
      <c r="F3651">
        <v>1</v>
      </c>
    </row>
    <row r="3652" spans="1:7">
      <c r="A3652" s="127">
        <v>44152</v>
      </c>
      <c r="B3652" s="128">
        <v>44152</v>
      </c>
      <c r="C3652" s="129" t="s">
        <v>493</v>
      </c>
      <c r="D3652" s="130">
        <f>VLOOKUP(Pag_Inicio_Corr_mas_casos[[#This Row],[Corregimiento]],Hoja3!$A$2:$D$676,4,0)</f>
        <v>80811</v>
      </c>
      <c r="E3652" s="129">
        <v>11</v>
      </c>
      <c r="F3652">
        <v>1</v>
      </c>
    </row>
    <row r="3653" spans="1:7">
      <c r="A3653" s="86">
        <v>44153</v>
      </c>
      <c r="B3653" s="87">
        <v>44153</v>
      </c>
      <c r="C3653" s="88" t="s">
        <v>460</v>
      </c>
      <c r="D3653" s="89">
        <f>VLOOKUP(Pag_Inicio_Corr_mas_casos[[#This Row],[Corregimiento]],Hoja3!$A$2:$D$676,4,0)</f>
        <v>130101</v>
      </c>
      <c r="E3653" s="88">
        <v>39</v>
      </c>
      <c r="F3653">
        <v>1</v>
      </c>
      <c r="G3653">
        <f>SUM(F3653:F3683)</f>
        <v>31</v>
      </c>
    </row>
    <row r="3654" spans="1:7">
      <c r="A3654" s="86">
        <v>44153</v>
      </c>
      <c r="B3654" s="87">
        <v>44153</v>
      </c>
      <c r="C3654" s="88" t="s">
        <v>465</v>
      </c>
      <c r="D3654" s="89">
        <f>VLOOKUP(Pag_Inicio_Corr_mas_casos[[#This Row],[Corregimiento]],Hoja3!$A$2:$D$676,4,0)</f>
        <v>80821</v>
      </c>
      <c r="E3654" s="88">
        <v>34</v>
      </c>
      <c r="F3654">
        <v>1</v>
      </c>
    </row>
    <row r="3655" spans="1:7">
      <c r="A3655" s="86">
        <v>44153</v>
      </c>
      <c r="B3655" s="87">
        <v>44153</v>
      </c>
      <c r="C3655" s="88" t="s">
        <v>481</v>
      </c>
      <c r="D3655" s="89">
        <f>VLOOKUP(Pag_Inicio_Corr_mas_casos[[#This Row],[Corregimiento]],Hoja3!$A$2:$D$676,4,0)</f>
        <v>80810</v>
      </c>
      <c r="E3655" s="88">
        <v>29</v>
      </c>
      <c r="F3655">
        <v>1</v>
      </c>
    </row>
    <row r="3656" spans="1:7">
      <c r="A3656" s="86">
        <v>44153</v>
      </c>
      <c r="B3656" s="87">
        <v>44153</v>
      </c>
      <c r="C3656" s="88" t="s">
        <v>473</v>
      </c>
      <c r="D3656" s="89">
        <f>VLOOKUP(Pag_Inicio_Corr_mas_casos[[#This Row],[Corregimiento]],Hoja3!$A$2:$D$676,4,0)</f>
        <v>80819</v>
      </c>
      <c r="E3656" s="88">
        <v>29</v>
      </c>
      <c r="F3656">
        <v>1</v>
      </c>
    </row>
    <row r="3657" spans="1:7">
      <c r="A3657" s="86">
        <v>44153</v>
      </c>
      <c r="B3657" s="87">
        <v>44153</v>
      </c>
      <c r="C3657" s="88" t="s">
        <v>476</v>
      </c>
      <c r="D3657" s="89">
        <f>VLOOKUP(Pag_Inicio_Corr_mas_casos[[#This Row],[Corregimiento]],Hoja3!$A$2:$D$676,4,0)</f>
        <v>80812</v>
      </c>
      <c r="E3657" s="88">
        <v>27</v>
      </c>
      <c r="F3657">
        <v>1</v>
      </c>
    </row>
    <row r="3658" spans="1:7">
      <c r="A3658" s="86">
        <v>44153</v>
      </c>
      <c r="B3658" s="87">
        <v>44153</v>
      </c>
      <c r="C3658" s="88" t="s">
        <v>469</v>
      </c>
      <c r="D3658" s="89">
        <f>VLOOKUP(Pag_Inicio_Corr_mas_casos[[#This Row],[Corregimiento]],Hoja3!$A$2:$D$676,4,0)</f>
        <v>80817</v>
      </c>
      <c r="E3658" s="88">
        <v>26</v>
      </c>
      <c r="F3658">
        <v>1</v>
      </c>
    </row>
    <row r="3659" spans="1:7">
      <c r="A3659" s="86">
        <v>44153</v>
      </c>
      <c r="B3659" s="87">
        <v>44153</v>
      </c>
      <c r="C3659" s="88" t="s">
        <v>453</v>
      </c>
      <c r="D3659" s="89">
        <f>VLOOKUP(Pag_Inicio_Corr_mas_casos[[#This Row],[Corregimiento]],Hoja3!$A$2:$D$676,4,0)</f>
        <v>130709</v>
      </c>
      <c r="E3659" s="88">
        <v>25</v>
      </c>
      <c r="F3659">
        <v>1</v>
      </c>
    </row>
    <row r="3660" spans="1:7">
      <c r="A3660" s="86">
        <v>44153</v>
      </c>
      <c r="B3660" s="87">
        <v>44153</v>
      </c>
      <c r="C3660" s="88" t="s">
        <v>471</v>
      </c>
      <c r="D3660" s="89">
        <f>VLOOKUP(Pag_Inicio_Corr_mas_casos[[#This Row],[Corregimiento]],Hoja3!$A$2:$D$676,4,0)</f>
        <v>80823</v>
      </c>
      <c r="E3660" s="88">
        <v>25</v>
      </c>
      <c r="F3660">
        <v>1</v>
      </c>
    </row>
    <row r="3661" spans="1:7">
      <c r="A3661" s="86">
        <v>44153</v>
      </c>
      <c r="B3661" s="87">
        <v>44153</v>
      </c>
      <c r="C3661" s="88" t="s">
        <v>474</v>
      </c>
      <c r="D3661" s="89">
        <f>VLOOKUP(Pag_Inicio_Corr_mas_casos[[#This Row],[Corregimiento]],Hoja3!$A$2:$D$676,4,0)</f>
        <v>130107</v>
      </c>
      <c r="E3661" s="88">
        <v>25</v>
      </c>
      <c r="F3661">
        <v>1</v>
      </c>
    </row>
    <row r="3662" spans="1:7">
      <c r="A3662" s="86">
        <v>44153</v>
      </c>
      <c r="B3662" s="87">
        <v>44153</v>
      </c>
      <c r="C3662" s="88" t="s">
        <v>501</v>
      </c>
      <c r="D3662" s="89">
        <f>VLOOKUP(Pag_Inicio_Corr_mas_casos[[#This Row],[Corregimiento]],Hoja3!$A$2:$D$676,4,0)</f>
        <v>80809</v>
      </c>
      <c r="E3662" s="88">
        <v>24</v>
      </c>
      <c r="F3662">
        <v>1</v>
      </c>
    </row>
    <row r="3663" spans="1:7">
      <c r="A3663" s="86">
        <v>44153</v>
      </c>
      <c r="B3663" s="87">
        <v>44153</v>
      </c>
      <c r="C3663" s="88" t="s">
        <v>478</v>
      </c>
      <c r="D3663" s="89">
        <f>VLOOKUP(Pag_Inicio_Corr_mas_casos[[#This Row],[Corregimiento]],Hoja3!$A$2:$D$676,4,0)</f>
        <v>40601</v>
      </c>
      <c r="E3663" s="88">
        <v>22</v>
      </c>
      <c r="F3663">
        <v>1</v>
      </c>
    </row>
    <row r="3664" spans="1:7">
      <c r="A3664" s="86">
        <v>44153</v>
      </c>
      <c r="B3664" s="87">
        <v>44153</v>
      </c>
      <c r="C3664" s="88" t="s">
        <v>480</v>
      </c>
      <c r="D3664" s="89">
        <f>VLOOKUP(Pag_Inicio_Corr_mas_casos[[#This Row],[Corregimiento]],Hoja3!$A$2:$D$676,4,0)</f>
        <v>130108</v>
      </c>
      <c r="E3664" s="88">
        <v>21</v>
      </c>
      <c r="F3664">
        <v>1</v>
      </c>
    </row>
    <row r="3665" spans="1:6">
      <c r="A3665" s="86">
        <v>44153</v>
      </c>
      <c r="B3665" s="87">
        <v>44153</v>
      </c>
      <c r="C3665" s="88" t="s">
        <v>462</v>
      </c>
      <c r="D3665" s="89">
        <f>VLOOKUP(Pag_Inicio_Corr_mas_casos[[#This Row],[Corregimiento]],Hoja3!$A$2:$D$676,4,0)</f>
        <v>130106</v>
      </c>
      <c r="E3665" s="88">
        <v>21</v>
      </c>
      <c r="F3665">
        <v>1</v>
      </c>
    </row>
    <row r="3666" spans="1:6">
      <c r="A3666" s="86">
        <v>44153</v>
      </c>
      <c r="B3666" s="87">
        <v>44153</v>
      </c>
      <c r="C3666" s="88" t="s">
        <v>489</v>
      </c>
      <c r="D3666" s="89">
        <f>VLOOKUP(Pag_Inicio_Corr_mas_casos[[#This Row],[Corregimiento]],Hoja3!$A$2:$D$676,4,0)</f>
        <v>80808</v>
      </c>
      <c r="E3666" s="88">
        <v>19</v>
      </c>
      <c r="F3666">
        <v>1</v>
      </c>
    </row>
    <row r="3667" spans="1:6">
      <c r="A3667" s="86">
        <v>44153</v>
      </c>
      <c r="B3667" s="87">
        <v>44153</v>
      </c>
      <c r="C3667" s="88" t="s">
        <v>468</v>
      </c>
      <c r="D3667" s="89">
        <f>VLOOKUP(Pag_Inicio_Corr_mas_casos[[#This Row],[Corregimiento]],Hoja3!$A$2:$D$676,4,0)</f>
        <v>80816</v>
      </c>
      <c r="E3667" s="88">
        <v>19</v>
      </c>
      <c r="F3667">
        <v>1</v>
      </c>
    </row>
    <row r="3668" spans="1:6">
      <c r="A3668" s="86">
        <v>44153</v>
      </c>
      <c r="B3668" s="87">
        <v>44153</v>
      </c>
      <c r="C3668" s="88" t="s">
        <v>470</v>
      </c>
      <c r="D3668" s="89">
        <f>VLOOKUP(Pag_Inicio_Corr_mas_casos[[#This Row],[Corregimiento]],Hoja3!$A$2:$D$676,4,0)</f>
        <v>80822</v>
      </c>
      <c r="E3668" s="88">
        <v>19</v>
      </c>
      <c r="F3668">
        <v>1</v>
      </c>
    </row>
    <row r="3669" spans="1:6">
      <c r="A3669" s="86">
        <v>44153</v>
      </c>
      <c r="B3669" s="87">
        <v>44153</v>
      </c>
      <c r="C3669" s="88" t="s">
        <v>477</v>
      </c>
      <c r="D3669" s="89">
        <f>VLOOKUP(Pag_Inicio_Corr_mas_casos[[#This Row],[Corregimiento]],Hoja3!$A$2:$D$676,4,0)</f>
        <v>130702</v>
      </c>
      <c r="E3669" s="88">
        <v>18</v>
      </c>
      <c r="F3669">
        <v>1</v>
      </c>
    </row>
    <row r="3670" spans="1:6">
      <c r="A3670" s="86">
        <v>44153</v>
      </c>
      <c r="B3670" s="87">
        <v>44153</v>
      </c>
      <c r="C3670" s="88" t="s">
        <v>464</v>
      </c>
      <c r="D3670" s="89">
        <f>VLOOKUP(Pag_Inicio_Corr_mas_casos[[#This Row],[Corregimiento]],Hoja3!$A$2:$D$676,4,0)</f>
        <v>130102</v>
      </c>
      <c r="E3670" s="88">
        <v>18</v>
      </c>
      <c r="F3670">
        <v>1</v>
      </c>
    </row>
    <row r="3671" spans="1:6">
      <c r="A3671" s="86">
        <v>44153</v>
      </c>
      <c r="B3671" s="87">
        <v>44153</v>
      </c>
      <c r="C3671" s="88" t="s">
        <v>509</v>
      </c>
      <c r="D3671" s="89">
        <f>VLOOKUP(Pag_Inicio_Corr_mas_casos[[#This Row],[Corregimiento]],Hoja3!$A$2:$D$676,4,0)</f>
        <v>130701</v>
      </c>
      <c r="E3671" s="88">
        <v>17</v>
      </c>
      <c r="F3671">
        <v>1</v>
      </c>
    </row>
    <row r="3672" spans="1:6">
      <c r="A3672" s="86">
        <v>44153</v>
      </c>
      <c r="B3672" s="87">
        <v>44153</v>
      </c>
      <c r="C3672" s="88" t="s">
        <v>507</v>
      </c>
      <c r="D3672" s="89">
        <f>VLOOKUP(Pag_Inicio_Corr_mas_casos[[#This Row],[Corregimiento]],Hoja3!$A$2:$D$676,4,0)</f>
        <v>81009</v>
      </c>
      <c r="E3672" s="88">
        <v>16</v>
      </c>
      <c r="F3672">
        <v>1</v>
      </c>
    </row>
    <row r="3673" spans="1:6">
      <c r="A3673" s="86">
        <v>44153</v>
      </c>
      <c r="B3673" s="87">
        <v>44153</v>
      </c>
      <c r="C3673" s="88" t="s">
        <v>495</v>
      </c>
      <c r="D3673" s="89">
        <f>VLOOKUP(Pag_Inicio_Corr_mas_casos[[#This Row],[Corregimiento]],Hoja3!$A$2:$D$676,4,0)</f>
        <v>130708</v>
      </c>
      <c r="E3673" s="88">
        <v>16</v>
      </c>
      <c r="F3673">
        <v>1</v>
      </c>
    </row>
    <row r="3674" spans="1:6">
      <c r="A3674" s="86">
        <v>44153</v>
      </c>
      <c r="B3674" s="87">
        <v>44153</v>
      </c>
      <c r="C3674" s="88" t="s">
        <v>472</v>
      </c>
      <c r="D3674" s="89">
        <f>VLOOKUP(Pag_Inicio_Corr_mas_casos[[#This Row],[Corregimiento]],Hoja3!$A$2:$D$676,4,0)</f>
        <v>81001</v>
      </c>
      <c r="E3674" s="88">
        <v>15</v>
      </c>
      <c r="F3674">
        <v>1</v>
      </c>
    </row>
    <row r="3675" spans="1:6">
      <c r="A3675" s="86">
        <v>44153</v>
      </c>
      <c r="B3675" s="87">
        <v>44153</v>
      </c>
      <c r="C3675" s="88" t="s">
        <v>517</v>
      </c>
      <c r="D3675" s="89">
        <f>VLOOKUP(Pag_Inicio_Corr_mas_casos[[#This Row],[Corregimiento]],Hoja3!$A$2:$D$676,4,0)</f>
        <v>91001</v>
      </c>
      <c r="E3675" s="88">
        <v>15</v>
      </c>
      <c r="F3675">
        <v>1</v>
      </c>
    </row>
    <row r="3676" spans="1:6">
      <c r="A3676" s="86">
        <v>44153</v>
      </c>
      <c r="B3676" s="87">
        <v>44153</v>
      </c>
      <c r="C3676" s="88" t="s">
        <v>466</v>
      </c>
      <c r="D3676" s="89">
        <f>VLOOKUP(Pag_Inicio_Corr_mas_casos[[#This Row],[Corregimiento]],Hoja3!$A$2:$D$676,4,0)</f>
        <v>81007</v>
      </c>
      <c r="E3676" s="88">
        <v>14</v>
      </c>
      <c r="F3676">
        <v>1</v>
      </c>
    </row>
    <row r="3677" spans="1:6">
      <c r="A3677" s="86">
        <v>44153</v>
      </c>
      <c r="B3677" s="87">
        <v>44153</v>
      </c>
      <c r="C3677" s="88" t="s">
        <v>532</v>
      </c>
      <c r="D3677" s="89">
        <f>VLOOKUP(Pag_Inicio_Corr_mas_casos[[#This Row],[Corregimiento]],Hoja3!$A$2:$D$676,4,0)</f>
        <v>20601</v>
      </c>
      <c r="E3677" s="88">
        <v>14</v>
      </c>
      <c r="F3677">
        <v>1</v>
      </c>
    </row>
    <row r="3678" spans="1:6">
      <c r="A3678" s="86">
        <v>44153</v>
      </c>
      <c r="B3678" s="87">
        <v>44153</v>
      </c>
      <c r="C3678" s="88" t="s">
        <v>486</v>
      </c>
      <c r="D3678" s="89">
        <f>VLOOKUP(Pag_Inicio_Corr_mas_casos[[#This Row],[Corregimiento]],Hoja3!$A$2:$D$676,4,0)</f>
        <v>80813</v>
      </c>
      <c r="E3678" s="88">
        <v>14</v>
      </c>
      <c r="F3678">
        <v>1</v>
      </c>
    </row>
    <row r="3679" spans="1:6">
      <c r="A3679" s="86">
        <v>44153</v>
      </c>
      <c r="B3679" s="87">
        <v>44153</v>
      </c>
      <c r="C3679" s="88" t="s">
        <v>461</v>
      </c>
      <c r="D3679" s="89">
        <f>VLOOKUP(Pag_Inicio_Corr_mas_casos[[#This Row],[Corregimiento]],Hoja3!$A$2:$D$676,4,0)</f>
        <v>81002</v>
      </c>
      <c r="E3679" s="88">
        <v>13</v>
      </c>
      <c r="F3679">
        <v>1</v>
      </c>
    </row>
    <row r="3680" spans="1:6">
      <c r="A3680" s="86">
        <v>44153</v>
      </c>
      <c r="B3680" s="87">
        <v>44153</v>
      </c>
      <c r="C3680" s="88" t="s">
        <v>512</v>
      </c>
      <c r="D3680" s="89">
        <f>VLOOKUP(Pag_Inicio_Corr_mas_casos[[#This Row],[Corregimiento]],Hoja3!$A$2:$D$676,4,0)</f>
        <v>80807</v>
      </c>
      <c r="E3680" s="88">
        <v>13</v>
      </c>
      <c r="F3680">
        <v>1</v>
      </c>
    </row>
    <row r="3681" spans="1:7">
      <c r="A3681" s="86">
        <v>44153</v>
      </c>
      <c r="B3681" s="87">
        <v>44153</v>
      </c>
      <c r="C3681" s="88" t="s">
        <v>570</v>
      </c>
      <c r="D3681" s="89">
        <f>VLOOKUP(Pag_Inicio_Corr_mas_casos[[#This Row],[Corregimiento]],Hoja3!$A$2:$D$676,4,0)</f>
        <v>40501</v>
      </c>
      <c r="E3681" s="88">
        <v>12</v>
      </c>
      <c r="F3681">
        <v>1</v>
      </c>
    </row>
    <row r="3682" spans="1:7">
      <c r="A3682" s="86">
        <v>44153</v>
      </c>
      <c r="B3682" s="87">
        <v>44153</v>
      </c>
      <c r="C3682" s="88" t="s">
        <v>551</v>
      </c>
      <c r="D3682" s="89">
        <f>VLOOKUP(Pag_Inicio_Corr_mas_casos[[#This Row],[Corregimiento]],Hoja3!$A$2:$D$676,4,0)</f>
        <v>30110</v>
      </c>
      <c r="E3682" s="88">
        <v>11</v>
      </c>
      <c r="F3682">
        <v>1</v>
      </c>
    </row>
    <row r="3683" spans="1:7">
      <c r="A3683" s="86">
        <v>44153</v>
      </c>
      <c r="B3683" s="87">
        <v>44153</v>
      </c>
      <c r="C3683" s="88" t="s">
        <v>491</v>
      </c>
      <c r="D3683" s="89">
        <f>VLOOKUP(Pag_Inicio_Corr_mas_casos[[#This Row],[Corregimiento]],Hoja3!$A$2:$D$676,4,0)</f>
        <v>80815</v>
      </c>
      <c r="E3683" s="88">
        <v>11</v>
      </c>
      <c r="F3683">
        <v>1</v>
      </c>
    </row>
    <row r="3684" spans="1:7">
      <c r="A3684" s="90">
        <v>44154</v>
      </c>
      <c r="B3684" s="91">
        <v>44154</v>
      </c>
      <c r="C3684" s="92" t="s">
        <v>462</v>
      </c>
      <c r="D3684" s="93">
        <f>VLOOKUP(Pag_Inicio_Corr_mas_casos[[#This Row],[Corregimiento]],Hoja3!$A$2:$D$676,4,0)</f>
        <v>130106</v>
      </c>
      <c r="E3684" s="92">
        <v>93</v>
      </c>
      <c r="F3684">
        <v>1</v>
      </c>
      <c r="G3684">
        <f>SUM(F3684:F3720)</f>
        <v>37</v>
      </c>
    </row>
    <row r="3685" spans="1:7">
      <c r="A3685" s="90">
        <v>44154</v>
      </c>
      <c r="B3685" s="91">
        <v>44154</v>
      </c>
      <c r="C3685" s="92" t="s">
        <v>495</v>
      </c>
      <c r="D3685" s="93">
        <f>VLOOKUP(Pag_Inicio_Corr_mas_casos[[#This Row],[Corregimiento]],Hoja3!$A$2:$D$676,4,0)</f>
        <v>130708</v>
      </c>
      <c r="E3685" s="92">
        <v>40</v>
      </c>
      <c r="F3685">
        <v>1</v>
      </c>
    </row>
    <row r="3686" spans="1:7">
      <c r="A3686" s="90">
        <v>44154</v>
      </c>
      <c r="B3686" s="91">
        <v>44154</v>
      </c>
      <c r="C3686" s="92" t="s">
        <v>473</v>
      </c>
      <c r="D3686" s="93">
        <f>VLOOKUP(Pag_Inicio_Corr_mas_casos[[#This Row],[Corregimiento]],Hoja3!$A$2:$D$676,4,0)</f>
        <v>80819</v>
      </c>
      <c r="E3686" s="92">
        <v>38</v>
      </c>
      <c r="F3686">
        <v>1</v>
      </c>
    </row>
    <row r="3687" spans="1:7">
      <c r="A3687" s="90">
        <v>44154</v>
      </c>
      <c r="B3687" s="91">
        <v>44154</v>
      </c>
      <c r="C3687" s="92" t="s">
        <v>460</v>
      </c>
      <c r="D3687" s="93">
        <f>VLOOKUP(Pag_Inicio_Corr_mas_casos[[#This Row],[Corregimiento]],Hoja3!$A$2:$D$676,4,0)</f>
        <v>130101</v>
      </c>
      <c r="E3687" s="92">
        <v>36</v>
      </c>
      <c r="F3687">
        <v>1</v>
      </c>
    </row>
    <row r="3688" spans="1:7">
      <c r="A3688" s="90">
        <v>44154</v>
      </c>
      <c r="B3688" s="91">
        <v>44154</v>
      </c>
      <c r="C3688" s="92" t="s">
        <v>465</v>
      </c>
      <c r="D3688" s="93">
        <f>VLOOKUP(Pag_Inicio_Corr_mas_casos[[#This Row],[Corregimiento]],Hoja3!$A$2:$D$676,4,0)</f>
        <v>80821</v>
      </c>
      <c r="E3688" s="92">
        <v>33</v>
      </c>
      <c r="F3688">
        <v>1</v>
      </c>
    </row>
    <row r="3689" spans="1:7">
      <c r="A3689" s="90">
        <v>44154</v>
      </c>
      <c r="B3689" s="91">
        <v>44154</v>
      </c>
      <c r="C3689" s="92" t="s">
        <v>477</v>
      </c>
      <c r="D3689" s="93">
        <f>VLOOKUP(Pag_Inicio_Corr_mas_casos[[#This Row],[Corregimiento]],Hoja3!$A$2:$D$676,4,0)</f>
        <v>130702</v>
      </c>
      <c r="E3689" s="92">
        <v>32</v>
      </c>
      <c r="F3689">
        <v>1</v>
      </c>
    </row>
    <row r="3690" spans="1:7">
      <c r="A3690" s="90">
        <v>44154</v>
      </c>
      <c r="B3690" s="91">
        <v>44154</v>
      </c>
      <c r="C3690" s="92" t="s">
        <v>469</v>
      </c>
      <c r="D3690" s="93">
        <f>VLOOKUP(Pag_Inicio_Corr_mas_casos[[#This Row],[Corregimiento]],Hoja3!$A$2:$D$676,4,0)</f>
        <v>80817</v>
      </c>
      <c r="E3690" s="92">
        <v>30</v>
      </c>
      <c r="F3690">
        <v>1</v>
      </c>
    </row>
    <row r="3691" spans="1:7">
      <c r="A3691" s="90">
        <v>44154</v>
      </c>
      <c r="B3691" s="91">
        <v>44154</v>
      </c>
      <c r="C3691" s="92" t="s">
        <v>509</v>
      </c>
      <c r="D3691" s="93">
        <f>VLOOKUP(Pag_Inicio_Corr_mas_casos[[#This Row],[Corregimiento]],Hoja3!$A$2:$D$676,4,0)</f>
        <v>130701</v>
      </c>
      <c r="E3691" s="92">
        <v>29</v>
      </c>
      <c r="F3691">
        <v>1</v>
      </c>
    </row>
    <row r="3692" spans="1:7">
      <c r="A3692" s="90">
        <v>44154</v>
      </c>
      <c r="B3692" s="91">
        <v>44154</v>
      </c>
      <c r="C3692" s="92" t="s">
        <v>461</v>
      </c>
      <c r="D3692" s="93">
        <f>VLOOKUP(Pag_Inicio_Corr_mas_casos[[#This Row],[Corregimiento]],Hoja3!$A$2:$D$676,4,0)</f>
        <v>81002</v>
      </c>
      <c r="E3692" s="92">
        <v>27</v>
      </c>
      <c r="F3692">
        <v>1</v>
      </c>
    </row>
    <row r="3693" spans="1:7">
      <c r="A3693" s="90">
        <v>44154</v>
      </c>
      <c r="B3693" s="91">
        <v>44154</v>
      </c>
      <c r="C3693" s="92" t="s">
        <v>512</v>
      </c>
      <c r="D3693" s="93">
        <f>VLOOKUP(Pag_Inicio_Corr_mas_casos[[#This Row],[Corregimiento]],Hoja3!$A$2:$D$676,4,0)</f>
        <v>80807</v>
      </c>
      <c r="E3693" s="92">
        <v>27</v>
      </c>
      <c r="F3693">
        <v>1</v>
      </c>
    </row>
    <row r="3694" spans="1:7">
      <c r="A3694" s="90">
        <v>44154</v>
      </c>
      <c r="B3694" s="91">
        <v>44154</v>
      </c>
      <c r="C3694" s="92" t="s">
        <v>468</v>
      </c>
      <c r="D3694" s="93">
        <f>VLOOKUP(Pag_Inicio_Corr_mas_casos[[#This Row],[Corregimiento]],Hoja3!$A$2:$D$676,4,0)</f>
        <v>80816</v>
      </c>
      <c r="E3694" s="92">
        <v>26</v>
      </c>
      <c r="F3694">
        <v>1</v>
      </c>
    </row>
    <row r="3695" spans="1:7">
      <c r="A3695" s="90">
        <v>44154</v>
      </c>
      <c r="B3695" s="91">
        <v>44154</v>
      </c>
      <c r="C3695" s="92" t="s">
        <v>478</v>
      </c>
      <c r="D3695" s="93">
        <f>VLOOKUP(Pag_Inicio_Corr_mas_casos[[#This Row],[Corregimiento]],Hoja3!$A$2:$D$676,4,0)</f>
        <v>40601</v>
      </c>
      <c r="E3695" s="92">
        <v>25</v>
      </c>
      <c r="F3695">
        <v>1</v>
      </c>
    </row>
    <row r="3696" spans="1:7">
      <c r="A3696" s="90">
        <v>44154</v>
      </c>
      <c r="B3696" s="91">
        <v>44154</v>
      </c>
      <c r="C3696" s="92" t="s">
        <v>474</v>
      </c>
      <c r="D3696" s="93">
        <f>VLOOKUP(Pag_Inicio_Corr_mas_casos[[#This Row],[Corregimiento]],Hoja3!$A$2:$D$676,4,0)</f>
        <v>130107</v>
      </c>
      <c r="E3696" s="92">
        <v>23</v>
      </c>
      <c r="F3696">
        <v>1</v>
      </c>
    </row>
    <row r="3697" spans="1:6">
      <c r="A3697" s="90">
        <v>44154</v>
      </c>
      <c r="B3697" s="91">
        <v>44154</v>
      </c>
      <c r="C3697" s="92" t="s">
        <v>496</v>
      </c>
      <c r="D3697" s="93">
        <f>VLOOKUP(Pag_Inicio_Corr_mas_casos[[#This Row],[Corregimiento]],Hoja3!$A$2:$D$676,4,0)</f>
        <v>80826</v>
      </c>
      <c r="E3697" s="92">
        <v>22</v>
      </c>
      <c r="F3697">
        <v>1</v>
      </c>
    </row>
    <row r="3698" spans="1:6">
      <c r="A3698" s="90">
        <v>44154</v>
      </c>
      <c r="B3698" s="91">
        <v>44154</v>
      </c>
      <c r="C3698" s="92" t="s">
        <v>476</v>
      </c>
      <c r="D3698" s="93">
        <f>VLOOKUP(Pag_Inicio_Corr_mas_casos[[#This Row],[Corregimiento]],Hoja3!$A$2:$D$676,4,0)</f>
        <v>80812</v>
      </c>
      <c r="E3698" s="92">
        <v>22</v>
      </c>
      <c r="F3698">
        <v>1</v>
      </c>
    </row>
    <row r="3699" spans="1:6">
      <c r="A3699" s="90">
        <v>44154</v>
      </c>
      <c r="B3699" s="91">
        <v>44154</v>
      </c>
      <c r="C3699" s="92" t="s">
        <v>501</v>
      </c>
      <c r="D3699" s="93">
        <f>VLOOKUP(Pag_Inicio_Corr_mas_casos[[#This Row],[Corregimiento]],Hoja3!$A$2:$D$676,4,0)</f>
        <v>80809</v>
      </c>
      <c r="E3699" s="92">
        <v>22</v>
      </c>
      <c r="F3699">
        <v>1</v>
      </c>
    </row>
    <row r="3700" spans="1:6">
      <c r="A3700" s="90">
        <v>44154</v>
      </c>
      <c r="B3700" s="91">
        <v>44154</v>
      </c>
      <c r="C3700" s="92" t="s">
        <v>532</v>
      </c>
      <c r="D3700" s="93">
        <f>VLOOKUP(Pag_Inicio_Corr_mas_casos[[#This Row],[Corregimiento]],Hoja3!$A$2:$D$676,4,0)</f>
        <v>20601</v>
      </c>
      <c r="E3700" s="92">
        <v>21</v>
      </c>
      <c r="F3700">
        <v>1</v>
      </c>
    </row>
    <row r="3701" spans="1:6">
      <c r="A3701" s="90">
        <v>44154</v>
      </c>
      <c r="B3701" s="91">
        <v>44154</v>
      </c>
      <c r="C3701" s="92" t="s">
        <v>470</v>
      </c>
      <c r="D3701" s="93">
        <f>VLOOKUP(Pag_Inicio_Corr_mas_casos[[#This Row],[Corregimiento]],Hoja3!$A$2:$D$676,4,0)</f>
        <v>80822</v>
      </c>
      <c r="E3701" s="92">
        <v>20</v>
      </c>
      <c r="F3701">
        <v>1</v>
      </c>
    </row>
    <row r="3702" spans="1:6">
      <c r="A3702" s="90">
        <v>44154</v>
      </c>
      <c r="B3702" s="91">
        <v>44154</v>
      </c>
      <c r="C3702" s="92" t="s">
        <v>464</v>
      </c>
      <c r="D3702" s="93">
        <f>VLOOKUP(Pag_Inicio_Corr_mas_casos[[#This Row],[Corregimiento]],Hoja3!$A$2:$D$676,4,0)</f>
        <v>130102</v>
      </c>
      <c r="E3702" s="92">
        <v>20</v>
      </c>
      <c r="F3702">
        <v>1</v>
      </c>
    </row>
    <row r="3703" spans="1:6">
      <c r="A3703" s="90">
        <v>44154</v>
      </c>
      <c r="B3703" s="91">
        <v>44154</v>
      </c>
      <c r="C3703" s="92" t="s">
        <v>479</v>
      </c>
      <c r="D3703" s="93">
        <f>VLOOKUP(Pag_Inicio_Corr_mas_casos[[#This Row],[Corregimiento]],Hoja3!$A$2:$D$676,4,0)</f>
        <v>80806</v>
      </c>
      <c r="E3703" s="92">
        <v>19</v>
      </c>
      <c r="F3703">
        <v>1</v>
      </c>
    </row>
    <row r="3704" spans="1:6">
      <c r="A3704" s="90">
        <v>44154</v>
      </c>
      <c r="B3704" s="91">
        <v>44154</v>
      </c>
      <c r="C3704" s="92" t="s">
        <v>466</v>
      </c>
      <c r="D3704" s="93">
        <f>VLOOKUP(Pag_Inicio_Corr_mas_casos[[#This Row],[Corregimiento]],Hoja3!$A$2:$D$676,4,0)</f>
        <v>81007</v>
      </c>
      <c r="E3704" s="92">
        <v>18</v>
      </c>
      <c r="F3704">
        <v>1</v>
      </c>
    </row>
    <row r="3705" spans="1:6">
      <c r="A3705" s="90">
        <v>44154</v>
      </c>
      <c r="B3705" s="91">
        <v>44154</v>
      </c>
      <c r="C3705" s="92" t="s">
        <v>471</v>
      </c>
      <c r="D3705" s="93">
        <f>VLOOKUP(Pag_Inicio_Corr_mas_casos[[#This Row],[Corregimiento]],Hoja3!$A$2:$D$676,4,0)</f>
        <v>80823</v>
      </c>
      <c r="E3705" s="92">
        <v>17</v>
      </c>
      <c r="F3705">
        <v>1</v>
      </c>
    </row>
    <row r="3706" spans="1:6">
      <c r="A3706" s="90">
        <v>44154</v>
      </c>
      <c r="B3706" s="91">
        <v>44154</v>
      </c>
      <c r="C3706" s="92" t="s">
        <v>505</v>
      </c>
      <c r="D3706" s="93">
        <f>VLOOKUP(Pag_Inicio_Corr_mas_casos[[#This Row],[Corregimiento]],Hoja3!$A$2:$D$676,4,0)</f>
        <v>130717</v>
      </c>
      <c r="E3706" s="92">
        <v>17</v>
      </c>
      <c r="F3706">
        <v>1</v>
      </c>
    </row>
    <row r="3707" spans="1:6">
      <c r="A3707" s="90">
        <v>44154</v>
      </c>
      <c r="B3707" s="91">
        <v>44154</v>
      </c>
      <c r="C3707" s="92" t="s">
        <v>472</v>
      </c>
      <c r="D3707" s="93">
        <f>VLOOKUP(Pag_Inicio_Corr_mas_casos[[#This Row],[Corregimiento]],Hoja3!$A$2:$D$676,4,0)</f>
        <v>81001</v>
      </c>
      <c r="E3707" s="92">
        <v>16</v>
      </c>
      <c r="F3707">
        <v>1</v>
      </c>
    </row>
    <row r="3708" spans="1:6">
      <c r="A3708" s="90">
        <v>44154</v>
      </c>
      <c r="B3708" s="91">
        <v>44154</v>
      </c>
      <c r="C3708" s="92" t="s">
        <v>486</v>
      </c>
      <c r="D3708" s="93">
        <f>VLOOKUP(Pag_Inicio_Corr_mas_casos[[#This Row],[Corregimiento]],Hoja3!$A$2:$D$676,4,0)</f>
        <v>80813</v>
      </c>
      <c r="E3708" s="92">
        <v>16</v>
      </c>
      <c r="F3708">
        <v>1</v>
      </c>
    </row>
    <row r="3709" spans="1:6">
      <c r="A3709" s="90">
        <v>44154</v>
      </c>
      <c r="B3709" s="91">
        <v>44154</v>
      </c>
      <c r="C3709" s="92" t="s">
        <v>491</v>
      </c>
      <c r="D3709" s="93">
        <f>VLOOKUP(Pag_Inicio_Corr_mas_casos[[#This Row],[Corregimiento]],Hoja3!$A$2:$D$676,4,0)</f>
        <v>80815</v>
      </c>
      <c r="E3709" s="92">
        <v>15</v>
      </c>
      <c r="F3709">
        <v>1</v>
      </c>
    </row>
    <row r="3710" spans="1:6">
      <c r="A3710" s="90">
        <v>44154</v>
      </c>
      <c r="B3710" s="91">
        <v>44154</v>
      </c>
      <c r="C3710" s="92" t="s">
        <v>467</v>
      </c>
      <c r="D3710" s="93">
        <f>VLOOKUP(Pag_Inicio_Corr_mas_casos[[#This Row],[Corregimiento]],Hoja3!$A$2:$D$676,4,0)</f>
        <v>81008</v>
      </c>
      <c r="E3710" s="92">
        <v>15</v>
      </c>
      <c r="F3710">
        <v>1</v>
      </c>
    </row>
    <row r="3711" spans="1:6">
      <c r="A3711" s="90">
        <v>44154</v>
      </c>
      <c r="B3711" s="91">
        <v>44154</v>
      </c>
      <c r="C3711" s="92" t="s">
        <v>524</v>
      </c>
      <c r="D3711" s="93">
        <f>VLOOKUP(Pag_Inicio_Corr_mas_casos[[#This Row],[Corregimiento]],Hoja3!$A$2:$D$676,4,0)</f>
        <v>130716</v>
      </c>
      <c r="E3711" s="92">
        <v>15</v>
      </c>
      <c r="F3711">
        <v>1</v>
      </c>
    </row>
    <row r="3712" spans="1:6">
      <c r="A3712" s="90">
        <v>44154</v>
      </c>
      <c r="B3712" s="91">
        <v>44154</v>
      </c>
      <c r="C3712" s="92" t="s">
        <v>513</v>
      </c>
      <c r="D3712" s="93">
        <f>VLOOKUP(Pag_Inicio_Corr_mas_casos[[#This Row],[Corregimiento]],Hoja3!$A$2:$D$676,4,0)</f>
        <v>80814</v>
      </c>
      <c r="E3712" s="92">
        <v>14</v>
      </c>
      <c r="F3712">
        <v>1</v>
      </c>
    </row>
    <row r="3713" spans="1:7">
      <c r="A3713" s="90">
        <v>44154</v>
      </c>
      <c r="B3713" s="91">
        <v>44154</v>
      </c>
      <c r="C3713" s="92" t="s">
        <v>516</v>
      </c>
      <c r="D3713" s="93">
        <f>VLOOKUP(Pag_Inicio_Corr_mas_casos[[#This Row],[Corregimiento]],Hoja3!$A$2:$D$676,4,0)</f>
        <v>130706</v>
      </c>
      <c r="E3713" s="92">
        <v>14</v>
      </c>
      <c r="F3713">
        <v>1</v>
      </c>
    </row>
    <row r="3714" spans="1:7">
      <c r="A3714" s="90">
        <v>44154</v>
      </c>
      <c r="B3714" s="91">
        <v>44154</v>
      </c>
      <c r="C3714" s="92" t="s">
        <v>481</v>
      </c>
      <c r="D3714" s="93">
        <f>VLOOKUP(Pag_Inicio_Corr_mas_casos[[#This Row],[Corregimiento]],Hoja3!$A$2:$D$676,4,0)</f>
        <v>80810</v>
      </c>
      <c r="E3714" s="92">
        <v>14</v>
      </c>
      <c r="F3714">
        <v>1</v>
      </c>
    </row>
    <row r="3715" spans="1:7">
      <c r="A3715" s="90">
        <v>44154</v>
      </c>
      <c r="B3715" s="91">
        <v>44154</v>
      </c>
      <c r="C3715" s="92" t="s">
        <v>507</v>
      </c>
      <c r="D3715" s="93">
        <f>VLOOKUP(Pag_Inicio_Corr_mas_casos[[#This Row],[Corregimiento]],Hoja3!$A$2:$D$676,4,0)</f>
        <v>81009</v>
      </c>
      <c r="E3715" s="92">
        <v>14</v>
      </c>
      <c r="F3715">
        <v>1</v>
      </c>
    </row>
    <row r="3716" spans="1:7">
      <c r="A3716" s="90">
        <v>44154</v>
      </c>
      <c r="B3716" s="91">
        <v>44154</v>
      </c>
      <c r="C3716" s="92" t="s">
        <v>506</v>
      </c>
      <c r="D3716" s="93">
        <f>VLOOKUP(Pag_Inicio_Corr_mas_casos[[#This Row],[Corregimiento]],Hoja3!$A$2:$D$676,4,0)</f>
        <v>81003</v>
      </c>
      <c r="E3716" s="92">
        <v>13</v>
      </c>
      <c r="F3716">
        <v>1</v>
      </c>
    </row>
    <row r="3717" spans="1:7">
      <c r="A3717" s="90">
        <v>44154</v>
      </c>
      <c r="B3717" s="91">
        <v>44154</v>
      </c>
      <c r="C3717" s="92" t="s">
        <v>499</v>
      </c>
      <c r="D3717" s="93">
        <f>VLOOKUP(Pag_Inicio_Corr_mas_casos[[#This Row],[Corregimiento]],Hoja3!$A$2:$D$676,4,0)</f>
        <v>130105</v>
      </c>
      <c r="E3717" s="92">
        <v>13</v>
      </c>
      <c r="F3717">
        <v>1</v>
      </c>
    </row>
    <row r="3718" spans="1:7">
      <c r="A3718" s="90">
        <v>44154</v>
      </c>
      <c r="B3718" s="91">
        <v>44154</v>
      </c>
      <c r="C3718" s="92" t="s">
        <v>480</v>
      </c>
      <c r="D3718" s="93">
        <f>VLOOKUP(Pag_Inicio_Corr_mas_casos[[#This Row],[Corregimiento]],Hoja3!$A$2:$D$676,4,0)</f>
        <v>130108</v>
      </c>
      <c r="E3718" s="92">
        <v>11</v>
      </c>
      <c r="F3718">
        <v>1</v>
      </c>
    </row>
    <row r="3719" spans="1:7">
      <c r="A3719" s="90">
        <v>44154</v>
      </c>
      <c r="B3719" s="91">
        <v>44154</v>
      </c>
      <c r="C3719" s="92" t="s">
        <v>490</v>
      </c>
      <c r="D3719" s="93">
        <f>VLOOKUP(Pag_Inicio_Corr_mas_casos[[#This Row],[Corregimiento]],Hoja3!$A$2:$D$676,4,0)</f>
        <v>80820</v>
      </c>
      <c r="E3719" s="92">
        <v>11</v>
      </c>
      <c r="F3719">
        <v>1</v>
      </c>
    </row>
    <row r="3720" spans="1:7">
      <c r="A3720" s="90">
        <v>44154</v>
      </c>
      <c r="B3720" s="91">
        <v>44154</v>
      </c>
      <c r="C3720" s="92" t="s">
        <v>521</v>
      </c>
      <c r="D3720" s="93">
        <f>VLOOKUP(Pag_Inicio_Corr_mas_casos[[#This Row],[Corregimiento]],Hoja3!$A$2:$D$676,4,0)</f>
        <v>100101</v>
      </c>
      <c r="E3720" s="92">
        <v>11</v>
      </c>
      <c r="F3720">
        <v>1</v>
      </c>
    </row>
    <row r="3721" spans="1:7">
      <c r="A3721" s="135">
        <v>44155</v>
      </c>
      <c r="B3721" s="136">
        <v>44155</v>
      </c>
      <c r="C3721" s="137" t="s">
        <v>469</v>
      </c>
      <c r="D3721" s="138">
        <f>VLOOKUP(Pag_Inicio_Corr_mas_casos[[#This Row],[Corregimiento]],Hoja3!$A$2:$D$676,4,0)</f>
        <v>80817</v>
      </c>
      <c r="E3721" s="137">
        <v>42</v>
      </c>
      <c r="F3721">
        <v>1</v>
      </c>
      <c r="G3721">
        <f>SUM(F3721:F3757)</f>
        <v>37</v>
      </c>
    </row>
    <row r="3722" spans="1:7">
      <c r="A3722" s="135">
        <v>44155</v>
      </c>
      <c r="B3722" s="136">
        <v>44155</v>
      </c>
      <c r="C3722" s="137" t="s">
        <v>476</v>
      </c>
      <c r="D3722" s="138">
        <f>VLOOKUP(Pag_Inicio_Corr_mas_casos[[#This Row],[Corregimiento]],Hoja3!$A$2:$D$676,4,0)</f>
        <v>80812</v>
      </c>
      <c r="E3722" s="137">
        <v>38</v>
      </c>
      <c r="F3722">
        <v>1</v>
      </c>
    </row>
    <row r="3723" spans="1:7">
      <c r="A3723" s="135">
        <v>44155</v>
      </c>
      <c r="B3723" s="136">
        <v>44155</v>
      </c>
      <c r="C3723" s="137" t="s">
        <v>464</v>
      </c>
      <c r="D3723" s="138">
        <f>VLOOKUP(Pag_Inicio_Corr_mas_casos[[#This Row],[Corregimiento]],Hoja3!$A$2:$D$676,4,0)</f>
        <v>130102</v>
      </c>
      <c r="E3723" s="137">
        <v>37</v>
      </c>
      <c r="F3723">
        <v>1</v>
      </c>
    </row>
    <row r="3724" spans="1:7">
      <c r="A3724" s="135">
        <v>44155</v>
      </c>
      <c r="B3724" s="136">
        <v>44155</v>
      </c>
      <c r="C3724" s="137" t="s">
        <v>462</v>
      </c>
      <c r="D3724" s="138">
        <f>VLOOKUP(Pag_Inicio_Corr_mas_casos[[#This Row],[Corregimiento]],Hoja3!$A$2:$D$676,4,0)</f>
        <v>130106</v>
      </c>
      <c r="E3724" s="137">
        <v>34</v>
      </c>
      <c r="F3724">
        <v>1</v>
      </c>
    </row>
    <row r="3725" spans="1:7">
      <c r="A3725" s="135">
        <v>44155</v>
      </c>
      <c r="B3725" s="136">
        <v>44155</v>
      </c>
      <c r="C3725" s="137" t="s">
        <v>460</v>
      </c>
      <c r="D3725" s="138">
        <f>VLOOKUP(Pag_Inicio_Corr_mas_casos[[#This Row],[Corregimiento]],Hoja3!$A$2:$D$676,4,0)</f>
        <v>130101</v>
      </c>
      <c r="E3725" s="137">
        <v>33</v>
      </c>
      <c r="F3725">
        <v>1</v>
      </c>
    </row>
    <row r="3726" spans="1:7">
      <c r="A3726" s="135">
        <v>44155</v>
      </c>
      <c r="B3726" s="136">
        <v>44155</v>
      </c>
      <c r="C3726" s="137" t="s">
        <v>470</v>
      </c>
      <c r="D3726" s="138">
        <f>VLOOKUP(Pag_Inicio_Corr_mas_casos[[#This Row],[Corregimiento]],Hoja3!$A$2:$D$676,4,0)</f>
        <v>80822</v>
      </c>
      <c r="E3726" s="137">
        <v>31</v>
      </c>
      <c r="F3726">
        <v>1</v>
      </c>
    </row>
    <row r="3727" spans="1:7">
      <c r="A3727" s="135">
        <v>44155</v>
      </c>
      <c r="B3727" s="136">
        <v>44155</v>
      </c>
      <c r="C3727" s="137" t="s">
        <v>473</v>
      </c>
      <c r="D3727" s="138">
        <f>VLOOKUP(Pag_Inicio_Corr_mas_casos[[#This Row],[Corregimiento]],Hoja3!$A$2:$D$676,4,0)</f>
        <v>80819</v>
      </c>
      <c r="E3727" s="137">
        <v>31</v>
      </c>
      <c r="F3727">
        <v>1</v>
      </c>
    </row>
    <row r="3728" spans="1:7">
      <c r="A3728" s="135">
        <v>44155</v>
      </c>
      <c r="B3728" s="136">
        <v>44155</v>
      </c>
      <c r="C3728" s="137" t="s">
        <v>474</v>
      </c>
      <c r="D3728" s="138">
        <f>VLOOKUP(Pag_Inicio_Corr_mas_casos[[#This Row],[Corregimiento]],Hoja3!$A$2:$D$676,4,0)</f>
        <v>130107</v>
      </c>
      <c r="E3728" s="137">
        <v>30</v>
      </c>
      <c r="F3728">
        <v>1</v>
      </c>
    </row>
    <row r="3729" spans="1:6">
      <c r="A3729" s="135">
        <v>44155</v>
      </c>
      <c r="B3729" s="136">
        <v>44155</v>
      </c>
      <c r="C3729" s="137" t="s">
        <v>521</v>
      </c>
      <c r="D3729" s="138">
        <f>VLOOKUP(Pag_Inicio_Corr_mas_casos[[#This Row],[Corregimiento]],Hoja3!$A$2:$D$676,4,0)</f>
        <v>100101</v>
      </c>
      <c r="E3729" s="137">
        <v>30</v>
      </c>
      <c r="F3729">
        <v>1</v>
      </c>
    </row>
    <row r="3730" spans="1:6">
      <c r="A3730" s="135">
        <v>44155</v>
      </c>
      <c r="B3730" s="136">
        <v>44155</v>
      </c>
      <c r="C3730" s="137" t="s">
        <v>465</v>
      </c>
      <c r="D3730" s="138">
        <f>VLOOKUP(Pag_Inicio_Corr_mas_casos[[#This Row],[Corregimiento]],Hoja3!$A$2:$D$676,4,0)</f>
        <v>80821</v>
      </c>
      <c r="E3730" s="137">
        <v>29</v>
      </c>
      <c r="F3730">
        <v>1</v>
      </c>
    </row>
    <row r="3731" spans="1:6">
      <c r="A3731" s="135">
        <v>44155</v>
      </c>
      <c r="B3731" s="136">
        <v>44155</v>
      </c>
      <c r="C3731" s="137" t="s">
        <v>477</v>
      </c>
      <c r="D3731" s="138">
        <f>VLOOKUP(Pag_Inicio_Corr_mas_casos[[#This Row],[Corregimiento]],Hoja3!$A$2:$D$676,4,0)</f>
        <v>130702</v>
      </c>
      <c r="E3731" s="137">
        <v>29</v>
      </c>
      <c r="F3731">
        <v>1</v>
      </c>
    </row>
    <row r="3732" spans="1:6">
      <c r="A3732" s="135">
        <v>44155</v>
      </c>
      <c r="B3732" s="136">
        <v>44155</v>
      </c>
      <c r="C3732" s="137" t="s">
        <v>517</v>
      </c>
      <c r="D3732" s="138">
        <f>VLOOKUP(Pag_Inicio_Corr_mas_casos[[#This Row],[Corregimiento]],Hoja3!$A$2:$D$676,4,0)</f>
        <v>91001</v>
      </c>
      <c r="E3732" s="137">
        <v>27</v>
      </c>
      <c r="F3732">
        <v>1</v>
      </c>
    </row>
    <row r="3733" spans="1:6">
      <c r="A3733" s="135">
        <v>44155</v>
      </c>
      <c r="B3733" s="136">
        <v>44155</v>
      </c>
      <c r="C3733" s="137" t="s">
        <v>501</v>
      </c>
      <c r="D3733" s="138">
        <f>VLOOKUP(Pag_Inicio_Corr_mas_casos[[#This Row],[Corregimiento]],Hoja3!$A$2:$D$676,4,0)</f>
        <v>80809</v>
      </c>
      <c r="E3733" s="137">
        <v>26</v>
      </c>
      <c r="F3733">
        <v>1</v>
      </c>
    </row>
    <row r="3734" spans="1:6">
      <c r="A3734" s="135">
        <v>44155</v>
      </c>
      <c r="B3734" s="136">
        <v>44155</v>
      </c>
      <c r="C3734" s="137" t="s">
        <v>461</v>
      </c>
      <c r="D3734" s="138">
        <f>VLOOKUP(Pag_Inicio_Corr_mas_casos[[#This Row],[Corregimiento]],Hoja3!$A$2:$D$676,4,0)</f>
        <v>81002</v>
      </c>
      <c r="E3734" s="137">
        <v>24</v>
      </c>
      <c r="F3734">
        <v>1</v>
      </c>
    </row>
    <row r="3735" spans="1:6">
      <c r="A3735" s="135">
        <v>44155</v>
      </c>
      <c r="B3735" s="136">
        <v>44155</v>
      </c>
      <c r="C3735" s="137" t="s">
        <v>468</v>
      </c>
      <c r="D3735" s="138">
        <f>VLOOKUP(Pag_Inicio_Corr_mas_casos[[#This Row],[Corregimiento]],Hoja3!$A$2:$D$676,4,0)</f>
        <v>80816</v>
      </c>
      <c r="E3735" s="137">
        <v>24</v>
      </c>
      <c r="F3735">
        <v>1</v>
      </c>
    </row>
    <row r="3736" spans="1:6">
      <c r="A3736" s="135">
        <v>44155</v>
      </c>
      <c r="B3736" s="136">
        <v>44155</v>
      </c>
      <c r="C3736" s="137" t="s">
        <v>505</v>
      </c>
      <c r="D3736" s="138">
        <f>VLOOKUP(Pag_Inicio_Corr_mas_casos[[#This Row],[Corregimiento]],Hoja3!$A$2:$D$676,4,0)</f>
        <v>130717</v>
      </c>
      <c r="E3736" s="137">
        <v>24</v>
      </c>
      <c r="F3736">
        <v>1</v>
      </c>
    </row>
    <row r="3737" spans="1:6">
      <c r="A3737" s="135">
        <v>44155</v>
      </c>
      <c r="B3737" s="136">
        <v>44155</v>
      </c>
      <c r="C3737" s="137" t="s">
        <v>479</v>
      </c>
      <c r="D3737" s="138">
        <f>VLOOKUP(Pag_Inicio_Corr_mas_casos[[#This Row],[Corregimiento]],Hoja3!$A$2:$D$676,4,0)</f>
        <v>80806</v>
      </c>
      <c r="E3737" s="137">
        <v>22</v>
      </c>
      <c r="F3737">
        <v>1</v>
      </c>
    </row>
    <row r="3738" spans="1:6">
      <c r="A3738" s="135">
        <v>44155</v>
      </c>
      <c r="B3738" s="136">
        <v>44155</v>
      </c>
      <c r="C3738" s="137" t="s">
        <v>507</v>
      </c>
      <c r="D3738" s="138">
        <f>VLOOKUP(Pag_Inicio_Corr_mas_casos[[#This Row],[Corregimiento]],Hoja3!$A$2:$D$676,4,0)</f>
        <v>81009</v>
      </c>
      <c r="E3738" s="137">
        <v>22</v>
      </c>
      <c r="F3738">
        <v>1</v>
      </c>
    </row>
    <row r="3739" spans="1:6">
      <c r="A3739" s="135">
        <v>44155</v>
      </c>
      <c r="B3739" s="136">
        <v>44155</v>
      </c>
      <c r="C3739" s="137" t="s">
        <v>467</v>
      </c>
      <c r="D3739" s="138">
        <f>VLOOKUP(Pag_Inicio_Corr_mas_casos[[#This Row],[Corregimiento]],Hoja3!$A$2:$D$676,4,0)</f>
        <v>81008</v>
      </c>
      <c r="E3739" s="137">
        <v>21</v>
      </c>
      <c r="F3739">
        <v>1</v>
      </c>
    </row>
    <row r="3740" spans="1:6">
      <c r="A3740" s="135">
        <v>44155</v>
      </c>
      <c r="B3740" s="136">
        <v>44155</v>
      </c>
      <c r="C3740" s="137" t="s">
        <v>512</v>
      </c>
      <c r="D3740" s="138">
        <f>VLOOKUP(Pag_Inicio_Corr_mas_casos[[#This Row],[Corregimiento]],Hoja3!$A$2:$D$676,4,0)</f>
        <v>80807</v>
      </c>
      <c r="E3740" s="137">
        <v>20</v>
      </c>
      <c r="F3740">
        <v>1</v>
      </c>
    </row>
    <row r="3741" spans="1:6">
      <c r="A3741" s="135">
        <v>44155</v>
      </c>
      <c r="B3741" s="136">
        <v>44155</v>
      </c>
      <c r="C3741" s="137" t="s">
        <v>481</v>
      </c>
      <c r="D3741" s="138">
        <f>VLOOKUP(Pag_Inicio_Corr_mas_casos[[#This Row],[Corregimiento]],Hoja3!$A$2:$D$676,4,0)</f>
        <v>80810</v>
      </c>
      <c r="E3741" s="137">
        <v>20</v>
      </c>
      <c r="F3741">
        <v>1</v>
      </c>
    </row>
    <row r="3742" spans="1:6">
      <c r="A3742" s="135">
        <v>44155</v>
      </c>
      <c r="B3742" s="136">
        <v>44155</v>
      </c>
      <c r="C3742" s="137" t="s">
        <v>480</v>
      </c>
      <c r="D3742" s="138">
        <f>VLOOKUP(Pag_Inicio_Corr_mas_casos[[#This Row],[Corregimiento]],Hoja3!$A$2:$D$676,4,0)</f>
        <v>130108</v>
      </c>
      <c r="E3742" s="137">
        <v>19</v>
      </c>
      <c r="F3742">
        <v>1</v>
      </c>
    </row>
    <row r="3743" spans="1:6">
      <c r="A3743" s="135">
        <v>44155</v>
      </c>
      <c r="B3743" s="136">
        <v>44155</v>
      </c>
      <c r="C3743" s="137" t="s">
        <v>664</v>
      </c>
      <c r="D3743" s="138">
        <f>VLOOKUP(Pag_Inicio_Corr_mas_casos[[#This Row],[Corregimiento]],Hoja3!$A$2:$D$676,4,0)</f>
        <v>60202</v>
      </c>
      <c r="E3743" s="137">
        <v>18</v>
      </c>
      <c r="F3743">
        <v>1</v>
      </c>
    </row>
    <row r="3744" spans="1:6">
      <c r="A3744" s="135">
        <v>44155</v>
      </c>
      <c r="B3744" s="136">
        <v>44155</v>
      </c>
      <c r="C3744" s="137" t="s">
        <v>478</v>
      </c>
      <c r="D3744" s="138">
        <f>VLOOKUP(Pag_Inicio_Corr_mas_casos[[#This Row],[Corregimiento]],Hoja3!$A$2:$D$676,4,0)</f>
        <v>40601</v>
      </c>
      <c r="E3744" s="137">
        <v>18</v>
      </c>
      <c r="F3744">
        <v>1</v>
      </c>
    </row>
    <row r="3745" spans="1:7">
      <c r="A3745" s="135">
        <v>44155</v>
      </c>
      <c r="B3745" s="136">
        <v>44155</v>
      </c>
      <c r="C3745" s="137" t="s">
        <v>569</v>
      </c>
      <c r="D3745" s="138">
        <f>VLOOKUP(Pag_Inicio_Corr_mas_casos[[#This Row],[Corregimiento]],Hoja3!$A$2:$D$676,4,0)</f>
        <v>100104</v>
      </c>
      <c r="E3745" s="137">
        <v>17</v>
      </c>
      <c r="F3745">
        <v>1</v>
      </c>
    </row>
    <row r="3746" spans="1:7">
      <c r="A3746" s="135">
        <v>44155</v>
      </c>
      <c r="B3746" s="136">
        <v>44155</v>
      </c>
      <c r="C3746" s="137" t="s">
        <v>506</v>
      </c>
      <c r="D3746" s="138">
        <f>VLOOKUP(Pag_Inicio_Corr_mas_casos[[#This Row],[Corregimiento]],Hoja3!$A$2:$D$676,4,0)</f>
        <v>81003</v>
      </c>
      <c r="E3746" s="137">
        <v>16</v>
      </c>
      <c r="F3746">
        <v>1</v>
      </c>
    </row>
    <row r="3747" spans="1:7">
      <c r="A3747" s="135">
        <v>44155</v>
      </c>
      <c r="B3747" s="136">
        <v>44155</v>
      </c>
      <c r="C3747" s="137" t="s">
        <v>511</v>
      </c>
      <c r="D3747" s="138">
        <f>VLOOKUP(Pag_Inicio_Corr_mas_casos[[#This Row],[Corregimiento]],Hoja3!$A$2:$D$676,4,0)</f>
        <v>80508</v>
      </c>
      <c r="E3747" s="137">
        <v>16</v>
      </c>
      <c r="F3747">
        <v>1</v>
      </c>
    </row>
    <row r="3748" spans="1:7">
      <c r="A3748" s="135">
        <v>44155</v>
      </c>
      <c r="B3748" s="136">
        <v>44155</v>
      </c>
      <c r="C3748" s="137" t="s">
        <v>490</v>
      </c>
      <c r="D3748" s="138">
        <f>VLOOKUP(Pag_Inicio_Corr_mas_casos[[#This Row],[Corregimiento]],Hoja3!$A$2:$D$676,4,0)</f>
        <v>80820</v>
      </c>
      <c r="E3748" s="137">
        <v>15</v>
      </c>
      <c r="F3748">
        <v>1</v>
      </c>
    </row>
    <row r="3749" spans="1:7">
      <c r="A3749" s="135">
        <v>44155</v>
      </c>
      <c r="B3749" s="136">
        <v>44155</v>
      </c>
      <c r="C3749" s="137" t="s">
        <v>482</v>
      </c>
      <c r="D3749" s="138">
        <f>VLOOKUP(Pag_Inicio_Corr_mas_casos[[#This Row],[Corregimiento]],Hoja3!$A$2:$D$676,4,0)</f>
        <v>30107</v>
      </c>
      <c r="E3749" s="137">
        <v>14</v>
      </c>
      <c r="F3749">
        <v>1</v>
      </c>
    </row>
    <row r="3750" spans="1:7">
      <c r="A3750" s="135">
        <v>44155</v>
      </c>
      <c r="B3750" s="136">
        <v>44155</v>
      </c>
      <c r="C3750" s="137" t="s">
        <v>453</v>
      </c>
      <c r="D3750" s="138">
        <f>VLOOKUP(Pag_Inicio_Corr_mas_casos[[#This Row],[Corregimiento]],Hoja3!$A$2:$D$676,4,0)</f>
        <v>130709</v>
      </c>
      <c r="E3750" s="137">
        <v>14</v>
      </c>
      <c r="F3750">
        <v>1</v>
      </c>
    </row>
    <row r="3751" spans="1:7">
      <c r="A3751" s="135">
        <v>44155</v>
      </c>
      <c r="B3751" s="136">
        <v>44155</v>
      </c>
      <c r="C3751" s="137" t="s">
        <v>524</v>
      </c>
      <c r="D3751" s="138">
        <f>VLOOKUP(Pag_Inicio_Corr_mas_casos[[#This Row],[Corregimiento]],Hoja3!$A$2:$D$676,4,0)</f>
        <v>130716</v>
      </c>
      <c r="E3751" s="137">
        <v>14</v>
      </c>
      <c r="F3751">
        <v>1</v>
      </c>
    </row>
    <row r="3752" spans="1:7">
      <c r="A3752" s="135">
        <v>44155</v>
      </c>
      <c r="B3752" s="136">
        <v>44155</v>
      </c>
      <c r="C3752" s="137" t="s">
        <v>509</v>
      </c>
      <c r="D3752" s="138">
        <f>VLOOKUP(Pag_Inicio_Corr_mas_casos[[#This Row],[Corregimiento]],Hoja3!$A$2:$D$676,4,0)</f>
        <v>130701</v>
      </c>
      <c r="E3752" s="137">
        <v>13</v>
      </c>
      <c r="F3752">
        <v>1</v>
      </c>
    </row>
    <row r="3753" spans="1:7">
      <c r="A3753" s="135">
        <v>44155</v>
      </c>
      <c r="B3753" s="136">
        <v>44155</v>
      </c>
      <c r="C3753" s="137" t="s">
        <v>472</v>
      </c>
      <c r="D3753" s="138">
        <f>VLOOKUP(Pag_Inicio_Corr_mas_casos[[#This Row],[Corregimiento]],Hoja3!$A$2:$D$676,4,0)</f>
        <v>81001</v>
      </c>
      <c r="E3753" s="137">
        <v>12</v>
      </c>
      <c r="F3753">
        <v>1</v>
      </c>
    </row>
    <row r="3754" spans="1:7">
      <c r="A3754" s="135">
        <v>44155</v>
      </c>
      <c r="B3754" s="136">
        <v>44155</v>
      </c>
      <c r="C3754" s="137" t="s">
        <v>475</v>
      </c>
      <c r="D3754" s="138">
        <f>VLOOKUP(Pag_Inicio_Corr_mas_casos[[#This Row],[Corregimiento]],Hoja3!$A$2:$D$676,4,0)</f>
        <v>81006</v>
      </c>
      <c r="E3754" s="137">
        <v>12</v>
      </c>
      <c r="F3754">
        <v>1</v>
      </c>
    </row>
    <row r="3755" spans="1:7">
      <c r="A3755" s="135">
        <v>44155</v>
      </c>
      <c r="B3755" s="136">
        <v>44155</v>
      </c>
      <c r="C3755" s="137" t="s">
        <v>471</v>
      </c>
      <c r="D3755" s="138">
        <f>VLOOKUP(Pag_Inicio_Corr_mas_casos[[#This Row],[Corregimiento]],Hoja3!$A$2:$D$676,4,0)</f>
        <v>80823</v>
      </c>
      <c r="E3755" s="137">
        <v>12</v>
      </c>
      <c r="F3755">
        <v>1</v>
      </c>
    </row>
    <row r="3756" spans="1:7">
      <c r="A3756" s="135">
        <v>44155</v>
      </c>
      <c r="B3756" s="136">
        <v>44155</v>
      </c>
      <c r="C3756" s="137" t="s">
        <v>495</v>
      </c>
      <c r="D3756" s="138">
        <f>VLOOKUP(Pag_Inicio_Corr_mas_casos[[#This Row],[Corregimiento]],Hoja3!$A$2:$D$676,4,0)</f>
        <v>130708</v>
      </c>
      <c r="E3756" s="137">
        <v>12</v>
      </c>
      <c r="F3756">
        <v>1</v>
      </c>
    </row>
    <row r="3757" spans="1:7">
      <c r="A3757" s="135">
        <v>44155</v>
      </c>
      <c r="B3757" s="136">
        <v>44155</v>
      </c>
      <c r="C3757" s="137" t="s">
        <v>466</v>
      </c>
      <c r="D3757" s="138">
        <f>VLOOKUP(Pag_Inicio_Corr_mas_casos[[#This Row],[Corregimiento]],Hoja3!$A$2:$D$676,4,0)</f>
        <v>81007</v>
      </c>
      <c r="E3757" s="137">
        <v>11</v>
      </c>
      <c r="F3757">
        <v>1</v>
      </c>
    </row>
    <row r="3758" spans="1:7">
      <c r="A3758" s="90">
        <v>44156</v>
      </c>
      <c r="B3758" s="91">
        <v>44156</v>
      </c>
      <c r="C3758" s="92" t="s">
        <v>462</v>
      </c>
      <c r="D3758" s="93">
        <f>VLOOKUP(Pag_Inicio_Corr_mas_casos[[#This Row],[Corregimiento]],Hoja3!$A$2:$D$676,4,0)</f>
        <v>130106</v>
      </c>
      <c r="E3758" s="92">
        <v>83</v>
      </c>
      <c r="F3758">
        <v>1</v>
      </c>
      <c r="G3758">
        <f>SUM(F3758:F3796)</f>
        <v>39</v>
      </c>
    </row>
    <row r="3759" spans="1:7">
      <c r="A3759" s="90">
        <v>44156</v>
      </c>
      <c r="B3759" s="91">
        <v>44156</v>
      </c>
      <c r="C3759" s="92" t="s">
        <v>469</v>
      </c>
      <c r="D3759" s="93">
        <f>VLOOKUP(Pag_Inicio_Corr_mas_casos[[#This Row],[Corregimiento]],Hoja3!$A$2:$D$676,4,0)</f>
        <v>80817</v>
      </c>
      <c r="E3759" s="92">
        <v>47</v>
      </c>
      <c r="F3759">
        <v>1</v>
      </c>
    </row>
    <row r="3760" spans="1:7">
      <c r="A3760" s="90">
        <v>44156</v>
      </c>
      <c r="B3760" s="91">
        <v>44156</v>
      </c>
      <c r="C3760" s="92" t="s">
        <v>474</v>
      </c>
      <c r="D3760" s="93">
        <f>VLOOKUP(Pag_Inicio_Corr_mas_casos[[#This Row],[Corregimiento]],Hoja3!$A$2:$D$676,4,0)</f>
        <v>130107</v>
      </c>
      <c r="E3760" s="92">
        <v>40</v>
      </c>
      <c r="F3760">
        <v>1</v>
      </c>
    </row>
    <row r="3761" spans="1:6">
      <c r="A3761" s="90">
        <v>44156</v>
      </c>
      <c r="B3761" s="91">
        <v>44156</v>
      </c>
      <c r="C3761" s="92" t="s">
        <v>532</v>
      </c>
      <c r="D3761" s="93">
        <f>VLOOKUP(Pag_Inicio_Corr_mas_casos[[#This Row],[Corregimiento]],Hoja3!$A$2:$D$676,4,0)</f>
        <v>20601</v>
      </c>
      <c r="E3761" s="92">
        <v>31</v>
      </c>
      <c r="F3761">
        <v>1</v>
      </c>
    </row>
    <row r="3762" spans="1:6">
      <c r="A3762" s="90">
        <v>44156</v>
      </c>
      <c r="B3762" s="91">
        <v>44156</v>
      </c>
      <c r="C3762" s="92" t="s">
        <v>473</v>
      </c>
      <c r="D3762" s="93">
        <f>VLOOKUP(Pag_Inicio_Corr_mas_casos[[#This Row],[Corregimiento]],Hoja3!$A$2:$D$676,4,0)</f>
        <v>80819</v>
      </c>
      <c r="E3762" s="92">
        <v>31</v>
      </c>
      <c r="F3762">
        <v>1</v>
      </c>
    </row>
    <row r="3763" spans="1:6">
      <c r="A3763" s="90">
        <v>44156</v>
      </c>
      <c r="B3763" s="91">
        <v>44156</v>
      </c>
      <c r="C3763" s="92" t="s">
        <v>495</v>
      </c>
      <c r="D3763" s="93">
        <f>VLOOKUP(Pag_Inicio_Corr_mas_casos[[#This Row],[Corregimiento]],Hoja3!$A$2:$D$676,4,0)</f>
        <v>130708</v>
      </c>
      <c r="E3763" s="92">
        <v>31</v>
      </c>
      <c r="F3763">
        <v>1</v>
      </c>
    </row>
    <row r="3764" spans="1:6">
      <c r="A3764" s="90">
        <v>44156</v>
      </c>
      <c r="B3764" s="91">
        <v>44156</v>
      </c>
      <c r="C3764" s="92" t="s">
        <v>501</v>
      </c>
      <c r="D3764" s="93">
        <f>VLOOKUP(Pag_Inicio_Corr_mas_casos[[#This Row],[Corregimiento]],Hoja3!$A$2:$D$676,4,0)</f>
        <v>80809</v>
      </c>
      <c r="E3764" s="92">
        <v>30</v>
      </c>
      <c r="F3764">
        <v>1</v>
      </c>
    </row>
    <row r="3765" spans="1:6">
      <c r="A3765" s="90">
        <v>44156</v>
      </c>
      <c r="B3765" s="91">
        <v>44156</v>
      </c>
      <c r="C3765" s="92" t="s">
        <v>491</v>
      </c>
      <c r="D3765" s="93">
        <f>VLOOKUP(Pag_Inicio_Corr_mas_casos[[#This Row],[Corregimiento]],Hoja3!$A$2:$D$676,4,0)</f>
        <v>80815</v>
      </c>
      <c r="E3765" s="92">
        <v>30</v>
      </c>
      <c r="F3765">
        <v>1</v>
      </c>
    </row>
    <row r="3766" spans="1:6">
      <c r="A3766" s="90">
        <v>44156</v>
      </c>
      <c r="B3766" s="91">
        <v>44156</v>
      </c>
      <c r="C3766" s="92" t="s">
        <v>476</v>
      </c>
      <c r="D3766" s="93">
        <f>VLOOKUP(Pag_Inicio_Corr_mas_casos[[#This Row],[Corregimiento]],Hoja3!$A$2:$D$676,4,0)</f>
        <v>80812</v>
      </c>
      <c r="E3766" s="92">
        <v>29</v>
      </c>
      <c r="F3766">
        <v>1</v>
      </c>
    </row>
    <row r="3767" spans="1:6">
      <c r="A3767" s="90">
        <v>44156</v>
      </c>
      <c r="B3767" s="91">
        <v>44156</v>
      </c>
      <c r="C3767" s="92" t="s">
        <v>470</v>
      </c>
      <c r="D3767" s="93">
        <f>VLOOKUP(Pag_Inicio_Corr_mas_casos[[#This Row],[Corregimiento]],Hoja3!$A$2:$D$676,4,0)</f>
        <v>80822</v>
      </c>
      <c r="E3767" s="92">
        <v>29</v>
      </c>
      <c r="F3767">
        <v>1</v>
      </c>
    </row>
    <row r="3768" spans="1:6">
      <c r="A3768" s="90">
        <v>44156</v>
      </c>
      <c r="B3768" s="91">
        <v>44156</v>
      </c>
      <c r="C3768" s="92" t="s">
        <v>505</v>
      </c>
      <c r="D3768" s="93">
        <f>VLOOKUP(Pag_Inicio_Corr_mas_casos[[#This Row],[Corregimiento]],Hoja3!$A$2:$D$676,4,0)</f>
        <v>130717</v>
      </c>
      <c r="E3768" s="92">
        <v>29</v>
      </c>
      <c r="F3768">
        <v>1</v>
      </c>
    </row>
    <row r="3769" spans="1:6">
      <c r="A3769" s="90">
        <v>44156</v>
      </c>
      <c r="B3769" s="91">
        <v>44156</v>
      </c>
      <c r="C3769" s="92" t="s">
        <v>471</v>
      </c>
      <c r="D3769" s="93">
        <f>VLOOKUP(Pag_Inicio_Corr_mas_casos[[#This Row],[Corregimiento]],Hoja3!$A$2:$D$676,4,0)</f>
        <v>80823</v>
      </c>
      <c r="E3769" s="92">
        <v>24</v>
      </c>
      <c r="F3769">
        <v>1</v>
      </c>
    </row>
    <row r="3770" spans="1:6">
      <c r="A3770" s="90">
        <v>44156</v>
      </c>
      <c r="B3770" s="91">
        <v>44156</v>
      </c>
      <c r="C3770" s="92" t="s">
        <v>472</v>
      </c>
      <c r="D3770" s="93">
        <f>VLOOKUP(Pag_Inicio_Corr_mas_casos[[#This Row],[Corregimiento]],Hoja3!$A$2:$D$676,4,0)</f>
        <v>81001</v>
      </c>
      <c r="E3770" s="92">
        <v>24</v>
      </c>
      <c r="F3770">
        <v>1</v>
      </c>
    </row>
    <row r="3771" spans="1:6">
      <c r="A3771" s="90">
        <v>44156</v>
      </c>
      <c r="B3771" s="91">
        <v>44156</v>
      </c>
      <c r="C3771" s="92" t="s">
        <v>464</v>
      </c>
      <c r="D3771" s="93">
        <f>VLOOKUP(Pag_Inicio_Corr_mas_casos[[#This Row],[Corregimiento]],Hoja3!$A$2:$D$676,4,0)</f>
        <v>130102</v>
      </c>
      <c r="E3771" s="92">
        <v>23</v>
      </c>
      <c r="F3771">
        <v>1</v>
      </c>
    </row>
    <row r="3772" spans="1:6">
      <c r="A3772" s="90">
        <v>44156</v>
      </c>
      <c r="B3772" s="91">
        <v>44156</v>
      </c>
      <c r="C3772" s="92" t="s">
        <v>481</v>
      </c>
      <c r="D3772" s="93">
        <f>VLOOKUP(Pag_Inicio_Corr_mas_casos[[#This Row],[Corregimiento]],Hoja3!$A$2:$D$676,4,0)</f>
        <v>80810</v>
      </c>
      <c r="E3772" s="92">
        <v>22</v>
      </c>
      <c r="F3772">
        <v>1</v>
      </c>
    </row>
    <row r="3773" spans="1:6">
      <c r="A3773" s="90">
        <v>44156</v>
      </c>
      <c r="B3773" s="91">
        <v>44156</v>
      </c>
      <c r="C3773" s="92" t="s">
        <v>479</v>
      </c>
      <c r="D3773" s="93">
        <f>VLOOKUP(Pag_Inicio_Corr_mas_casos[[#This Row],[Corregimiento]],Hoja3!$A$2:$D$676,4,0)</f>
        <v>80806</v>
      </c>
      <c r="E3773" s="92">
        <v>22</v>
      </c>
      <c r="F3773">
        <v>1</v>
      </c>
    </row>
    <row r="3774" spans="1:6">
      <c r="A3774" s="90">
        <v>44156</v>
      </c>
      <c r="B3774" s="91">
        <v>44156</v>
      </c>
      <c r="C3774" s="92" t="s">
        <v>468</v>
      </c>
      <c r="D3774" s="93">
        <f>VLOOKUP(Pag_Inicio_Corr_mas_casos[[#This Row],[Corregimiento]],Hoja3!$A$2:$D$676,4,0)</f>
        <v>80816</v>
      </c>
      <c r="E3774" s="92">
        <v>22</v>
      </c>
      <c r="F3774">
        <v>1</v>
      </c>
    </row>
    <row r="3775" spans="1:6">
      <c r="A3775" s="90">
        <v>44156</v>
      </c>
      <c r="B3775" s="91">
        <v>44156</v>
      </c>
      <c r="C3775" s="92" t="s">
        <v>461</v>
      </c>
      <c r="D3775" s="93">
        <f>VLOOKUP(Pag_Inicio_Corr_mas_casos[[#This Row],[Corregimiento]],Hoja3!$A$2:$D$676,4,0)</f>
        <v>81002</v>
      </c>
      <c r="E3775" s="92">
        <v>21</v>
      </c>
      <c r="F3775">
        <v>1</v>
      </c>
    </row>
    <row r="3776" spans="1:6">
      <c r="A3776" s="90">
        <v>44156</v>
      </c>
      <c r="B3776" s="91">
        <v>44156</v>
      </c>
      <c r="C3776" s="92" t="s">
        <v>517</v>
      </c>
      <c r="D3776" s="93">
        <f>VLOOKUP(Pag_Inicio_Corr_mas_casos[[#This Row],[Corregimiento]],Hoja3!$A$2:$D$676,4,0)</f>
        <v>91001</v>
      </c>
      <c r="E3776" s="92">
        <v>21</v>
      </c>
      <c r="F3776">
        <v>1</v>
      </c>
    </row>
    <row r="3777" spans="1:6">
      <c r="A3777" s="90">
        <v>44156</v>
      </c>
      <c r="B3777" s="91">
        <v>44156</v>
      </c>
      <c r="C3777" s="92" t="s">
        <v>460</v>
      </c>
      <c r="D3777" s="93">
        <f>VLOOKUP(Pag_Inicio_Corr_mas_casos[[#This Row],[Corregimiento]],Hoja3!$A$2:$D$676,4,0)</f>
        <v>130101</v>
      </c>
      <c r="E3777" s="92">
        <v>20</v>
      </c>
      <c r="F3777">
        <v>1</v>
      </c>
    </row>
    <row r="3778" spans="1:6">
      <c r="A3778" s="90">
        <v>44156</v>
      </c>
      <c r="B3778" s="91">
        <v>44156</v>
      </c>
      <c r="C3778" s="92" t="s">
        <v>465</v>
      </c>
      <c r="D3778" s="93">
        <f>VLOOKUP(Pag_Inicio_Corr_mas_casos[[#This Row],[Corregimiento]],Hoja3!$A$2:$D$676,4,0)</f>
        <v>80821</v>
      </c>
      <c r="E3778" s="92">
        <v>20</v>
      </c>
      <c r="F3778">
        <v>1</v>
      </c>
    </row>
    <row r="3779" spans="1:6">
      <c r="A3779" s="90">
        <v>44156</v>
      </c>
      <c r="B3779" s="91">
        <v>44156</v>
      </c>
      <c r="C3779" s="92" t="s">
        <v>496</v>
      </c>
      <c r="D3779" s="93">
        <f>VLOOKUP(Pag_Inicio_Corr_mas_casos[[#This Row],[Corregimiento]],Hoja3!$A$2:$D$676,4,0)</f>
        <v>80826</v>
      </c>
      <c r="E3779" s="92">
        <v>19</v>
      </c>
      <c r="F3779">
        <v>1</v>
      </c>
    </row>
    <row r="3780" spans="1:6">
      <c r="A3780" s="90">
        <v>44156</v>
      </c>
      <c r="B3780" s="91">
        <v>44156</v>
      </c>
      <c r="C3780" s="92" t="s">
        <v>477</v>
      </c>
      <c r="D3780" s="93">
        <f>VLOOKUP(Pag_Inicio_Corr_mas_casos[[#This Row],[Corregimiento]],Hoja3!$A$2:$D$676,4,0)</f>
        <v>130702</v>
      </c>
      <c r="E3780" s="92">
        <v>19</v>
      </c>
      <c r="F3780">
        <v>1</v>
      </c>
    </row>
    <row r="3781" spans="1:6">
      <c r="A3781" s="90">
        <v>44156</v>
      </c>
      <c r="B3781" s="91">
        <v>44156</v>
      </c>
      <c r="C3781" s="92" t="s">
        <v>512</v>
      </c>
      <c r="D3781" s="93">
        <f>VLOOKUP(Pag_Inicio_Corr_mas_casos[[#This Row],[Corregimiento]],Hoja3!$A$2:$D$676,4,0)</f>
        <v>80807</v>
      </c>
      <c r="E3781" s="92">
        <v>18</v>
      </c>
      <c r="F3781">
        <v>1</v>
      </c>
    </row>
    <row r="3782" spans="1:6">
      <c r="A3782" s="90">
        <v>44156</v>
      </c>
      <c r="B3782" s="91">
        <v>44156</v>
      </c>
      <c r="C3782" s="92" t="s">
        <v>486</v>
      </c>
      <c r="D3782" s="93">
        <f>VLOOKUP(Pag_Inicio_Corr_mas_casos[[#This Row],[Corregimiento]],Hoja3!$A$2:$D$676,4,0)</f>
        <v>80813</v>
      </c>
      <c r="E3782" s="92">
        <v>17</v>
      </c>
      <c r="F3782">
        <v>1</v>
      </c>
    </row>
    <row r="3783" spans="1:6">
      <c r="A3783" s="90">
        <v>44156</v>
      </c>
      <c r="B3783" s="91">
        <v>44156</v>
      </c>
      <c r="C3783" s="92" t="s">
        <v>482</v>
      </c>
      <c r="D3783" s="93">
        <f>VLOOKUP(Pag_Inicio_Corr_mas_casos[[#This Row],[Corregimiento]],Hoja3!$A$2:$D$676,4,0)</f>
        <v>30107</v>
      </c>
      <c r="E3783" s="92">
        <v>15</v>
      </c>
      <c r="F3783">
        <v>1</v>
      </c>
    </row>
    <row r="3784" spans="1:6">
      <c r="A3784" s="90">
        <v>44156</v>
      </c>
      <c r="B3784" s="91">
        <v>44156</v>
      </c>
      <c r="C3784" s="92" t="s">
        <v>506</v>
      </c>
      <c r="D3784" s="93">
        <f>VLOOKUP(Pag_Inicio_Corr_mas_casos[[#This Row],[Corregimiento]],Hoja3!$A$2:$D$676,4,0)</f>
        <v>81003</v>
      </c>
      <c r="E3784" s="92">
        <v>15</v>
      </c>
      <c r="F3784">
        <v>1</v>
      </c>
    </row>
    <row r="3785" spans="1:6">
      <c r="A3785" s="90">
        <v>44156</v>
      </c>
      <c r="B3785" s="91">
        <v>44156</v>
      </c>
      <c r="C3785" s="92" t="s">
        <v>633</v>
      </c>
      <c r="D3785" s="93">
        <f>VLOOKUP(Pag_Inicio_Corr_mas_casos[[#This Row],[Corregimiento]],Hoja3!$A$2:$D$676,4,0)</f>
        <v>20401</v>
      </c>
      <c r="E3785" s="92">
        <v>14</v>
      </c>
      <c r="F3785">
        <v>1</v>
      </c>
    </row>
    <row r="3786" spans="1:6">
      <c r="A3786" s="90">
        <v>44156</v>
      </c>
      <c r="B3786" s="91">
        <v>44156</v>
      </c>
      <c r="C3786" s="92" t="s">
        <v>513</v>
      </c>
      <c r="D3786" s="93">
        <f>VLOOKUP(Pag_Inicio_Corr_mas_casos[[#This Row],[Corregimiento]],Hoja3!$A$2:$D$676,4,0)</f>
        <v>80814</v>
      </c>
      <c r="E3786" s="92">
        <v>14</v>
      </c>
      <c r="F3786">
        <v>1</v>
      </c>
    </row>
    <row r="3787" spans="1:6">
      <c r="A3787" s="90">
        <v>44156</v>
      </c>
      <c r="B3787" s="91">
        <v>44156</v>
      </c>
      <c r="C3787" s="92" t="s">
        <v>467</v>
      </c>
      <c r="D3787" s="93">
        <f>VLOOKUP(Pag_Inicio_Corr_mas_casos[[#This Row],[Corregimiento]],Hoja3!$A$2:$D$676,4,0)</f>
        <v>81008</v>
      </c>
      <c r="E3787" s="92">
        <v>14</v>
      </c>
      <c r="F3787">
        <v>1</v>
      </c>
    </row>
    <row r="3788" spans="1:6">
      <c r="A3788" s="90">
        <v>44156</v>
      </c>
      <c r="B3788" s="91">
        <v>44156</v>
      </c>
      <c r="C3788" s="92" t="s">
        <v>489</v>
      </c>
      <c r="D3788" s="93">
        <f>VLOOKUP(Pag_Inicio_Corr_mas_casos[[#This Row],[Corregimiento]],Hoja3!$A$2:$D$676,4,0)</f>
        <v>80808</v>
      </c>
      <c r="E3788" s="92">
        <v>13</v>
      </c>
      <c r="F3788">
        <v>1</v>
      </c>
    </row>
    <row r="3789" spans="1:6">
      <c r="A3789" s="90">
        <v>44156</v>
      </c>
      <c r="B3789" s="91">
        <v>44156</v>
      </c>
      <c r="C3789" s="92" t="s">
        <v>509</v>
      </c>
      <c r="D3789" s="93">
        <f>VLOOKUP(Pag_Inicio_Corr_mas_casos[[#This Row],[Corregimiento]],Hoja3!$A$2:$D$676,4,0)</f>
        <v>130701</v>
      </c>
      <c r="E3789" s="92">
        <v>13</v>
      </c>
      <c r="F3789">
        <v>1</v>
      </c>
    </row>
    <row r="3790" spans="1:6">
      <c r="A3790" s="90">
        <v>44156</v>
      </c>
      <c r="B3790" s="91">
        <v>44156</v>
      </c>
      <c r="C3790" s="92" t="s">
        <v>490</v>
      </c>
      <c r="D3790" s="93">
        <f>VLOOKUP(Pag_Inicio_Corr_mas_casos[[#This Row],[Corregimiento]],Hoja3!$A$2:$D$676,4,0)</f>
        <v>80820</v>
      </c>
      <c r="E3790" s="92">
        <v>12</v>
      </c>
      <c r="F3790">
        <v>1</v>
      </c>
    </row>
    <row r="3791" spans="1:6">
      <c r="A3791" s="90">
        <v>44156</v>
      </c>
      <c r="B3791" s="91">
        <v>44156</v>
      </c>
      <c r="C3791" s="92" t="s">
        <v>524</v>
      </c>
      <c r="D3791" s="93">
        <f>VLOOKUP(Pag_Inicio_Corr_mas_casos[[#This Row],[Corregimiento]],Hoja3!$A$2:$D$676,4,0)</f>
        <v>130716</v>
      </c>
      <c r="E3791" s="92">
        <v>12</v>
      </c>
      <c r="F3791">
        <v>1</v>
      </c>
    </row>
    <row r="3792" spans="1:6">
      <c r="A3792" s="90">
        <v>44156</v>
      </c>
      <c r="B3792" s="91">
        <v>44156</v>
      </c>
      <c r="C3792" s="92" t="s">
        <v>645</v>
      </c>
      <c r="D3792" s="93">
        <f>VLOOKUP(Pag_Inicio_Corr_mas_casos[[#This Row],[Corregimiento]],Hoja3!$A$2:$D$676,4,0)</f>
        <v>70408</v>
      </c>
      <c r="E3792" s="92">
        <v>12</v>
      </c>
      <c r="F3792">
        <v>1</v>
      </c>
    </row>
    <row r="3793" spans="1:7">
      <c r="A3793" s="90">
        <v>44156</v>
      </c>
      <c r="B3793" s="91">
        <v>44156</v>
      </c>
      <c r="C3793" s="92" t="s">
        <v>453</v>
      </c>
      <c r="D3793" s="93">
        <f>VLOOKUP(Pag_Inicio_Corr_mas_casos[[#This Row],[Corregimiento]],Hoja3!$A$2:$D$676,4,0)</f>
        <v>130709</v>
      </c>
      <c r="E3793" s="92">
        <v>11</v>
      </c>
      <c r="F3793">
        <v>1</v>
      </c>
    </row>
    <row r="3794" spans="1:7">
      <c r="A3794" s="90">
        <v>44156</v>
      </c>
      <c r="B3794" s="91">
        <v>44156</v>
      </c>
      <c r="C3794" s="92" t="s">
        <v>507</v>
      </c>
      <c r="D3794" s="93">
        <f>VLOOKUP(Pag_Inicio_Corr_mas_casos[[#This Row],[Corregimiento]],Hoja3!$A$2:$D$676,4,0)</f>
        <v>81009</v>
      </c>
      <c r="E3794" s="92">
        <v>11</v>
      </c>
      <c r="F3794">
        <v>1</v>
      </c>
    </row>
    <row r="3795" spans="1:7">
      <c r="A3795" s="90">
        <v>44156</v>
      </c>
      <c r="B3795" s="91">
        <v>44156</v>
      </c>
      <c r="C3795" s="92" t="s">
        <v>480</v>
      </c>
      <c r="D3795" s="93">
        <f>VLOOKUP(Pag_Inicio_Corr_mas_casos[[#This Row],[Corregimiento]],Hoja3!$A$2:$D$676,4,0)</f>
        <v>130108</v>
      </c>
      <c r="E3795" s="92">
        <v>11</v>
      </c>
      <c r="F3795">
        <v>1</v>
      </c>
    </row>
    <row r="3796" spans="1:7">
      <c r="A3796" s="90">
        <v>44156</v>
      </c>
      <c r="B3796" s="91">
        <v>44156</v>
      </c>
      <c r="C3796" s="92" t="s">
        <v>569</v>
      </c>
      <c r="D3796" s="93">
        <f>VLOOKUP(Pag_Inicio_Corr_mas_casos[[#This Row],[Corregimiento]],Hoja3!$A$2:$D$676,4,0)</f>
        <v>100104</v>
      </c>
      <c r="E3796" s="92">
        <v>11</v>
      </c>
      <c r="F3796">
        <v>1</v>
      </c>
    </row>
    <row r="3797" spans="1:7">
      <c r="A3797" s="111">
        <v>44157</v>
      </c>
      <c r="B3797" s="112">
        <v>44157</v>
      </c>
      <c r="C3797" s="113" t="s">
        <v>486</v>
      </c>
      <c r="D3797" s="114">
        <f>VLOOKUP(Pag_Inicio_Corr_mas_casos[[#This Row],[Corregimiento]],Hoja3!$A$2:$D$676,4,0)</f>
        <v>80813</v>
      </c>
      <c r="E3797" s="113">
        <v>47</v>
      </c>
      <c r="F3797">
        <v>1</v>
      </c>
      <c r="G3797">
        <f>SUM(F3797:F3834)</f>
        <v>38</v>
      </c>
    </row>
    <row r="3798" spans="1:7">
      <c r="A3798" s="111">
        <v>44157</v>
      </c>
      <c r="B3798" s="112">
        <v>44157</v>
      </c>
      <c r="C3798" s="113" t="s">
        <v>462</v>
      </c>
      <c r="D3798" s="114">
        <f>VLOOKUP(Pag_Inicio_Corr_mas_casos[[#This Row],[Corregimiento]],Hoja3!$A$2:$D$676,4,0)</f>
        <v>130106</v>
      </c>
      <c r="E3798" s="113">
        <v>42</v>
      </c>
      <c r="F3798">
        <v>1</v>
      </c>
    </row>
    <row r="3799" spans="1:7">
      <c r="A3799" s="111">
        <v>44157</v>
      </c>
      <c r="B3799" s="112">
        <v>44157</v>
      </c>
      <c r="C3799" s="113" t="s">
        <v>473</v>
      </c>
      <c r="D3799" s="114">
        <f>VLOOKUP(Pag_Inicio_Corr_mas_casos[[#This Row],[Corregimiento]],Hoja3!$A$2:$D$676,4,0)</f>
        <v>80819</v>
      </c>
      <c r="E3799" s="113">
        <v>40</v>
      </c>
      <c r="F3799">
        <v>1</v>
      </c>
    </row>
    <row r="3800" spans="1:7">
      <c r="A3800" s="111">
        <v>44157</v>
      </c>
      <c r="B3800" s="112">
        <v>44157</v>
      </c>
      <c r="C3800" s="113" t="s">
        <v>460</v>
      </c>
      <c r="D3800" s="114">
        <f>VLOOKUP(Pag_Inicio_Corr_mas_casos[[#This Row],[Corregimiento]],Hoja3!$A$2:$D$676,4,0)</f>
        <v>130101</v>
      </c>
      <c r="E3800" s="113">
        <v>34</v>
      </c>
      <c r="F3800">
        <v>1</v>
      </c>
    </row>
    <row r="3801" spans="1:7">
      <c r="A3801" s="111">
        <v>44157</v>
      </c>
      <c r="B3801" s="112">
        <v>44157</v>
      </c>
      <c r="C3801" s="113" t="s">
        <v>476</v>
      </c>
      <c r="D3801" s="114">
        <f>VLOOKUP(Pag_Inicio_Corr_mas_casos[[#This Row],[Corregimiento]],Hoja3!$A$2:$D$676,4,0)</f>
        <v>80812</v>
      </c>
      <c r="E3801" s="113">
        <v>30</v>
      </c>
      <c r="F3801">
        <v>1</v>
      </c>
    </row>
    <row r="3802" spans="1:7">
      <c r="A3802" s="111">
        <v>44157</v>
      </c>
      <c r="B3802" s="112">
        <v>44157</v>
      </c>
      <c r="C3802" s="113" t="s">
        <v>471</v>
      </c>
      <c r="D3802" s="114">
        <f>VLOOKUP(Pag_Inicio_Corr_mas_casos[[#This Row],[Corregimiento]],Hoja3!$A$2:$D$676,4,0)</f>
        <v>80823</v>
      </c>
      <c r="E3802" s="113">
        <v>29</v>
      </c>
      <c r="F3802">
        <v>1</v>
      </c>
    </row>
    <row r="3803" spans="1:7">
      <c r="A3803" s="111">
        <v>44157</v>
      </c>
      <c r="B3803" s="112">
        <v>44157</v>
      </c>
      <c r="C3803" s="113" t="s">
        <v>505</v>
      </c>
      <c r="D3803" s="114">
        <f>VLOOKUP(Pag_Inicio_Corr_mas_casos[[#This Row],[Corregimiento]],Hoja3!$A$2:$D$676,4,0)</f>
        <v>130717</v>
      </c>
      <c r="E3803" s="113">
        <v>29</v>
      </c>
      <c r="F3803">
        <v>1</v>
      </c>
    </row>
    <row r="3804" spans="1:7">
      <c r="A3804" s="111">
        <v>44157</v>
      </c>
      <c r="B3804" s="112">
        <v>44157</v>
      </c>
      <c r="C3804" s="113" t="s">
        <v>469</v>
      </c>
      <c r="D3804" s="114">
        <f>VLOOKUP(Pag_Inicio_Corr_mas_casos[[#This Row],[Corregimiento]],Hoja3!$A$2:$D$676,4,0)</f>
        <v>80817</v>
      </c>
      <c r="E3804" s="113">
        <v>28</v>
      </c>
      <c r="F3804">
        <v>1</v>
      </c>
    </row>
    <row r="3805" spans="1:7">
      <c r="A3805" s="111">
        <v>44157</v>
      </c>
      <c r="B3805" s="112">
        <v>44157</v>
      </c>
      <c r="C3805" s="113" t="s">
        <v>501</v>
      </c>
      <c r="D3805" s="114">
        <f>VLOOKUP(Pag_Inicio_Corr_mas_casos[[#This Row],[Corregimiento]],Hoja3!$A$2:$D$676,4,0)</f>
        <v>80809</v>
      </c>
      <c r="E3805" s="113">
        <v>28</v>
      </c>
      <c r="F3805">
        <v>1</v>
      </c>
    </row>
    <row r="3806" spans="1:7">
      <c r="A3806" s="111">
        <v>44157</v>
      </c>
      <c r="B3806" s="112">
        <v>44157</v>
      </c>
      <c r="C3806" s="113" t="s">
        <v>509</v>
      </c>
      <c r="D3806" s="114">
        <f>VLOOKUP(Pag_Inicio_Corr_mas_casos[[#This Row],[Corregimiento]],Hoja3!$A$2:$D$676,4,0)</f>
        <v>130701</v>
      </c>
      <c r="E3806" s="113">
        <v>26</v>
      </c>
      <c r="F3806">
        <v>1</v>
      </c>
    </row>
    <row r="3807" spans="1:7">
      <c r="A3807" s="111">
        <v>44157</v>
      </c>
      <c r="B3807" s="112">
        <v>44157</v>
      </c>
      <c r="C3807" s="113" t="s">
        <v>496</v>
      </c>
      <c r="D3807" s="114">
        <f>VLOOKUP(Pag_Inicio_Corr_mas_casos[[#This Row],[Corregimiento]],Hoja3!$A$2:$D$676,4,0)</f>
        <v>80826</v>
      </c>
      <c r="E3807" s="113">
        <v>26</v>
      </c>
      <c r="F3807">
        <v>1</v>
      </c>
    </row>
    <row r="3808" spans="1:7">
      <c r="A3808" s="111">
        <v>44157</v>
      </c>
      <c r="B3808" s="112">
        <v>44157</v>
      </c>
      <c r="C3808" s="113" t="s">
        <v>464</v>
      </c>
      <c r="D3808" s="114">
        <f>VLOOKUP(Pag_Inicio_Corr_mas_casos[[#This Row],[Corregimiento]],Hoja3!$A$2:$D$676,4,0)</f>
        <v>130102</v>
      </c>
      <c r="E3808" s="113">
        <v>26</v>
      </c>
      <c r="F3808">
        <v>1</v>
      </c>
    </row>
    <row r="3809" spans="1:6">
      <c r="A3809" s="111">
        <v>44157</v>
      </c>
      <c r="B3809" s="112">
        <v>44157</v>
      </c>
      <c r="C3809" s="113" t="s">
        <v>468</v>
      </c>
      <c r="D3809" s="114">
        <f>VLOOKUP(Pag_Inicio_Corr_mas_casos[[#This Row],[Corregimiento]],Hoja3!$A$2:$D$676,4,0)</f>
        <v>80816</v>
      </c>
      <c r="E3809" s="113">
        <v>25</v>
      </c>
      <c r="F3809">
        <v>1</v>
      </c>
    </row>
    <row r="3810" spans="1:6">
      <c r="A3810" s="111">
        <v>44157</v>
      </c>
      <c r="B3810" s="112">
        <v>44157</v>
      </c>
      <c r="C3810" s="113" t="s">
        <v>474</v>
      </c>
      <c r="D3810" s="114">
        <f>VLOOKUP(Pag_Inicio_Corr_mas_casos[[#This Row],[Corregimiento]],Hoja3!$A$2:$D$676,4,0)</f>
        <v>130107</v>
      </c>
      <c r="E3810" s="113">
        <v>24</v>
      </c>
      <c r="F3810">
        <v>1</v>
      </c>
    </row>
    <row r="3811" spans="1:6">
      <c r="A3811" s="111">
        <v>44157</v>
      </c>
      <c r="B3811" s="112">
        <v>44157</v>
      </c>
      <c r="C3811" s="113" t="s">
        <v>466</v>
      </c>
      <c r="D3811" s="114">
        <f>VLOOKUP(Pag_Inicio_Corr_mas_casos[[#This Row],[Corregimiento]],Hoja3!$A$2:$D$676,4,0)</f>
        <v>81007</v>
      </c>
      <c r="E3811" s="113">
        <v>23</v>
      </c>
      <c r="F3811">
        <v>1</v>
      </c>
    </row>
    <row r="3812" spans="1:6">
      <c r="A3812" s="111">
        <v>44157</v>
      </c>
      <c r="B3812" s="112">
        <v>44157</v>
      </c>
      <c r="C3812" s="113" t="s">
        <v>465</v>
      </c>
      <c r="D3812" s="114">
        <f>VLOOKUP(Pag_Inicio_Corr_mas_casos[[#This Row],[Corregimiento]],Hoja3!$A$2:$D$676,4,0)</f>
        <v>80821</v>
      </c>
      <c r="E3812" s="113">
        <v>22</v>
      </c>
      <c r="F3812">
        <v>1</v>
      </c>
    </row>
    <row r="3813" spans="1:6">
      <c r="A3813" s="111">
        <v>44157</v>
      </c>
      <c r="B3813" s="112">
        <v>44157</v>
      </c>
      <c r="C3813" s="113" t="s">
        <v>477</v>
      </c>
      <c r="D3813" s="114">
        <f>VLOOKUP(Pag_Inicio_Corr_mas_casos[[#This Row],[Corregimiento]],Hoja3!$A$2:$D$676,4,0)</f>
        <v>130702</v>
      </c>
      <c r="E3813" s="113">
        <v>22</v>
      </c>
      <c r="F3813">
        <v>1</v>
      </c>
    </row>
    <row r="3814" spans="1:6">
      <c r="A3814" s="111">
        <v>44157</v>
      </c>
      <c r="B3814" s="112">
        <v>44157</v>
      </c>
      <c r="C3814" s="113" t="s">
        <v>479</v>
      </c>
      <c r="D3814" s="114">
        <f>VLOOKUP(Pag_Inicio_Corr_mas_casos[[#This Row],[Corregimiento]],Hoja3!$A$2:$D$676,4,0)</f>
        <v>80806</v>
      </c>
      <c r="E3814" s="113">
        <v>22</v>
      </c>
      <c r="F3814">
        <v>1</v>
      </c>
    </row>
    <row r="3815" spans="1:6">
      <c r="A3815" s="111">
        <v>44157</v>
      </c>
      <c r="B3815" s="112">
        <v>44157</v>
      </c>
      <c r="C3815" s="113" t="s">
        <v>453</v>
      </c>
      <c r="D3815" s="114">
        <f>VLOOKUP(Pag_Inicio_Corr_mas_casos[[#This Row],[Corregimiento]],Hoja3!$A$2:$D$676,4,0)</f>
        <v>130709</v>
      </c>
      <c r="E3815" s="113">
        <v>22</v>
      </c>
      <c r="F3815">
        <v>1</v>
      </c>
    </row>
    <row r="3816" spans="1:6">
      <c r="A3816" s="111">
        <v>44157</v>
      </c>
      <c r="B3816" s="112">
        <v>44157</v>
      </c>
      <c r="C3816" s="113" t="s">
        <v>490</v>
      </c>
      <c r="D3816" s="114">
        <f>VLOOKUP(Pag_Inicio_Corr_mas_casos[[#This Row],[Corregimiento]],Hoja3!$A$2:$D$676,4,0)</f>
        <v>80820</v>
      </c>
      <c r="E3816" s="113">
        <v>22</v>
      </c>
      <c r="F3816">
        <v>1</v>
      </c>
    </row>
    <row r="3817" spans="1:6">
      <c r="A3817" s="111">
        <v>44157</v>
      </c>
      <c r="B3817" s="112">
        <v>44157</v>
      </c>
      <c r="C3817" s="113" t="s">
        <v>467</v>
      </c>
      <c r="D3817" s="114">
        <f>VLOOKUP(Pag_Inicio_Corr_mas_casos[[#This Row],[Corregimiento]],Hoja3!$A$2:$D$676,4,0)</f>
        <v>81008</v>
      </c>
      <c r="E3817" s="113">
        <v>22</v>
      </c>
      <c r="F3817">
        <v>1</v>
      </c>
    </row>
    <row r="3818" spans="1:6">
      <c r="A3818" s="111">
        <v>44157</v>
      </c>
      <c r="B3818" s="112">
        <v>44157</v>
      </c>
      <c r="C3818" s="113" t="s">
        <v>507</v>
      </c>
      <c r="D3818" s="114">
        <f>VLOOKUP(Pag_Inicio_Corr_mas_casos[[#This Row],[Corregimiento]],Hoja3!$A$2:$D$676,4,0)</f>
        <v>81009</v>
      </c>
      <c r="E3818" s="113">
        <v>22</v>
      </c>
      <c r="F3818">
        <v>1</v>
      </c>
    </row>
    <row r="3819" spans="1:6">
      <c r="A3819" s="111">
        <v>44157</v>
      </c>
      <c r="B3819" s="112">
        <v>44157</v>
      </c>
      <c r="C3819" s="113" t="s">
        <v>495</v>
      </c>
      <c r="D3819" s="114">
        <f>VLOOKUP(Pag_Inicio_Corr_mas_casos[[#This Row],[Corregimiento]],Hoja3!$A$2:$D$676,4,0)</f>
        <v>130708</v>
      </c>
      <c r="E3819" s="113">
        <v>20</v>
      </c>
      <c r="F3819">
        <v>1</v>
      </c>
    </row>
    <row r="3820" spans="1:6">
      <c r="A3820" s="111">
        <v>44157</v>
      </c>
      <c r="B3820" s="112">
        <v>44157</v>
      </c>
      <c r="C3820" s="113" t="s">
        <v>536</v>
      </c>
      <c r="D3820" s="114">
        <f>VLOOKUP(Pag_Inicio_Corr_mas_casos[[#This Row],[Corregimiento]],Hoja3!$A$2:$D$676,4,0)</f>
        <v>81004</v>
      </c>
      <c r="E3820" s="113">
        <v>20</v>
      </c>
      <c r="F3820">
        <v>1</v>
      </c>
    </row>
    <row r="3821" spans="1:6">
      <c r="A3821" s="111">
        <v>44157</v>
      </c>
      <c r="B3821" s="112">
        <v>44157</v>
      </c>
      <c r="C3821" s="113" t="s">
        <v>480</v>
      </c>
      <c r="D3821" s="114">
        <f>VLOOKUP(Pag_Inicio_Corr_mas_casos[[#This Row],[Corregimiento]],Hoja3!$A$2:$D$676,4,0)</f>
        <v>130108</v>
      </c>
      <c r="E3821" s="113">
        <v>19</v>
      </c>
      <c r="F3821">
        <v>1</v>
      </c>
    </row>
    <row r="3822" spans="1:6">
      <c r="A3822" s="111">
        <v>44157</v>
      </c>
      <c r="B3822" s="112">
        <v>44157</v>
      </c>
      <c r="C3822" s="113" t="s">
        <v>461</v>
      </c>
      <c r="D3822" s="114">
        <f>VLOOKUP(Pag_Inicio_Corr_mas_casos[[#This Row],[Corregimiento]],Hoja3!$A$2:$D$676,4,0)</f>
        <v>81002</v>
      </c>
      <c r="E3822" s="113">
        <v>17</v>
      </c>
      <c r="F3822">
        <v>1</v>
      </c>
    </row>
    <row r="3823" spans="1:6">
      <c r="A3823" s="111">
        <v>44157</v>
      </c>
      <c r="B3823" s="112">
        <v>44157</v>
      </c>
      <c r="C3823" s="113" t="s">
        <v>470</v>
      </c>
      <c r="D3823" s="114">
        <f>VLOOKUP(Pag_Inicio_Corr_mas_casos[[#This Row],[Corregimiento]],Hoja3!$A$2:$D$676,4,0)</f>
        <v>80822</v>
      </c>
      <c r="E3823" s="113">
        <v>15</v>
      </c>
      <c r="F3823">
        <v>1</v>
      </c>
    </row>
    <row r="3824" spans="1:6">
      <c r="A3824" s="111">
        <v>44157</v>
      </c>
      <c r="B3824" s="112">
        <v>44157</v>
      </c>
      <c r="C3824" s="113" t="s">
        <v>472</v>
      </c>
      <c r="D3824" s="114">
        <f>VLOOKUP(Pag_Inicio_Corr_mas_casos[[#This Row],[Corregimiento]],Hoja3!$A$2:$D$676,4,0)</f>
        <v>81001</v>
      </c>
      <c r="E3824" s="113">
        <v>15</v>
      </c>
      <c r="F3824">
        <v>1</v>
      </c>
    </row>
    <row r="3825" spans="1:7">
      <c r="A3825" s="111">
        <v>44157</v>
      </c>
      <c r="B3825" s="112">
        <v>44157</v>
      </c>
      <c r="C3825" s="113" t="s">
        <v>513</v>
      </c>
      <c r="D3825" s="114">
        <f>VLOOKUP(Pag_Inicio_Corr_mas_casos[[#This Row],[Corregimiento]],Hoja3!$A$2:$D$676,4,0)</f>
        <v>80814</v>
      </c>
      <c r="E3825" s="113">
        <v>14</v>
      </c>
      <c r="F3825">
        <v>1</v>
      </c>
    </row>
    <row r="3826" spans="1:7">
      <c r="A3826" s="111">
        <v>44157</v>
      </c>
      <c r="B3826" s="112">
        <v>44157</v>
      </c>
      <c r="C3826" s="113" t="s">
        <v>516</v>
      </c>
      <c r="D3826" s="114">
        <f>VLOOKUP(Pag_Inicio_Corr_mas_casos[[#This Row],[Corregimiento]],Hoja3!$A$2:$D$676,4,0)</f>
        <v>130706</v>
      </c>
      <c r="E3826" s="113">
        <v>13</v>
      </c>
      <c r="F3826">
        <v>1</v>
      </c>
    </row>
    <row r="3827" spans="1:7">
      <c r="A3827" s="111">
        <v>44157</v>
      </c>
      <c r="B3827" s="112">
        <v>44157</v>
      </c>
      <c r="C3827" s="113" t="s">
        <v>499</v>
      </c>
      <c r="D3827" s="114">
        <f>VLOOKUP(Pag_Inicio_Corr_mas_casos[[#This Row],[Corregimiento]],Hoja3!$A$2:$D$676,4,0)</f>
        <v>130105</v>
      </c>
      <c r="E3827" s="113">
        <v>13</v>
      </c>
      <c r="F3827">
        <v>1</v>
      </c>
    </row>
    <row r="3828" spans="1:7">
      <c r="A3828" s="111">
        <v>44157</v>
      </c>
      <c r="B3828" s="112">
        <v>44157</v>
      </c>
      <c r="C3828" s="113" t="s">
        <v>510</v>
      </c>
      <c r="D3828" s="114">
        <f>VLOOKUP(Pag_Inicio_Corr_mas_casos[[#This Row],[Corregimiento]],Hoja3!$A$2:$D$676,4,0)</f>
        <v>80804</v>
      </c>
      <c r="E3828" s="113">
        <v>12</v>
      </c>
      <c r="F3828">
        <v>1</v>
      </c>
    </row>
    <row r="3829" spans="1:7">
      <c r="A3829" s="111">
        <v>44157</v>
      </c>
      <c r="B3829" s="112">
        <v>44157</v>
      </c>
      <c r="C3829" s="113" t="s">
        <v>491</v>
      </c>
      <c r="D3829" s="114">
        <f>VLOOKUP(Pag_Inicio_Corr_mas_casos[[#This Row],[Corregimiento]],Hoja3!$A$2:$D$676,4,0)</f>
        <v>80815</v>
      </c>
      <c r="E3829" s="113">
        <v>12</v>
      </c>
      <c r="F3829">
        <v>1</v>
      </c>
    </row>
    <row r="3830" spans="1:7">
      <c r="A3830" s="111">
        <v>44157</v>
      </c>
      <c r="B3830" s="112">
        <v>44157</v>
      </c>
      <c r="C3830" s="113" t="s">
        <v>481</v>
      </c>
      <c r="D3830" s="114">
        <f>VLOOKUP(Pag_Inicio_Corr_mas_casos[[#This Row],[Corregimiento]],Hoja3!$A$2:$D$676,4,0)</f>
        <v>80810</v>
      </c>
      <c r="E3830" s="113">
        <v>12</v>
      </c>
      <c r="F3830">
        <v>1</v>
      </c>
    </row>
    <row r="3831" spans="1:7">
      <c r="A3831" s="111">
        <v>44157</v>
      </c>
      <c r="B3831" s="112">
        <v>44157</v>
      </c>
      <c r="C3831" s="113" t="s">
        <v>498</v>
      </c>
      <c r="D3831" s="114">
        <f>VLOOKUP(Pag_Inicio_Corr_mas_casos[[#This Row],[Corregimiento]],Hoja3!$A$2:$D$676,4,0)</f>
        <v>80803</v>
      </c>
      <c r="E3831" s="113">
        <v>12</v>
      </c>
      <c r="F3831">
        <v>1</v>
      </c>
    </row>
    <row r="3832" spans="1:7">
      <c r="A3832" s="111">
        <v>44157</v>
      </c>
      <c r="B3832" s="112">
        <v>44157</v>
      </c>
      <c r="C3832" s="113" t="s">
        <v>512</v>
      </c>
      <c r="D3832" s="114">
        <f>VLOOKUP(Pag_Inicio_Corr_mas_casos[[#This Row],[Corregimiento]],Hoja3!$A$2:$D$676,4,0)</f>
        <v>80807</v>
      </c>
      <c r="E3832" s="113">
        <v>11</v>
      </c>
      <c r="F3832">
        <v>1</v>
      </c>
    </row>
    <row r="3833" spans="1:7">
      <c r="A3833" s="111">
        <v>44157</v>
      </c>
      <c r="B3833" s="112">
        <v>44157</v>
      </c>
      <c r="C3833" s="113" t="s">
        <v>597</v>
      </c>
      <c r="D3833" s="114">
        <f>VLOOKUP(Pag_Inicio_Corr_mas_casos[[#This Row],[Corregimiento]],Hoja3!$A$2:$D$676,4,0)</f>
        <v>70409</v>
      </c>
      <c r="E3833" s="113">
        <v>11</v>
      </c>
      <c r="F3833">
        <v>1</v>
      </c>
    </row>
    <row r="3834" spans="1:7">
      <c r="A3834" s="111">
        <v>44157</v>
      </c>
      <c r="B3834" s="112">
        <v>44157</v>
      </c>
      <c r="C3834" s="113" t="s">
        <v>532</v>
      </c>
      <c r="D3834" s="114">
        <f>VLOOKUP(Pag_Inicio_Corr_mas_casos[[#This Row],[Corregimiento]],Hoja3!$A$2:$D$676,4,0)</f>
        <v>20601</v>
      </c>
      <c r="E3834" s="113">
        <v>11</v>
      </c>
      <c r="F3834">
        <v>1</v>
      </c>
    </row>
    <row r="3835" spans="1:7">
      <c r="A3835" s="127">
        <v>44158</v>
      </c>
      <c r="B3835" s="128">
        <v>44158</v>
      </c>
      <c r="C3835" s="129" t="s">
        <v>511</v>
      </c>
      <c r="D3835" s="130">
        <f>VLOOKUP(Pag_Inicio_Corr_mas_casos[[#This Row],[Corregimiento]],Hoja3!$A$2:$D$676,4,0)</f>
        <v>80508</v>
      </c>
      <c r="E3835" s="129">
        <v>38</v>
      </c>
      <c r="F3835">
        <v>1</v>
      </c>
      <c r="G3835">
        <f>SUM(F3835:F3862)</f>
        <v>28</v>
      </c>
    </row>
    <row r="3836" spans="1:7">
      <c r="A3836" s="127">
        <v>44158</v>
      </c>
      <c r="B3836" s="128">
        <v>44158</v>
      </c>
      <c r="C3836" s="129" t="s">
        <v>473</v>
      </c>
      <c r="D3836" s="130">
        <f>VLOOKUP(Pag_Inicio_Corr_mas_casos[[#This Row],[Corregimiento]],Hoja3!$A$2:$D$676,4,0)</f>
        <v>80819</v>
      </c>
      <c r="E3836" s="129">
        <v>28</v>
      </c>
      <c r="F3836">
        <v>1</v>
      </c>
    </row>
    <row r="3837" spans="1:7">
      <c r="A3837" s="127">
        <v>44158</v>
      </c>
      <c r="B3837" s="128">
        <v>44158</v>
      </c>
      <c r="C3837" s="129" t="s">
        <v>479</v>
      </c>
      <c r="D3837" s="130">
        <f>VLOOKUP(Pag_Inicio_Corr_mas_casos[[#This Row],[Corregimiento]],Hoja3!$A$2:$D$676,4,0)</f>
        <v>80806</v>
      </c>
      <c r="E3837" s="129">
        <v>26</v>
      </c>
      <c r="F3837">
        <v>1</v>
      </c>
    </row>
    <row r="3838" spans="1:7">
      <c r="A3838" s="127">
        <v>44158</v>
      </c>
      <c r="B3838" s="128">
        <v>44158</v>
      </c>
      <c r="C3838" s="129" t="s">
        <v>471</v>
      </c>
      <c r="D3838" s="130">
        <f>VLOOKUP(Pag_Inicio_Corr_mas_casos[[#This Row],[Corregimiento]],Hoja3!$A$2:$D$676,4,0)</f>
        <v>80823</v>
      </c>
      <c r="E3838" s="129">
        <v>23</v>
      </c>
      <c r="F3838">
        <v>1</v>
      </c>
    </row>
    <row r="3839" spans="1:7">
      <c r="A3839" s="127">
        <v>44158</v>
      </c>
      <c r="B3839" s="128">
        <v>44158</v>
      </c>
      <c r="C3839" s="129" t="s">
        <v>464</v>
      </c>
      <c r="D3839" s="130">
        <f>VLOOKUP(Pag_Inicio_Corr_mas_casos[[#This Row],[Corregimiento]],Hoja3!$A$2:$D$676,4,0)</f>
        <v>130102</v>
      </c>
      <c r="E3839" s="129">
        <v>23</v>
      </c>
      <c r="F3839">
        <v>1</v>
      </c>
    </row>
    <row r="3840" spans="1:7">
      <c r="A3840" s="127">
        <v>44158</v>
      </c>
      <c r="B3840" s="128">
        <v>44158</v>
      </c>
      <c r="C3840" s="129" t="s">
        <v>482</v>
      </c>
      <c r="D3840" s="130">
        <f>VLOOKUP(Pag_Inicio_Corr_mas_casos[[#This Row],[Corregimiento]],Hoja3!$A$2:$D$676,4,0)</f>
        <v>30107</v>
      </c>
      <c r="E3840" s="129">
        <v>21</v>
      </c>
      <c r="F3840">
        <v>1</v>
      </c>
    </row>
    <row r="3841" spans="1:6">
      <c r="A3841" s="127">
        <v>44158</v>
      </c>
      <c r="B3841" s="128">
        <v>44158</v>
      </c>
      <c r="C3841" s="129" t="s">
        <v>468</v>
      </c>
      <c r="D3841" s="130">
        <f>VLOOKUP(Pag_Inicio_Corr_mas_casos[[#This Row],[Corregimiento]],Hoja3!$A$2:$D$676,4,0)</f>
        <v>80816</v>
      </c>
      <c r="E3841" s="129">
        <v>19</v>
      </c>
      <c r="F3841">
        <v>1</v>
      </c>
    </row>
    <row r="3842" spans="1:6">
      <c r="A3842" s="127">
        <v>44158</v>
      </c>
      <c r="B3842" s="128">
        <v>44158</v>
      </c>
      <c r="C3842" s="129" t="s">
        <v>470</v>
      </c>
      <c r="D3842" s="130">
        <f>VLOOKUP(Pag_Inicio_Corr_mas_casos[[#This Row],[Corregimiento]],Hoja3!$A$2:$D$676,4,0)</f>
        <v>80822</v>
      </c>
      <c r="E3842" s="129">
        <v>18</v>
      </c>
      <c r="F3842">
        <v>1</v>
      </c>
    </row>
    <row r="3843" spans="1:6">
      <c r="A3843" s="127">
        <v>44158</v>
      </c>
      <c r="B3843" s="128">
        <v>44158</v>
      </c>
      <c r="C3843" s="129" t="s">
        <v>460</v>
      </c>
      <c r="D3843" s="130">
        <f>VLOOKUP(Pag_Inicio_Corr_mas_casos[[#This Row],[Corregimiento]],Hoja3!$A$2:$D$676,4,0)</f>
        <v>130101</v>
      </c>
      <c r="E3843" s="129">
        <v>18</v>
      </c>
      <c r="F3843">
        <v>1</v>
      </c>
    </row>
    <row r="3844" spans="1:6">
      <c r="A3844" s="127">
        <v>44158</v>
      </c>
      <c r="B3844" s="128">
        <v>44158</v>
      </c>
      <c r="C3844" s="129" t="s">
        <v>477</v>
      </c>
      <c r="D3844" s="130">
        <f>VLOOKUP(Pag_Inicio_Corr_mas_casos[[#This Row],[Corregimiento]],Hoja3!$A$2:$D$676,4,0)</f>
        <v>130702</v>
      </c>
      <c r="E3844" s="129">
        <v>18</v>
      </c>
      <c r="F3844">
        <v>1</v>
      </c>
    </row>
    <row r="3845" spans="1:6">
      <c r="A3845" s="127">
        <v>44158</v>
      </c>
      <c r="B3845" s="128">
        <v>44158</v>
      </c>
      <c r="C3845" s="129" t="s">
        <v>466</v>
      </c>
      <c r="D3845" s="130">
        <f>VLOOKUP(Pag_Inicio_Corr_mas_casos[[#This Row],[Corregimiento]],Hoja3!$A$2:$D$676,4,0)</f>
        <v>81007</v>
      </c>
      <c r="E3845" s="129">
        <v>18</v>
      </c>
      <c r="F3845">
        <v>1</v>
      </c>
    </row>
    <row r="3846" spans="1:6">
      <c r="A3846" s="127">
        <v>44158</v>
      </c>
      <c r="B3846" s="128">
        <v>44158</v>
      </c>
      <c r="C3846" s="129" t="s">
        <v>465</v>
      </c>
      <c r="D3846" s="130">
        <f>VLOOKUP(Pag_Inicio_Corr_mas_casos[[#This Row],[Corregimiento]],Hoja3!$A$2:$D$676,4,0)</f>
        <v>80821</v>
      </c>
      <c r="E3846" s="129">
        <v>17</v>
      </c>
      <c r="F3846">
        <v>1</v>
      </c>
    </row>
    <row r="3847" spans="1:6">
      <c r="A3847" s="127">
        <v>44158</v>
      </c>
      <c r="B3847" s="128">
        <v>44158</v>
      </c>
      <c r="C3847" s="129" t="s">
        <v>462</v>
      </c>
      <c r="D3847" s="130">
        <f>VLOOKUP(Pag_Inicio_Corr_mas_casos[[#This Row],[Corregimiento]],Hoja3!$A$2:$D$676,4,0)</f>
        <v>130106</v>
      </c>
      <c r="E3847" s="129">
        <v>17</v>
      </c>
      <c r="F3847">
        <v>1</v>
      </c>
    </row>
    <row r="3848" spans="1:6">
      <c r="A3848" s="127">
        <v>44158</v>
      </c>
      <c r="B3848" s="128">
        <v>44158</v>
      </c>
      <c r="C3848" s="129" t="s">
        <v>469</v>
      </c>
      <c r="D3848" s="130">
        <f>VLOOKUP(Pag_Inicio_Corr_mas_casos[[#This Row],[Corregimiento]],Hoja3!$A$2:$D$676,4,0)</f>
        <v>80817</v>
      </c>
      <c r="E3848" s="129">
        <v>27</v>
      </c>
      <c r="F3848">
        <v>1</v>
      </c>
    </row>
    <row r="3849" spans="1:6">
      <c r="A3849" s="127">
        <v>44158</v>
      </c>
      <c r="B3849" s="128">
        <v>44158</v>
      </c>
      <c r="C3849" s="129" t="s">
        <v>461</v>
      </c>
      <c r="D3849" s="130">
        <f>VLOOKUP(Pag_Inicio_Corr_mas_casos[[#This Row],[Corregimiento]],Hoja3!$A$2:$D$676,4,0)</f>
        <v>81002</v>
      </c>
      <c r="E3849" s="129">
        <v>15</v>
      </c>
      <c r="F3849">
        <v>1</v>
      </c>
    </row>
    <row r="3850" spans="1:6">
      <c r="A3850" s="127">
        <v>44158</v>
      </c>
      <c r="B3850" s="128">
        <v>44158</v>
      </c>
      <c r="C3850" s="129" t="s">
        <v>512</v>
      </c>
      <c r="D3850" s="130">
        <f>VLOOKUP(Pag_Inicio_Corr_mas_casos[[#This Row],[Corregimiento]],Hoja3!$A$2:$D$676,4,0)</f>
        <v>80807</v>
      </c>
      <c r="E3850" s="129">
        <v>15</v>
      </c>
      <c r="F3850">
        <v>1</v>
      </c>
    </row>
    <row r="3851" spans="1:6">
      <c r="A3851" s="127">
        <v>44158</v>
      </c>
      <c r="B3851" s="128">
        <v>44158</v>
      </c>
      <c r="C3851" s="129" t="s">
        <v>506</v>
      </c>
      <c r="D3851" s="130">
        <f>VLOOKUP(Pag_Inicio_Corr_mas_casos[[#This Row],[Corregimiento]],Hoja3!$A$2:$D$676,4,0)</f>
        <v>81003</v>
      </c>
      <c r="E3851" s="129">
        <v>15</v>
      </c>
      <c r="F3851">
        <v>1</v>
      </c>
    </row>
    <row r="3852" spans="1:6">
      <c r="A3852" s="127">
        <v>44158</v>
      </c>
      <c r="B3852" s="128">
        <v>44158</v>
      </c>
      <c r="C3852" s="129" t="s">
        <v>476</v>
      </c>
      <c r="D3852" s="130">
        <f>VLOOKUP(Pag_Inicio_Corr_mas_casos[[#This Row],[Corregimiento]],Hoja3!$A$2:$D$676,4,0)</f>
        <v>80812</v>
      </c>
      <c r="E3852" s="129">
        <v>15</v>
      </c>
      <c r="F3852">
        <v>1</v>
      </c>
    </row>
    <row r="3853" spans="1:6">
      <c r="A3853" s="127">
        <v>44158</v>
      </c>
      <c r="B3853" s="128">
        <v>44158</v>
      </c>
      <c r="C3853" s="129" t="s">
        <v>524</v>
      </c>
      <c r="D3853" s="130">
        <f>VLOOKUP(Pag_Inicio_Corr_mas_casos[[#This Row],[Corregimiento]],Hoja3!$A$2:$D$676,4,0)</f>
        <v>130716</v>
      </c>
      <c r="E3853" s="129">
        <v>15</v>
      </c>
      <c r="F3853">
        <v>1</v>
      </c>
    </row>
    <row r="3854" spans="1:6">
      <c r="A3854" s="127">
        <v>44158</v>
      </c>
      <c r="B3854" s="128">
        <v>44158</v>
      </c>
      <c r="C3854" s="129" t="s">
        <v>668</v>
      </c>
      <c r="D3854" s="130">
        <f>VLOOKUP(Pag_Inicio_Corr_mas_casos[[#This Row],[Corregimiento]],Hoja3!$A$2:$D$676,4,0)</f>
        <v>90801</v>
      </c>
      <c r="E3854" s="129">
        <v>15</v>
      </c>
      <c r="F3854">
        <v>1</v>
      </c>
    </row>
    <row r="3855" spans="1:6">
      <c r="A3855" s="127">
        <v>44158</v>
      </c>
      <c r="B3855" s="128">
        <v>44158</v>
      </c>
      <c r="C3855" s="129" t="s">
        <v>490</v>
      </c>
      <c r="D3855" s="130">
        <f>VLOOKUP(Pag_Inicio_Corr_mas_casos[[#This Row],[Corregimiento]],Hoja3!$A$2:$D$676,4,0)</f>
        <v>80820</v>
      </c>
      <c r="E3855" s="129">
        <v>14</v>
      </c>
      <c r="F3855">
        <v>1</v>
      </c>
    </row>
    <row r="3856" spans="1:6">
      <c r="A3856" s="127">
        <v>44158</v>
      </c>
      <c r="B3856" s="128">
        <v>44158</v>
      </c>
      <c r="C3856" s="129" t="s">
        <v>472</v>
      </c>
      <c r="D3856" s="130">
        <f>VLOOKUP(Pag_Inicio_Corr_mas_casos[[#This Row],[Corregimiento]],Hoja3!$A$2:$D$676,4,0)</f>
        <v>81001</v>
      </c>
      <c r="E3856" s="129">
        <v>13</v>
      </c>
      <c r="F3856">
        <v>1</v>
      </c>
    </row>
    <row r="3857" spans="1:7">
      <c r="A3857" s="127">
        <v>44158</v>
      </c>
      <c r="B3857" s="128">
        <v>44158</v>
      </c>
      <c r="C3857" s="129" t="s">
        <v>474</v>
      </c>
      <c r="D3857" s="130">
        <f>VLOOKUP(Pag_Inicio_Corr_mas_casos[[#This Row],[Corregimiento]],Hoja3!$A$2:$D$676,4,0)</f>
        <v>130107</v>
      </c>
      <c r="E3857" s="129">
        <v>13</v>
      </c>
      <c r="F3857">
        <v>1</v>
      </c>
    </row>
    <row r="3858" spans="1:7">
      <c r="A3858" s="127">
        <v>44158</v>
      </c>
      <c r="B3858" s="128">
        <v>44158</v>
      </c>
      <c r="C3858" s="129" t="s">
        <v>505</v>
      </c>
      <c r="D3858" s="130">
        <f>VLOOKUP(Pag_Inicio_Corr_mas_casos[[#This Row],[Corregimiento]],Hoja3!$A$2:$D$676,4,0)</f>
        <v>130717</v>
      </c>
      <c r="E3858" s="129">
        <v>12</v>
      </c>
      <c r="F3858">
        <v>1</v>
      </c>
    </row>
    <row r="3859" spans="1:7">
      <c r="A3859" s="127">
        <v>44158</v>
      </c>
      <c r="B3859" s="128">
        <v>44158</v>
      </c>
      <c r="C3859" s="129" t="s">
        <v>475</v>
      </c>
      <c r="D3859" s="130">
        <f>VLOOKUP(Pag_Inicio_Corr_mas_casos[[#This Row],[Corregimiento]],Hoja3!$A$2:$D$676,4,0)</f>
        <v>81006</v>
      </c>
      <c r="E3859" s="129">
        <v>11</v>
      </c>
      <c r="F3859">
        <v>1</v>
      </c>
    </row>
    <row r="3860" spans="1:7">
      <c r="A3860" s="127">
        <v>44158</v>
      </c>
      <c r="B3860" s="128">
        <v>44158</v>
      </c>
      <c r="C3860" s="129" t="s">
        <v>564</v>
      </c>
      <c r="D3860" s="130">
        <f>VLOOKUP(Pag_Inicio_Corr_mas_casos[[#This Row],[Corregimiento]],Hoja3!$A$2:$D$676,4,0)</f>
        <v>40606</v>
      </c>
      <c r="E3860" s="129">
        <v>11</v>
      </c>
      <c r="F3860">
        <v>1</v>
      </c>
    </row>
    <row r="3861" spans="1:7">
      <c r="A3861" s="127">
        <v>44158</v>
      </c>
      <c r="B3861" s="128">
        <v>44158</v>
      </c>
      <c r="C3861" s="129" t="s">
        <v>467</v>
      </c>
      <c r="D3861" s="130">
        <f>VLOOKUP(Pag_Inicio_Corr_mas_casos[[#This Row],[Corregimiento]],Hoja3!$A$2:$D$676,4,0)</f>
        <v>81008</v>
      </c>
      <c r="E3861" s="129">
        <v>11</v>
      </c>
      <c r="F3861">
        <v>1</v>
      </c>
    </row>
    <row r="3862" spans="1:7">
      <c r="A3862" s="127">
        <v>44158</v>
      </c>
      <c r="B3862" s="128">
        <v>44158</v>
      </c>
      <c r="C3862" s="129" t="s">
        <v>486</v>
      </c>
      <c r="D3862" s="130">
        <f>VLOOKUP(Pag_Inicio_Corr_mas_casos[[#This Row],[Corregimiento]],Hoja3!$A$2:$D$676,4,0)</f>
        <v>80813</v>
      </c>
      <c r="E3862" s="129">
        <v>11</v>
      </c>
      <c r="F3862">
        <v>1</v>
      </c>
    </row>
    <row r="3863" spans="1:7">
      <c r="A3863" s="158">
        <v>44159</v>
      </c>
      <c r="B3863" s="159">
        <v>44159</v>
      </c>
      <c r="C3863" s="160" t="s">
        <v>462</v>
      </c>
      <c r="D3863" s="161">
        <f>VLOOKUP(Pag_Inicio_Corr_mas_casos[[#This Row],[Corregimiento]],Hoja3!$A$2:$D$676,4,0)</f>
        <v>130106</v>
      </c>
      <c r="E3863" s="160">
        <v>55</v>
      </c>
      <c r="F3863">
        <v>1</v>
      </c>
      <c r="G3863">
        <f>SUM(F3863:F3898)</f>
        <v>36</v>
      </c>
    </row>
    <row r="3864" spans="1:7">
      <c r="A3864" s="158">
        <v>44159</v>
      </c>
      <c r="B3864" s="159">
        <v>44159</v>
      </c>
      <c r="C3864" s="160" t="s">
        <v>509</v>
      </c>
      <c r="D3864" s="161">
        <f>VLOOKUP(Pag_Inicio_Corr_mas_casos[[#This Row],[Corregimiento]],Hoja3!$A$2:$D$676,4,0)</f>
        <v>130701</v>
      </c>
      <c r="E3864" s="160">
        <v>41</v>
      </c>
      <c r="F3864">
        <v>1</v>
      </c>
    </row>
    <row r="3865" spans="1:7">
      <c r="A3865" s="158">
        <v>44159</v>
      </c>
      <c r="B3865" s="159">
        <v>44159</v>
      </c>
      <c r="C3865" s="160" t="s">
        <v>460</v>
      </c>
      <c r="D3865" s="161">
        <f>VLOOKUP(Pag_Inicio_Corr_mas_casos[[#This Row],[Corregimiento]],Hoja3!$A$2:$D$676,4,0)</f>
        <v>130101</v>
      </c>
      <c r="E3865" s="160">
        <v>38</v>
      </c>
      <c r="F3865">
        <v>1</v>
      </c>
    </row>
    <row r="3866" spans="1:7">
      <c r="A3866" s="158">
        <v>44159</v>
      </c>
      <c r="B3866" s="159">
        <v>44159</v>
      </c>
      <c r="C3866" s="160" t="s">
        <v>477</v>
      </c>
      <c r="D3866" s="161">
        <f>VLOOKUP(Pag_Inicio_Corr_mas_casos[[#This Row],[Corregimiento]],Hoja3!$A$2:$D$676,4,0)</f>
        <v>130702</v>
      </c>
      <c r="E3866" s="160">
        <v>37</v>
      </c>
      <c r="F3866">
        <v>1</v>
      </c>
    </row>
    <row r="3867" spans="1:7">
      <c r="A3867" s="158">
        <v>44159</v>
      </c>
      <c r="B3867" s="159">
        <v>44159</v>
      </c>
      <c r="C3867" s="160" t="s">
        <v>476</v>
      </c>
      <c r="D3867" s="161">
        <f>VLOOKUP(Pag_Inicio_Corr_mas_casos[[#This Row],[Corregimiento]],Hoja3!$A$2:$D$676,4,0)</f>
        <v>80812</v>
      </c>
      <c r="E3867" s="160">
        <v>35</v>
      </c>
      <c r="F3867">
        <v>1</v>
      </c>
    </row>
    <row r="3868" spans="1:7">
      <c r="A3868" s="158">
        <v>44159</v>
      </c>
      <c r="B3868" s="159">
        <v>44159</v>
      </c>
      <c r="C3868" s="160" t="s">
        <v>491</v>
      </c>
      <c r="D3868" s="161">
        <f>VLOOKUP(Pag_Inicio_Corr_mas_casos[[#This Row],[Corregimiento]],Hoja3!$A$2:$D$676,4,0)</f>
        <v>80815</v>
      </c>
      <c r="E3868" s="160">
        <v>33</v>
      </c>
      <c r="F3868">
        <v>1</v>
      </c>
    </row>
    <row r="3869" spans="1:7">
      <c r="A3869" s="158">
        <v>44159</v>
      </c>
      <c r="B3869" s="159">
        <v>44159</v>
      </c>
      <c r="C3869" s="160" t="s">
        <v>501</v>
      </c>
      <c r="D3869" s="161">
        <f>VLOOKUP(Pag_Inicio_Corr_mas_casos[[#This Row],[Corregimiento]],Hoja3!$A$2:$D$676,4,0)</f>
        <v>80809</v>
      </c>
      <c r="E3869" s="160">
        <v>33</v>
      </c>
      <c r="F3869">
        <v>1</v>
      </c>
    </row>
    <row r="3870" spans="1:7">
      <c r="A3870" s="158">
        <v>44159</v>
      </c>
      <c r="B3870" s="159">
        <v>44159</v>
      </c>
      <c r="C3870" s="160" t="s">
        <v>473</v>
      </c>
      <c r="D3870" s="161">
        <f>VLOOKUP(Pag_Inicio_Corr_mas_casos[[#This Row],[Corregimiento]],Hoja3!$A$2:$D$676,4,0)</f>
        <v>80819</v>
      </c>
      <c r="E3870" s="160">
        <v>31</v>
      </c>
      <c r="F3870">
        <v>1</v>
      </c>
    </row>
    <row r="3871" spans="1:7">
      <c r="A3871" s="158">
        <v>44159</v>
      </c>
      <c r="B3871" s="159">
        <v>44159</v>
      </c>
      <c r="C3871" s="160" t="s">
        <v>470</v>
      </c>
      <c r="D3871" s="161">
        <f>VLOOKUP(Pag_Inicio_Corr_mas_casos[[#This Row],[Corregimiento]],Hoja3!$A$2:$D$676,4,0)</f>
        <v>80822</v>
      </c>
      <c r="E3871" s="160">
        <v>30</v>
      </c>
      <c r="F3871">
        <v>1</v>
      </c>
    </row>
    <row r="3872" spans="1:7">
      <c r="A3872" s="158">
        <v>44159</v>
      </c>
      <c r="B3872" s="159">
        <v>44159</v>
      </c>
      <c r="C3872" s="160" t="s">
        <v>469</v>
      </c>
      <c r="D3872" s="161">
        <f>VLOOKUP(Pag_Inicio_Corr_mas_casos[[#This Row],[Corregimiento]],Hoja3!$A$2:$D$676,4,0)</f>
        <v>80817</v>
      </c>
      <c r="E3872" s="160">
        <v>29</v>
      </c>
      <c r="F3872">
        <v>1</v>
      </c>
    </row>
    <row r="3873" spans="1:6">
      <c r="A3873" s="158">
        <v>44159</v>
      </c>
      <c r="B3873" s="159">
        <v>44159</v>
      </c>
      <c r="C3873" s="160" t="s">
        <v>512</v>
      </c>
      <c r="D3873" s="161">
        <f>VLOOKUP(Pag_Inicio_Corr_mas_casos[[#This Row],[Corregimiento]],Hoja3!$A$2:$D$676,4,0)</f>
        <v>80807</v>
      </c>
      <c r="E3873" s="160">
        <v>27</v>
      </c>
      <c r="F3873">
        <v>1</v>
      </c>
    </row>
    <row r="3874" spans="1:6">
      <c r="A3874" s="158">
        <v>44159</v>
      </c>
      <c r="B3874" s="159">
        <v>44159</v>
      </c>
      <c r="C3874" s="160" t="s">
        <v>481</v>
      </c>
      <c r="D3874" s="161">
        <f>VLOOKUP(Pag_Inicio_Corr_mas_casos[[#This Row],[Corregimiento]],Hoja3!$A$2:$D$676,4,0)</f>
        <v>80810</v>
      </c>
      <c r="E3874" s="160">
        <v>26</v>
      </c>
      <c r="F3874">
        <v>1</v>
      </c>
    </row>
    <row r="3875" spans="1:6">
      <c r="A3875" s="158">
        <v>44159</v>
      </c>
      <c r="B3875" s="159">
        <v>44159</v>
      </c>
      <c r="C3875" s="160" t="s">
        <v>465</v>
      </c>
      <c r="D3875" s="161">
        <f>VLOOKUP(Pag_Inicio_Corr_mas_casos[[#This Row],[Corregimiento]],Hoja3!$A$2:$D$676,4,0)</f>
        <v>80821</v>
      </c>
      <c r="E3875" s="160">
        <v>25</v>
      </c>
      <c r="F3875">
        <v>1</v>
      </c>
    </row>
    <row r="3876" spans="1:6">
      <c r="A3876" s="158">
        <v>44159</v>
      </c>
      <c r="B3876" s="159">
        <v>44159</v>
      </c>
      <c r="C3876" s="160" t="s">
        <v>507</v>
      </c>
      <c r="D3876" s="161">
        <f>VLOOKUP(Pag_Inicio_Corr_mas_casos[[#This Row],[Corregimiento]],Hoja3!$A$2:$D$676,4,0)</f>
        <v>81009</v>
      </c>
      <c r="E3876" s="160">
        <v>25</v>
      </c>
      <c r="F3876">
        <v>1</v>
      </c>
    </row>
    <row r="3877" spans="1:6">
      <c r="A3877" s="158">
        <v>44159</v>
      </c>
      <c r="B3877" s="159">
        <v>44159</v>
      </c>
      <c r="C3877" s="160" t="s">
        <v>466</v>
      </c>
      <c r="D3877" s="161">
        <f>VLOOKUP(Pag_Inicio_Corr_mas_casos[[#This Row],[Corregimiento]],Hoja3!$A$2:$D$676,4,0)</f>
        <v>81007</v>
      </c>
      <c r="E3877" s="160">
        <v>24</v>
      </c>
      <c r="F3877">
        <v>1</v>
      </c>
    </row>
    <row r="3878" spans="1:6">
      <c r="A3878" s="158">
        <v>44159</v>
      </c>
      <c r="B3878" s="159">
        <v>44159</v>
      </c>
      <c r="C3878" s="160" t="s">
        <v>471</v>
      </c>
      <c r="D3878" s="161">
        <f>VLOOKUP(Pag_Inicio_Corr_mas_casos[[#This Row],[Corregimiento]],Hoja3!$A$2:$D$676,4,0)</f>
        <v>80823</v>
      </c>
      <c r="E3878" s="160">
        <v>23</v>
      </c>
      <c r="F3878">
        <v>1</v>
      </c>
    </row>
    <row r="3879" spans="1:6">
      <c r="A3879" s="158">
        <v>44159</v>
      </c>
      <c r="B3879" s="159">
        <v>44159</v>
      </c>
      <c r="C3879" s="160" t="s">
        <v>472</v>
      </c>
      <c r="D3879" s="161">
        <f>VLOOKUP(Pag_Inicio_Corr_mas_casos[[#This Row],[Corregimiento]],Hoja3!$A$2:$D$676,4,0)</f>
        <v>81001</v>
      </c>
      <c r="E3879" s="160">
        <v>21</v>
      </c>
      <c r="F3879">
        <v>1</v>
      </c>
    </row>
    <row r="3880" spans="1:6">
      <c r="A3880" s="158">
        <v>44159</v>
      </c>
      <c r="B3880" s="159">
        <v>44159</v>
      </c>
      <c r="C3880" s="160" t="s">
        <v>461</v>
      </c>
      <c r="D3880" s="161">
        <f>VLOOKUP(Pag_Inicio_Corr_mas_casos[[#This Row],[Corregimiento]],Hoja3!$A$2:$D$676,4,0)</f>
        <v>81002</v>
      </c>
      <c r="E3880" s="160">
        <v>21</v>
      </c>
      <c r="F3880">
        <v>1</v>
      </c>
    </row>
    <row r="3881" spans="1:6">
      <c r="A3881" s="158">
        <v>44159</v>
      </c>
      <c r="B3881" s="159">
        <v>44159</v>
      </c>
      <c r="C3881" s="160" t="s">
        <v>479</v>
      </c>
      <c r="D3881" s="161">
        <f>VLOOKUP(Pag_Inicio_Corr_mas_casos[[#This Row],[Corregimiento]],Hoja3!$A$2:$D$676,4,0)</f>
        <v>80806</v>
      </c>
      <c r="E3881" s="160">
        <v>21</v>
      </c>
      <c r="F3881">
        <v>1</v>
      </c>
    </row>
    <row r="3882" spans="1:6">
      <c r="A3882" s="158">
        <v>44159</v>
      </c>
      <c r="B3882" s="159">
        <v>44159</v>
      </c>
      <c r="C3882" s="160" t="s">
        <v>464</v>
      </c>
      <c r="D3882" s="161">
        <f>VLOOKUP(Pag_Inicio_Corr_mas_casos[[#This Row],[Corregimiento]],Hoja3!$A$2:$D$676,4,0)</f>
        <v>130102</v>
      </c>
      <c r="E3882" s="160">
        <v>21</v>
      </c>
      <c r="F3882">
        <v>1</v>
      </c>
    </row>
    <row r="3883" spans="1:6">
      <c r="A3883" s="158">
        <v>44159</v>
      </c>
      <c r="B3883" s="159">
        <v>44159</v>
      </c>
      <c r="C3883" s="160" t="s">
        <v>468</v>
      </c>
      <c r="D3883" s="161">
        <f>VLOOKUP(Pag_Inicio_Corr_mas_casos[[#This Row],[Corregimiento]],Hoja3!$A$2:$D$676,4,0)</f>
        <v>80816</v>
      </c>
      <c r="E3883" s="160">
        <v>21</v>
      </c>
      <c r="F3883">
        <v>1</v>
      </c>
    </row>
    <row r="3884" spans="1:6">
      <c r="A3884" s="158">
        <v>44159</v>
      </c>
      <c r="B3884" s="159">
        <v>44159</v>
      </c>
      <c r="C3884" s="160" t="s">
        <v>474</v>
      </c>
      <c r="D3884" s="161">
        <f>VLOOKUP(Pag_Inicio_Corr_mas_casos[[#This Row],[Corregimiento]],Hoja3!$A$2:$D$676,4,0)</f>
        <v>130107</v>
      </c>
      <c r="E3884" s="160">
        <v>20</v>
      </c>
      <c r="F3884">
        <v>1</v>
      </c>
    </row>
    <row r="3885" spans="1:6">
      <c r="A3885" s="158">
        <v>44159</v>
      </c>
      <c r="B3885" s="159">
        <v>44159</v>
      </c>
      <c r="C3885" s="160" t="s">
        <v>516</v>
      </c>
      <c r="D3885" s="161">
        <f>VLOOKUP(Pag_Inicio_Corr_mas_casos[[#This Row],[Corregimiento]],Hoja3!$A$2:$D$676,4,0)</f>
        <v>130706</v>
      </c>
      <c r="E3885" s="160">
        <v>18</v>
      </c>
      <c r="F3885">
        <v>1</v>
      </c>
    </row>
    <row r="3886" spans="1:6">
      <c r="A3886" s="158">
        <v>44159</v>
      </c>
      <c r="B3886" s="159">
        <v>44159</v>
      </c>
      <c r="C3886" s="160" t="s">
        <v>663</v>
      </c>
      <c r="D3886" s="161">
        <f>VLOOKUP(Pag_Inicio_Corr_mas_casos[[#This Row],[Corregimiento]],Hoja3!$A$2:$D$676,4,0)</f>
        <v>91105</v>
      </c>
      <c r="E3886" s="160">
        <v>17</v>
      </c>
      <c r="F3886">
        <v>1</v>
      </c>
    </row>
    <row r="3887" spans="1:6">
      <c r="A3887" s="158">
        <v>44159</v>
      </c>
      <c r="B3887" s="159">
        <v>44159</v>
      </c>
      <c r="C3887" s="160" t="s">
        <v>532</v>
      </c>
      <c r="D3887" s="161">
        <f>VLOOKUP(Pag_Inicio_Corr_mas_casos[[#This Row],[Corregimiento]],Hoja3!$A$2:$D$676,4,0)</f>
        <v>20601</v>
      </c>
      <c r="E3887" s="160">
        <v>17</v>
      </c>
      <c r="F3887">
        <v>1</v>
      </c>
    </row>
    <row r="3888" spans="1:6">
      <c r="A3888" s="158">
        <v>44159</v>
      </c>
      <c r="B3888" s="159">
        <v>44159</v>
      </c>
      <c r="C3888" s="160" t="s">
        <v>480</v>
      </c>
      <c r="D3888" s="161">
        <f>VLOOKUP(Pag_Inicio_Corr_mas_casos[[#This Row],[Corregimiento]],Hoja3!$A$2:$D$676,4,0)</f>
        <v>130108</v>
      </c>
      <c r="E3888" s="160">
        <v>16</v>
      </c>
      <c r="F3888">
        <v>1</v>
      </c>
    </row>
    <row r="3889" spans="1:7">
      <c r="A3889" s="158">
        <v>44159</v>
      </c>
      <c r="B3889" s="159">
        <v>44159</v>
      </c>
      <c r="C3889" s="160" t="s">
        <v>482</v>
      </c>
      <c r="D3889" s="161">
        <f>VLOOKUP(Pag_Inicio_Corr_mas_casos[[#This Row],[Corregimiento]],Hoja3!$A$2:$D$676,4,0)</f>
        <v>30107</v>
      </c>
      <c r="E3889" s="160">
        <v>16</v>
      </c>
      <c r="F3889">
        <v>1</v>
      </c>
    </row>
    <row r="3890" spans="1:7">
      <c r="A3890" s="158">
        <v>44159</v>
      </c>
      <c r="B3890" s="159">
        <v>44159</v>
      </c>
      <c r="C3890" s="160" t="s">
        <v>505</v>
      </c>
      <c r="D3890" s="161">
        <f>VLOOKUP(Pag_Inicio_Corr_mas_casos[[#This Row],[Corregimiento]],Hoja3!$A$2:$D$676,4,0)</f>
        <v>130717</v>
      </c>
      <c r="E3890" s="160">
        <v>16</v>
      </c>
      <c r="F3890">
        <v>1</v>
      </c>
    </row>
    <row r="3891" spans="1:7">
      <c r="A3891" s="158">
        <v>44159</v>
      </c>
      <c r="B3891" s="159">
        <v>44159</v>
      </c>
      <c r="C3891" s="160" t="s">
        <v>467</v>
      </c>
      <c r="D3891" s="161">
        <f>VLOOKUP(Pag_Inicio_Corr_mas_casos[[#This Row],[Corregimiento]],Hoja3!$A$2:$D$676,4,0)</f>
        <v>81008</v>
      </c>
      <c r="E3891" s="160">
        <v>14</v>
      </c>
      <c r="F3891">
        <v>1</v>
      </c>
    </row>
    <row r="3892" spans="1:7">
      <c r="A3892" s="158">
        <v>44159</v>
      </c>
      <c r="B3892" s="159">
        <v>44159</v>
      </c>
      <c r="C3892" s="160" t="s">
        <v>524</v>
      </c>
      <c r="D3892" s="161">
        <f>VLOOKUP(Pag_Inicio_Corr_mas_casos[[#This Row],[Corregimiento]],Hoja3!$A$2:$D$676,4,0)</f>
        <v>130716</v>
      </c>
      <c r="E3892" s="160">
        <v>14</v>
      </c>
      <c r="F3892">
        <v>1</v>
      </c>
    </row>
    <row r="3893" spans="1:7">
      <c r="A3893" s="158">
        <v>44159</v>
      </c>
      <c r="B3893" s="159">
        <v>44159</v>
      </c>
      <c r="C3893" s="160" t="s">
        <v>506</v>
      </c>
      <c r="D3893" s="161">
        <f>VLOOKUP(Pag_Inicio_Corr_mas_casos[[#This Row],[Corregimiento]],Hoja3!$A$2:$D$676,4,0)</f>
        <v>81003</v>
      </c>
      <c r="E3893" s="160">
        <v>13</v>
      </c>
      <c r="F3893">
        <v>1</v>
      </c>
    </row>
    <row r="3894" spans="1:7">
      <c r="A3894" s="158">
        <v>44159</v>
      </c>
      <c r="B3894" s="159">
        <v>44159</v>
      </c>
      <c r="C3894" s="160" t="s">
        <v>478</v>
      </c>
      <c r="D3894" s="161">
        <f>VLOOKUP(Pag_Inicio_Corr_mas_casos[[#This Row],[Corregimiento]],Hoja3!$A$2:$D$676,4,0)</f>
        <v>40601</v>
      </c>
      <c r="E3894" s="160">
        <v>12</v>
      </c>
      <c r="F3894">
        <v>1</v>
      </c>
    </row>
    <row r="3895" spans="1:7">
      <c r="A3895" s="158">
        <v>44159</v>
      </c>
      <c r="B3895" s="159">
        <v>44159</v>
      </c>
      <c r="C3895" s="160" t="s">
        <v>495</v>
      </c>
      <c r="D3895" s="161">
        <f>VLOOKUP(Pag_Inicio_Corr_mas_casos[[#This Row],[Corregimiento]],Hoja3!$A$2:$D$676,4,0)</f>
        <v>130708</v>
      </c>
      <c r="E3895" s="160">
        <v>12</v>
      </c>
      <c r="F3895">
        <v>1</v>
      </c>
    </row>
    <row r="3896" spans="1:7">
      <c r="A3896" s="158">
        <v>44159</v>
      </c>
      <c r="B3896" s="159">
        <v>44159</v>
      </c>
      <c r="C3896" s="160" t="s">
        <v>490</v>
      </c>
      <c r="D3896" s="161">
        <f>VLOOKUP(Pag_Inicio_Corr_mas_casos[[#This Row],[Corregimiento]],Hoja3!$A$2:$D$676,4,0)</f>
        <v>80820</v>
      </c>
      <c r="E3896" s="160">
        <v>12</v>
      </c>
      <c r="F3896">
        <v>1</v>
      </c>
    </row>
    <row r="3897" spans="1:7">
      <c r="A3897" s="158">
        <v>44159</v>
      </c>
      <c r="B3897" s="159">
        <v>44159</v>
      </c>
      <c r="C3897" s="160" t="s">
        <v>669</v>
      </c>
      <c r="D3897" s="161">
        <f>VLOOKUP(Pag_Inicio_Corr_mas_casos[[#This Row],[Corregimiento]],Hoja3!$A$2:$D$676,4,0)</f>
        <v>20307</v>
      </c>
      <c r="E3897" s="160">
        <v>12</v>
      </c>
      <c r="F3897">
        <v>1</v>
      </c>
    </row>
    <row r="3898" spans="1:7">
      <c r="A3898" s="158">
        <v>44159</v>
      </c>
      <c r="B3898" s="159">
        <v>44159</v>
      </c>
      <c r="C3898" s="160" t="s">
        <v>486</v>
      </c>
      <c r="D3898" s="161">
        <f>VLOOKUP(Pag_Inicio_Corr_mas_casos[[#This Row],[Corregimiento]],Hoja3!$A$2:$D$676,4,0)</f>
        <v>80813</v>
      </c>
      <c r="E3898" s="160">
        <v>12</v>
      </c>
      <c r="F3898">
        <v>1</v>
      </c>
    </row>
    <row r="3899" spans="1:7">
      <c r="A3899" s="58">
        <v>44160</v>
      </c>
      <c r="B3899" s="59">
        <v>44160</v>
      </c>
      <c r="C3899" s="60" t="s">
        <v>473</v>
      </c>
      <c r="D3899" s="61">
        <f>VLOOKUP(Pag_Inicio_Corr_mas_casos[[#This Row],[Corregimiento]],Hoja3!$A$2:$D$676,4,0)</f>
        <v>80819</v>
      </c>
      <c r="E3899" s="60">
        <v>67</v>
      </c>
      <c r="F3899">
        <v>1</v>
      </c>
      <c r="G3899">
        <f>SUM(F3899:F3942)</f>
        <v>44</v>
      </c>
    </row>
    <row r="3900" spans="1:7">
      <c r="A3900" s="58">
        <v>44160</v>
      </c>
      <c r="B3900" s="59">
        <v>44160</v>
      </c>
      <c r="C3900" s="60" t="s">
        <v>476</v>
      </c>
      <c r="D3900" s="61">
        <f>VLOOKUP(Pag_Inicio_Corr_mas_casos[[#This Row],[Corregimiento]],Hoja3!$A$2:$D$676,4,0)</f>
        <v>80812</v>
      </c>
      <c r="E3900" s="60">
        <v>65</v>
      </c>
      <c r="F3900">
        <v>1</v>
      </c>
    </row>
    <row r="3901" spans="1:7">
      <c r="A3901" s="58">
        <v>44160</v>
      </c>
      <c r="B3901" s="59">
        <v>44160</v>
      </c>
      <c r="C3901" s="60" t="s">
        <v>462</v>
      </c>
      <c r="D3901" s="61">
        <f>VLOOKUP(Pag_Inicio_Corr_mas_casos[[#This Row],[Corregimiento]],Hoja3!$A$2:$D$676,4,0)</f>
        <v>130106</v>
      </c>
      <c r="E3901" s="60">
        <v>46</v>
      </c>
      <c r="F3901">
        <v>1</v>
      </c>
    </row>
    <row r="3902" spans="1:7">
      <c r="A3902" s="58">
        <v>44160</v>
      </c>
      <c r="B3902" s="59">
        <v>44160</v>
      </c>
      <c r="C3902" s="60" t="s">
        <v>507</v>
      </c>
      <c r="D3902" s="61">
        <f>VLOOKUP(Pag_Inicio_Corr_mas_casos[[#This Row],[Corregimiento]],Hoja3!$A$2:$D$676,4,0)</f>
        <v>81009</v>
      </c>
      <c r="E3902" s="60">
        <v>41</v>
      </c>
      <c r="F3902">
        <v>1</v>
      </c>
    </row>
    <row r="3903" spans="1:7">
      <c r="A3903" s="58">
        <v>44160</v>
      </c>
      <c r="B3903" s="59">
        <v>44160</v>
      </c>
      <c r="C3903" s="60" t="s">
        <v>460</v>
      </c>
      <c r="D3903" s="61">
        <f>VLOOKUP(Pag_Inicio_Corr_mas_casos[[#This Row],[Corregimiento]],Hoja3!$A$2:$D$676,4,0)</f>
        <v>130101</v>
      </c>
      <c r="E3903" s="60">
        <v>41</v>
      </c>
      <c r="F3903">
        <v>1</v>
      </c>
    </row>
    <row r="3904" spans="1:7">
      <c r="A3904" s="58">
        <v>44160</v>
      </c>
      <c r="B3904" s="59">
        <v>44160</v>
      </c>
      <c r="C3904" s="60" t="s">
        <v>512</v>
      </c>
      <c r="D3904" s="61">
        <f>VLOOKUP(Pag_Inicio_Corr_mas_casos[[#This Row],[Corregimiento]],Hoja3!$A$2:$D$676,4,0)</f>
        <v>80807</v>
      </c>
      <c r="E3904" s="60">
        <v>41</v>
      </c>
      <c r="F3904">
        <v>1</v>
      </c>
    </row>
    <row r="3905" spans="1:6">
      <c r="A3905" s="58">
        <v>44160</v>
      </c>
      <c r="B3905" s="59">
        <v>44160</v>
      </c>
      <c r="C3905" s="60" t="s">
        <v>464</v>
      </c>
      <c r="D3905" s="61">
        <f>VLOOKUP(Pag_Inicio_Corr_mas_casos[[#This Row],[Corregimiento]],Hoja3!$A$2:$D$676,4,0)</f>
        <v>130102</v>
      </c>
      <c r="E3905" s="60">
        <v>39</v>
      </c>
      <c r="F3905">
        <v>1</v>
      </c>
    </row>
    <row r="3906" spans="1:6">
      <c r="A3906" s="58">
        <v>44160</v>
      </c>
      <c r="B3906" s="59">
        <v>44160</v>
      </c>
      <c r="C3906" s="60" t="s">
        <v>469</v>
      </c>
      <c r="D3906" s="61">
        <f>VLOOKUP(Pag_Inicio_Corr_mas_casos[[#This Row],[Corregimiento]],Hoja3!$A$2:$D$676,4,0)</f>
        <v>80817</v>
      </c>
      <c r="E3906" s="60">
        <v>38</v>
      </c>
      <c r="F3906">
        <v>1</v>
      </c>
    </row>
    <row r="3907" spans="1:6">
      <c r="A3907" s="58">
        <v>44160</v>
      </c>
      <c r="B3907" s="59">
        <v>44160</v>
      </c>
      <c r="C3907" s="60" t="s">
        <v>668</v>
      </c>
      <c r="D3907" s="61">
        <f>VLOOKUP(Pag_Inicio_Corr_mas_casos[[#This Row],[Corregimiento]],Hoja3!$A$2:$D$676,4,0)</f>
        <v>90801</v>
      </c>
      <c r="E3907" s="60">
        <v>35</v>
      </c>
      <c r="F3907">
        <v>1</v>
      </c>
    </row>
    <row r="3908" spans="1:6">
      <c r="A3908" s="58">
        <v>44160</v>
      </c>
      <c r="B3908" s="59">
        <v>44160</v>
      </c>
      <c r="C3908" s="60" t="s">
        <v>496</v>
      </c>
      <c r="D3908" s="61">
        <f>VLOOKUP(Pag_Inicio_Corr_mas_casos[[#This Row],[Corregimiento]],Hoja3!$A$2:$D$676,4,0)</f>
        <v>80826</v>
      </c>
      <c r="E3908" s="60">
        <v>35</v>
      </c>
      <c r="F3908">
        <v>1</v>
      </c>
    </row>
    <row r="3909" spans="1:6">
      <c r="A3909" s="58">
        <v>44160</v>
      </c>
      <c r="B3909" s="59">
        <v>44160</v>
      </c>
      <c r="C3909" s="60" t="s">
        <v>472</v>
      </c>
      <c r="D3909" s="61">
        <f>VLOOKUP(Pag_Inicio_Corr_mas_casos[[#This Row],[Corregimiento]],Hoja3!$A$2:$D$676,4,0)</f>
        <v>81001</v>
      </c>
      <c r="E3909" s="60">
        <v>34</v>
      </c>
      <c r="F3909">
        <v>1</v>
      </c>
    </row>
    <row r="3910" spans="1:6">
      <c r="A3910" s="58">
        <v>44160</v>
      </c>
      <c r="B3910" s="59">
        <v>44160</v>
      </c>
      <c r="C3910" s="60" t="s">
        <v>470</v>
      </c>
      <c r="D3910" s="61">
        <f>VLOOKUP(Pag_Inicio_Corr_mas_casos[[#This Row],[Corregimiento]],Hoja3!$A$2:$D$676,4,0)</f>
        <v>80822</v>
      </c>
      <c r="E3910" s="60">
        <v>33</v>
      </c>
      <c r="F3910">
        <v>1</v>
      </c>
    </row>
    <row r="3911" spans="1:6">
      <c r="A3911" s="58">
        <v>44160</v>
      </c>
      <c r="B3911" s="59">
        <v>44160</v>
      </c>
      <c r="C3911" s="60" t="s">
        <v>466</v>
      </c>
      <c r="D3911" s="61">
        <f>VLOOKUP(Pag_Inicio_Corr_mas_casos[[#This Row],[Corregimiento]],Hoja3!$A$2:$D$676,4,0)</f>
        <v>81007</v>
      </c>
      <c r="E3911" s="60">
        <v>30</v>
      </c>
      <c r="F3911">
        <v>1</v>
      </c>
    </row>
    <row r="3912" spans="1:6">
      <c r="A3912" s="58">
        <v>44160</v>
      </c>
      <c r="B3912" s="59">
        <v>44160</v>
      </c>
      <c r="C3912" s="60" t="s">
        <v>486</v>
      </c>
      <c r="D3912" s="61">
        <f>VLOOKUP(Pag_Inicio_Corr_mas_casos[[#This Row],[Corregimiento]],Hoja3!$A$2:$D$676,4,0)</f>
        <v>80813</v>
      </c>
      <c r="E3912" s="60">
        <v>30</v>
      </c>
      <c r="F3912">
        <v>1</v>
      </c>
    </row>
    <row r="3913" spans="1:6">
      <c r="A3913" s="58">
        <v>44160</v>
      </c>
      <c r="B3913" s="59">
        <v>44160</v>
      </c>
      <c r="C3913" s="60" t="s">
        <v>479</v>
      </c>
      <c r="D3913" s="61">
        <f>VLOOKUP(Pag_Inicio_Corr_mas_casos[[#This Row],[Corregimiento]],Hoja3!$A$2:$D$676,4,0)</f>
        <v>80806</v>
      </c>
      <c r="E3913" s="60">
        <v>29</v>
      </c>
      <c r="F3913">
        <v>1</v>
      </c>
    </row>
    <row r="3914" spans="1:6">
      <c r="A3914" s="58">
        <v>44160</v>
      </c>
      <c r="B3914" s="59">
        <v>44160</v>
      </c>
      <c r="C3914" s="60" t="s">
        <v>474</v>
      </c>
      <c r="D3914" s="61">
        <f>VLOOKUP(Pag_Inicio_Corr_mas_casos[[#This Row],[Corregimiento]],Hoja3!$A$2:$D$676,4,0)</f>
        <v>130107</v>
      </c>
      <c r="E3914" s="60">
        <v>28</v>
      </c>
      <c r="F3914">
        <v>1</v>
      </c>
    </row>
    <row r="3915" spans="1:6">
      <c r="A3915" s="58">
        <v>44160</v>
      </c>
      <c r="B3915" s="59">
        <v>44160</v>
      </c>
      <c r="C3915" s="60" t="s">
        <v>461</v>
      </c>
      <c r="D3915" s="61">
        <f>VLOOKUP(Pag_Inicio_Corr_mas_casos[[#This Row],[Corregimiento]],Hoja3!$A$2:$D$676,4,0)</f>
        <v>81002</v>
      </c>
      <c r="E3915" s="60">
        <v>27</v>
      </c>
      <c r="F3915">
        <v>1</v>
      </c>
    </row>
    <row r="3916" spans="1:6">
      <c r="A3916" s="58">
        <v>44160</v>
      </c>
      <c r="B3916" s="59">
        <v>44160</v>
      </c>
      <c r="C3916" s="60" t="s">
        <v>467</v>
      </c>
      <c r="D3916" s="61">
        <f>VLOOKUP(Pag_Inicio_Corr_mas_casos[[#This Row],[Corregimiento]],Hoja3!$A$2:$D$676,4,0)</f>
        <v>81008</v>
      </c>
      <c r="E3916" s="60">
        <v>27</v>
      </c>
      <c r="F3916">
        <v>1</v>
      </c>
    </row>
    <row r="3917" spans="1:6">
      <c r="A3917" s="58">
        <v>44160</v>
      </c>
      <c r="B3917" s="59">
        <v>44160</v>
      </c>
      <c r="C3917" s="60" t="s">
        <v>465</v>
      </c>
      <c r="D3917" s="61">
        <f>VLOOKUP(Pag_Inicio_Corr_mas_casos[[#This Row],[Corregimiento]],Hoja3!$A$2:$D$676,4,0)</f>
        <v>80821</v>
      </c>
      <c r="E3917" s="60">
        <v>26</v>
      </c>
      <c r="F3917">
        <v>1</v>
      </c>
    </row>
    <row r="3918" spans="1:6">
      <c r="A3918" s="58">
        <v>44160</v>
      </c>
      <c r="B3918" s="59">
        <v>44160</v>
      </c>
      <c r="C3918" s="60" t="s">
        <v>468</v>
      </c>
      <c r="D3918" s="61">
        <f>VLOOKUP(Pag_Inicio_Corr_mas_casos[[#This Row],[Corregimiento]],Hoja3!$A$2:$D$676,4,0)</f>
        <v>80816</v>
      </c>
      <c r="E3918" s="60">
        <v>26</v>
      </c>
      <c r="F3918">
        <v>1</v>
      </c>
    </row>
    <row r="3919" spans="1:6">
      <c r="A3919" s="58">
        <v>44160</v>
      </c>
      <c r="B3919" s="59">
        <v>44160</v>
      </c>
      <c r="C3919" s="60" t="s">
        <v>505</v>
      </c>
      <c r="D3919" s="61">
        <f>VLOOKUP(Pag_Inicio_Corr_mas_casos[[#This Row],[Corregimiento]],Hoja3!$A$2:$D$676,4,0)</f>
        <v>130717</v>
      </c>
      <c r="E3919" s="60">
        <v>26</v>
      </c>
      <c r="F3919">
        <v>1</v>
      </c>
    </row>
    <row r="3920" spans="1:6">
      <c r="A3920" s="58">
        <v>44160</v>
      </c>
      <c r="B3920" s="59">
        <v>44160</v>
      </c>
      <c r="C3920" s="60" t="s">
        <v>493</v>
      </c>
      <c r="D3920" s="61">
        <f>VLOOKUP(Pag_Inicio_Corr_mas_casos[[#This Row],[Corregimiento]],Hoja3!$A$2:$D$676,4,0)</f>
        <v>80811</v>
      </c>
      <c r="E3920" s="60">
        <v>25</v>
      </c>
      <c r="F3920">
        <v>1</v>
      </c>
    </row>
    <row r="3921" spans="1:6">
      <c r="A3921" s="58">
        <v>44160</v>
      </c>
      <c r="B3921" s="59">
        <v>44160</v>
      </c>
      <c r="C3921" s="60" t="s">
        <v>506</v>
      </c>
      <c r="D3921" s="61">
        <f>VLOOKUP(Pag_Inicio_Corr_mas_casos[[#This Row],[Corregimiento]],Hoja3!$A$2:$D$676,4,0)</f>
        <v>81003</v>
      </c>
      <c r="E3921" s="60">
        <v>25</v>
      </c>
      <c r="F3921">
        <v>1</v>
      </c>
    </row>
    <row r="3922" spans="1:6">
      <c r="A3922" s="58">
        <v>44160</v>
      </c>
      <c r="B3922" s="59">
        <v>44160</v>
      </c>
      <c r="C3922" s="60" t="s">
        <v>481</v>
      </c>
      <c r="D3922" s="61">
        <f>VLOOKUP(Pag_Inicio_Corr_mas_casos[[#This Row],[Corregimiento]],Hoja3!$A$2:$D$676,4,0)</f>
        <v>80810</v>
      </c>
      <c r="E3922" s="60">
        <v>24</v>
      </c>
      <c r="F3922">
        <v>1</v>
      </c>
    </row>
    <row r="3923" spans="1:6">
      <c r="A3923" s="58">
        <v>44160</v>
      </c>
      <c r="B3923" s="59">
        <v>44160</v>
      </c>
      <c r="C3923" s="60" t="s">
        <v>495</v>
      </c>
      <c r="D3923" s="61">
        <f>VLOOKUP(Pag_Inicio_Corr_mas_casos[[#This Row],[Corregimiento]],Hoja3!$A$2:$D$676,4,0)</f>
        <v>130708</v>
      </c>
      <c r="E3923" s="60">
        <v>21</v>
      </c>
      <c r="F3923">
        <v>1</v>
      </c>
    </row>
    <row r="3924" spans="1:6">
      <c r="A3924" s="58">
        <v>44160</v>
      </c>
      <c r="B3924" s="59">
        <v>44160</v>
      </c>
      <c r="C3924" s="60" t="s">
        <v>497</v>
      </c>
      <c r="D3924" s="61">
        <f>VLOOKUP(Pag_Inicio_Corr_mas_casos[[#This Row],[Corregimiento]],Hoja3!$A$2:$D$676,4,0)</f>
        <v>50208</v>
      </c>
      <c r="E3924" s="60">
        <v>20</v>
      </c>
      <c r="F3924">
        <v>1</v>
      </c>
    </row>
    <row r="3925" spans="1:6">
      <c r="A3925" s="58">
        <v>44160</v>
      </c>
      <c r="B3925" s="59">
        <v>44160</v>
      </c>
      <c r="C3925" s="60" t="s">
        <v>477</v>
      </c>
      <c r="D3925" s="61">
        <f>VLOOKUP(Pag_Inicio_Corr_mas_casos[[#This Row],[Corregimiento]],Hoja3!$A$2:$D$676,4,0)</f>
        <v>130702</v>
      </c>
      <c r="E3925" s="60">
        <v>20</v>
      </c>
      <c r="F3925">
        <v>1</v>
      </c>
    </row>
    <row r="3926" spans="1:6">
      <c r="A3926" s="58">
        <v>44160</v>
      </c>
      <c r="B3926" s="59">
        <v>44160</v>
      </c>
      <c r="C3926" s="60" t="s">
        <v>471</v>
      </c>
      <c r="D3926" s="61">
        <f>VLOOKUP(Pag_Inicio_Corr_mas_casos[[#This Row],[Corregimiento]],Hoja3!$A$2:$D$676,4,0)</f>
        <v>80823</v>
      </c>
      <c r="E3926" s="60">
        <v>19</v>
      </c>
      <c r="F3926">
        <v>1</v>
      </c>
    </row>
    <row r="3927" spans="1:6">
      <c r="A3927" s="58">
        <v>44160</v>
      </c>
      <c r="B3927" s="59">
        <v>44160</v>
      </c>
      <c r="C3927" s="60" t="s">
        <v>490</v>
      </c>
      <c r="D3927" s="61">
        <f>VLOOKUP(Pag_Inicio_Corr_mas_casos[[#This Row],[Corregimiento]],Hoja3!$A$2:$D$676,4,0)</f>
        <v>80820</v>
      </c>
      <c r="E3927" s="60">
        <v>19</v>
      </c>
      <c r="F3927">
        <v>1</v>
      </c>
    </row>
    <row r="3928" spans="1:6">
      <c r="A3928" s="58">
        <v>44160</v>
      </c>
      <c r="B3928" s="59">
        <v>44160</v>
      </c>
      <c r="C3928" s="60" t="s">
        <v>509</v>
      </c>
      <c r="D3928" s="61">
        <f>VLOOKUP(Pag_Inicio_Corr_mas_casos[[#This Row],[Corregimiento]],Hoja3!$A$2:$D$676,4,0)</f>
        <v>130701</v>
      </c>
      <c r="E3928" s="60">
        <v>18</v>
      </c>
      <c r="F3928">
        <v>1</v>
      </c>
    </row>
    <row r="3929" spans="1:6">
      <c r="A3929" s="58">
        <v>44160</v>
      </c>
      <c r="B3929" s="59">
        <v>44160</v>
      </c>
      <c r="C3929" s="60" t="s">
        <v>491</v>
      </c>
      <c r="D3929" s="61">
        <f>VLOOKUP(Pag_Inicio_Corr_mas_casos[[#This Row],[Corregimiento]],Hoja3!$A$2:$D$676,4,0)</f>
        <v>80815</v>
      </c>
      <c r="E3929" s="60">
        <v>17</v>
      </c>
      <c r="F3929">
        <v>1</v>
      </c>
    </row>
    <row r="3930" spans="1:6">
      <c r="A3930" s="58">
        <v>44160</v>
      </c>
      <c r="B3930" s="59">
        <v>44160</v>
      </c>
      <c r="C3930" s="60" t="s">
        <v>664</v>
      </c>
      <c r="D3930" s="61">
        <f>VLOOKUP(Pag_Inicio_Corr_mas_casos[[#This Row],[Corregimiento]],Hoja3!$A$2:$D$676,4,0)</f>
        <v>60202</v>
      </c>
      <c r="E3930" s="60">
        <v>17</v>
      </c>
      <c r="F3930">
        <v>1</v>
      </c>
    </row>
    <row r="3931" spans="1:6">
      <c r="A3931" s="58">
        <v>44160</v>
      </c>
      <c r="B3931" s="59">
        <v>44160</v>
      </c>
      <c r="C3931" s="60" t="s">
        <v>625</v>
      </c>
      <c r="D3931" s="61">
        <f>VLOOKUP(Pag_Inicio_Corr_mas_casos[[#This Row],[Corregimiento]],Hoja3!$A$2:$D$676,4,0)</f>
        <v>60103</v>
      </c>
      <c r="E3931" s="60">
        <v>16</v>
      </c>
      <c r="F3931">
        <v>1</v>
      </c>
    </row>
    <row r="3932" spans="1:6">
      <c r="A3932" s="58">
        <v>44160</v>
      </c>
      <c r="B3932" s="59">
        <v>44160</v>
      </c>
      <c r="C3932" s="60" t="s">
        <v>517</v>
      </c>
      <c r="D3932" s="61">
        <f>VLOOKUP(Pag_Inicio_Corr_mas_casos[[#This Row],[Corregimiento]],Hoja3!$A$2:$D$676,4,0)</f>
        <v>91001</v>
      </c>
      <c r="E3932" s="60">
        <v>14</v>
      </c>
      <c r="F3932">
        <v>1</v>
      </c>
    </row>
    <row r="3933" spans="1:6">
      <c r="A3933" s="58">
        <v>44160</v>
      </c>
      <c r="B3933" s="59">
        <v>44160</v>
      </c>
      <c r="C3933" s="60" t="s">
        <v>478</v>
      </c>
      <c r="D3933" s="61">
        <f>VLOOKUP(Pag_Inicio_Corr_mas_casos[[#This Row],[Corregimiento]],Hoja3!$A$2:$D$676,4,0)</f>
        <v>40601</v>
      </c>
      <c r="E3933" s="60">
        <v>14</v>
      </c>
      <c r="F3933">
        <v>1</v>
      </c>
    </row>
    <row r="3934" spans="1:6">
      <c r="A3934" s="58">
        <v>44160</v>
      </c>
      <c r="B3934" s="59">
        <v>44160</v>
      </c>
      <c r="C3934" s="60" t="s">
        <v>670</v>
      </c>
      <c r="D3934" s="61">
        <f>VLOOKUP(Pag_Inicio_Corr_mas_casos[[#This Row],[Corregimiento]],Hoja3!$A$2:$D$676,4,0)</f>
        <v>90601</v>
      </c>
      <c r="E3934" s="60">
        <v>14</v>
      </c>
      <c r="F3934">
        <v>1</v>
      </c>
    </row>
    <row r="3935" spans="1:6">
      <c r="A3935" s="58">
        <v>44160</v>
      </c>
      <c r="B3935" s="59">
        <v>44160</v>
      </c>
      <c r="C3935" s="60" t="s">
        <v>513</v>
      </c>
      <c r="D3935" s="61">
        <f>VLOOKUP(Pag_Inicio_Corr_mas_casos[[#This Row],[Corregimiento]],Hoja3!$A$2:$D$676,4,0)</f>
        <v>80814</v>
      </c>
      <c r="E3935" s="60">
        <v>13</v>
      </c>
      <c r="F3935">
        <v>1</v>
      </c>
    </row>
    <row r="3936" spans="1:6">
      <c r="A3936" s="58">
        <v>44160</v>
      </c>
      <c r="B3936" s="59">
        <v>44160</v>
      </c>
      <c r="C3936" s="60" t="s">
        <v>482</v>
      </c>
      <c r="D3936" s="61">
        <f>VLOOKUP(Pag_Inicio_Corr_mas_casos[[#This Row],[Corregimiento]],Hoja3!$A$2:$D$676,4,0)</f>
        <v>30107</v>
      </c>
      <c r="E3936" s="60">
        <v>13</v>
      </c>
      <c r="F3936">
        <v>1</v>
      </c>
    </row>
    <row r="3937" spans="1:7">
      <c r="A3937" s="58">
        <v>44160</v>
      </c>
      <c r="B3937" s="59">
        <v>44160</v>
      </c>
      <c r="C3937" s="60" t="s">
        <v>475</v>
      </c>
      <c r="D3937" s="61">
        <f>VLOOKUP(Pag_Inicio_Corr_mas_casos[[#This Row],[Corregimiento]],Hoja3!$A$2:$D$676,4,0)</f>
        <v>81006</v>
      </c>
      <c r="E3937" s="60">
        <v>11</v>
      </c>
      <c r="F3937">
        <v>1</v>
      </c>
    </row>
    <row r="3938" spans="1:7">
      <c r="A3938" s="58">
        <v>44160</v>
      </c>
      <c r="B3938" s="59">
        <v>44160</v>
      </c>
      <c r="C3938" s="60" t="s">
        <v>671</v>
      </c>
      <c r="D3938" s="61">
        <f>VLOOKUP(Pag_Inicio_Corr_mas_casos[[#This Row],[Corregimiento]],Hoja3!$A$2:$D$676,4,0)</f>
        <v>20602</v>
      </c>
      <c r="E3938" s="60">
        <v>11</v>
      </c>
      <c r="F3938">
        <v>1</v>
      </c>
    </row>
    <row r="3939" spans="1:7">
      <c r="A3939" s="58">
        <v>44160</v>
      </c>
      <c r="B3939" s="59">
        <v>44160</v>
      </c>
      <c r="C3939" s="60" t="s">
        <v>483</v>
      </c>
      <c r="D3939" s="60">
        <v>30113</v>
      </c>
      <c r="E3939" s="60">
        <v>11</v>
      </c>
      <c r="F3939">
        <v>1</v>
      </c>
    </row>
    <row r="3940" spans="1:7">
      <c r="A3940" s="58">
        <v>44160</v>
      </c>
      <c r="B3940" s="59">
        <v>44160</v>
      </c>
      <c r="C3940" s="60" t="s">
        <v>536</v>
      </c>
      <c r="D3940" s="61">
        <f>VLOOKUP(Pag_Inicio_Corr_mas_casos[[#This Row],[Corregimiento]],Hoja3!$A$2:$D$676,4,0)</f>
        <v>81004</v>
      </c>
      <c r="E3940" s="60">
        <v>11</v>
      </c>
      <c r="F3940">
        <v>1</v>
      </c>
    </row>
    <row r="3941" spans="1:7">
      <c r="A3941" s="58">
        <v>44160</v>
      </c>
      <c r="B3941" s="59">
        <v>44160</v>
      </c>
      <c r="C3941" s="60" t="s">
        <v>480</v>
      </c>
      <c r="D3941" s="61">
        <f>VLOOKUP(Pag_Inicio_Corr_mas_casos[[#This Row],[Corregimiento]],Hoja3!$A$2:$D$676,4,0)</f>
        <v>130108</v>
      </c>
      <c r="E3941" s="60">
        <v>11</v>
      </c>
      <c r="F3941">
        <v>1</v>
      </c>
    </row>
    <row r="3942" spans="1:7">
      <c r="A3942" s="58">
        <v>44160</v>
      </c>
      <c r="B3942" s="59">
        <v>44160</v>
      </c>
      <c r="C3942" s="60" t="s">
        <v>672</v>
      </c>
      <c r="D3942" s="61">
        <f>VLOOKUP(Pag_Inicio_Corr_mas_casos[[#This Row],[Corregimiento]],Hoja3!$A$2:$D$676,4,0)</f>
        <v>90305</v>
      </c>
      <c r="E3942" s="60">
        <v>11</v>
      </c>
      <c r="F3942">
        <v>1</v>
      </c>
    </row>
    <row r="3943" spans="1:7">
      <c r="A3943" s="102">
        <v>44161</v>
      </c>
      <c r="B3943" s="103">
        <v>44161</v>
      </c>
      <c r="C3943" s="104" t="s">
        <v>462</v>
      </c>
      <c r="D3943" s="105">
        <f>VLOOKUP(Pag_Inicio_Corr_mas_casos[[#This Row],[Corregimiento]],Hoja3!$A$2:$D$676,4,0)</f>
        <v>130106</v>
      </c>
      <c r="E3943" s="104">
        <v>90</v>
      </c>
      <c r="F3943">
        <v>1</v>
      </c>
      <c r="G3943">
        <f>SUM(F3943:F3989)</f>
        <v>47</v>
      </c>
    </row>
    <row r="3944" spans="1:7">
      <c r="A3944" s="102">
        <v>44161</v>
      </c>
      <c r="B3944" s="103">
        <v>44161</v>
      </c>
      <c r="C3944" s="104" t="s">
        <v>465</v>
      </c>
      <c r="D3944" s="105">
        <f>VLOOKUP(Pag_Inicio_Corr_mas_casos[[#This Row],[Corregimiento]],Hoja3!$A$2:$D$676,4,0)</f>
        <v>80821</v>
      </c>
      <c r="E3944" s="104">
        <v>51</v>
      </c>
      <c r="F3944">
        <v>1</v>
      </c>
    </row>
    <row r="3945" spans="1:7">
      <c r="A3945" s="102">
        <v>44161</v>
      </c>
      <c r="B3945" s="103">
        <v>44161</v>
      </c>
      <c r="C3945" s="104" t="s">
        <v>479</v>
      </c>
      <c r="D3945" s="105">
        <f>VLOOKUP(Pag_Inicio_Corr_mas_casos[[#This Row],[Corregimiento]],Hoja3!$A$2:$D$676,4,0)</f>
        <v>80806</v>
      </c>
      <c r="E3945" s="104">
        <v>45</v>
      </c>
      <c r="F3945">
        <v>1</v>
      </c>
    </row>
    <row r="3946" spans="1:7">
      <c r="A3946" s="102">
        <v>44161</v>
      </c>
      <c r="B3946" s="103">
        <v>44161</v>
      </c>
      <c r="C3946" s="104" t="s">
        <v>460</v>
      </c>
      <c r="D3946" s="105">
        <f>VLOOKUP(Pag_Inicio_Corr_mas_casos[[#This Row],[Corregimiento]],Hoja3!$A$2:$D$676,4,0)</f>
        <v>130101</v>
      </c>
      <c r="E3946" s="104">
        <v>43</v>
      </c>
      <c r="F3946">
        <v>1</v>
      </c>
    </row>
    <row r="3947" spans="1:7">
      <c r="A3947" s="102">
        <v>44161</v>
      </c>
      <c r="B3947" s="103">
        <v>44161</v>
      </c>
      <c r="C3947" s="104" t="s">
        <v>470</v>
      </c>
      <c r="D3947" s="105">
        <f>VLOOKUP(Pag_Inicio_Corr_mas_casos[[#This Row],[Corregimiento]],Hoja3!$A$2:$D$676,4,0)</f>
        <v>80822</v>
      </c>
      <c r="E3947" s="104">
        <v>42</v>
      </c>
      <c r="F3947">
        <v>1</v>
      </c>
    </row>
    <row r="3948" spans="1:7">
      <c r="A3948" s="102">
        <v>44161</v>
      </c>
      <c r="B3948" s="103">
        <v>44161</v>
      </c>
      <c r="C3948" s="104" t="s">
        <v>481</v>
      </c>
      <c r="D3948" s="105">
        <f>VLOOKUP(Pag_Inicio_Corr_mas_casos[[#This Row],[Corregimiento]],Hoja3!$A$2:$D$676,4,0)</f>
        <v>80810</v>
      </c>
      <c r="E3948" s="104">
        <v>41</v>
      </c>
      <c r="F3948">
        <v>1</v>
      </c>
    </row>
    <row r="3949" spans="1:7">
      <c r="A3949" s="102">
        <v>44161</v>
      </c>
      <c r="B3949" s="103">
        <v>44161</v>
      </c>
      <c r="C3949" s="104" t="s">
        <v>468</v>
      </c>
      <c r="D3949" s="105">
        <f>VLOOKUP(Pag_Inicio_Corr_mas_casos[[#This Row],[Corregimiento]],Hoja3!$A$2:$D$676,4,0)</f>
        <v>80816</v>
      </c>
      <c r="E3949" s="104">
        <v>40</v>
      </c>
      <c r="F3949">
        <v>1</v>
      </c>
    </row>
    <row r="3950" spans="1:7">
      <c r="A3950" s="102">
        <v>44161</v>
      </c>
      <c r="B3950" s="103">
        <v>44161</v>
      </c>
      <c r="C3950" s="104" t="s">
        <v>471</v>
      </c>
      <c r="D3950" s="105">
        <f>VLOOKUP(Pag_Inicio_Corr_mas_casos[[#This Row],[Corregimiento]],Hoja3!$A$2:$D$676,4,0)</f>
        <v>80823</v>
      </c>
      <c r="E3950" s="104">
        <v>39</v>
      </c>
      <c r="F3950">
        <v>1</v>
      </c>
    </row>
    <row r="3951" spans="1:7">
      <c r="A3951" s="102">
        <v>44161</v>
      </c>
      <c r="B3951" s="103">
        <v>44161</v>
      </c>
      <c r="C3951" s="104" t="s">
        <v>473</v>
      </c>
      <c r="D3951" s="105">
        <f>VLOOKUP(Pag_Inicio_Corr_mas_casos[[#This Row],[Corregimiento]],Hoja3!$A$2:$D$676,4,0)</f>
        <v>80819</v>
      </c>
      <c r="E3951" s="104">
        <v>39</v>
      </c>
      <c r="F3951">
        <v>1</v>
      </c>
    </row>
    <row r="3952" spans="1:7">
      <c r="A3952" s="102">
        <v>44161</v>
      </c>
      <c r="B3952" s="103">
        <v>44161</v>
      </c>
      <c r="C3952" s="104" t="s">
        <v>495</v>
      </c>
      <c r="D3952" s="105">
        <f>VLOOKUP(Pag_Inicio_Corr_mas_casos[[#This Row],[Corregimiento]],Hoja3!$A$2:$D$676,4,0)</f>
        <v>130708</v>
      </c>
      <c r="E3952" s="104">
        <v>38</v>
      </c>
      <c r="F3952">
        <v>1</v>
      </c>
    </row>
    <row r="3953" spans="1:6">
      <c r="A3953" s="102">
        <v>44161</v>
      </c>
      <c r="B3953" s="103">
        <v>44161</v>
      </c>
      <c r="C3953" s="104" t="s">
        <v>464</v>
      </c>
      <c r="D3953" s="105">
        <f>VLOOKUP(Pag_Inicio_Corr_mas_casos[[#This Row],[Corregimiento]],Hoja3!$A$2:$D$676,4,0)</f>
        <v>130102</v>
      </c>
      <c r="E3953" s="104">
        <v>37</v>
      </c>
      <c r="F3953">
        <v>1</v>
      </c>
    </row>
    <row r="3954" spans="1:6">
      <c r="A3954" s="102">
        <v>44161</v>
      </c>
      <c r="B3954" s="103">
        <v>44161</v>
      </c>
      <c r="C3954" s="104" t="s">
        <v>491</v>
      </c>
      <c r="D3954" s="105">
        <f>VLOOKUP(Pag_Inicio_Corr_mas_casos[[#This Row],[Corregimiento]],Hoja3!$A$2:$D$676,4,0)</f>
        <v>80815</v>
      </c>
      <c r="E3954" s="104">
        <v>35</v>
      </c>
      <c r="F3954">
        <v>1</v>
      </c>
    </row>
    <row r="3955" spans="1:6">
      <c r="A3955" s="102">
        <v>44161</v>
      </c>
      <c r="B3955" s="103">
        <v>44161</v>
      </c>
      <c r="C3955" s="104" t="s">
        <v>476</v>
      </c>
      <c r="D3955" s="105">
        <f>VLOOKUP(Pag_Inicio_Corr_mas_casos[[#This Row],[Corregimiento]],Hoja3!$A$2:$D$676,4,0)</f>
        <v>80812</v>
      </c>
      <c r="E3955" s="104">
        <v>35</v>
      </c>
      <c r="F3955">
        <v>1</v>
      </c>
    </row>
    <row r="3956" spans="1:6">
      <c r="A3956" s="102">
        <v>44161</v>
      </c>
      <c r="B3956" s="103">
        <v>44161</v>
      </c>
      <c r="C3956" s="104" t="s">
        <v>477</v>
      </c>
      <c r="D3956" s="105">
        <f>VLOOKUP(Pag_Inicio_Corr_mas_casos[[#This Row],[Corregimiento]],Hoja3!$A$2:$D$676,4,0)</f>
        <v>130702</v>
      </c>
      <c r="E3956" s="104">
        <v>34</v>
      </c>
      <c r="F3956">
        <v>1</v>
      </c>
    </row>
    <row r="3957" spans="1:6">
      <c r="A3957" s="102">
        <v>44161</v>
      </c>
      <c r="B3957" s="103">
        <v>44161</v>
      </c>
      <c r="C3957" s="104" t="s">
        <v>466</v>
      </c>
      <c r="D3957" s="105">
        <f>VLOOKUP(Pag_Inicio_Corr_mas_casos[[#This Row],[Corregimiento]],Hoja3!$A$2:$D$676,4,0)</f>
        <v>81007</v>
      </c>
      <c r="E3957" s="104">
        <v>34</v>
      </c>
      <c r="F3957">
        <v>1</v>
      </c>
    </row>
    <row r="3958" spans="1:6">
      <c r="A3958" s="102">
        <v>44161</v>
      </c>
      <c r="B3958" s="103">
        <v>44161</v>
      </c>
      <c r="C3958" s="104" t="s">
        <v>668</v>
      </c>
      <c r="D3958" s="105">
        <f>VLOOKUP(Pag_Inicio_Corr_mas_casos[[#This Row],[Corregimiento]],Hoja3!$A$2:$D$676,4,0)</f>
        <v>90801</v>
      </c>
      <c r="E3958" s="104">
        <v>33</v>
      </c>
      <c r="F3958">
        <v>1</v>
      </c>
    </row>
    <row r="3959" spans="1:6">
      <c r="A3959" s="102">
        <v>44161</v>
      </c>
      <c r="B3959" s="103">
        <v>44161</v>
      </c>
      <c r="C3959" s="104" t="s">
        <v>512</v>
      </c>
      <c r="D3959" s="105">
        <f>VLOOKUP(Pag_Inicio_Corr_mas_casos[[#This Row],[Corregimiento]],Hoja3!$A$2:$D$676,4,0)</f>
        <v>80807</v>
      </c>
      <c r="E3959" s="104">
        <v>32</v>
      </c>
      <c r="F3959">
        <v>1</v>
      </c>
    </row>
    <row r="3960" spans="1:6">
      <c r="A3960" s="102">
        <v>44161</v>
      </c>
      <c r="B3960" s="103">
        <v>44161</v>
      </c>
      <c r="C3960" s="104" t="s">
        <v>499</v>
      </c>
      <c r="D3960" s="105">
        <f>VLOOKUP(Pag_Inicio_Corr_mas_casos[[#This Row],[Corregimiento]],Hoja3!$A$2:$D$676,4,0)</f>
        <v>130105</v>
      </c>
      <c r="E3960" s="104">
        <v>32</v>
      </c>
      <c r="F3960">
        <v>1</v>
      </c>
    </row>
    <row r="3961" spans="1:6">
      <c r="A3961" s="102">
        <v>44161</v>
      </c>
      <c r="B3961" s="103">
        <v>44161</v>
      </c>
      <c r="C3961" s="104" t="s">
        <v>461</v>
      </c>
      <c r="D3961" s="105">
        <f>VLOOKUP(Pag_Inicio_Corr_mas_casos[[#This Row],[Corregimiento]],Hoja3!$A$2:$D$676,4,0)</f>
        <v>81002</v>
      </c>
      <c r="E3961" s="104">
        <v>29</v>
      </c>
      <c r="F3961">
        <v>1</v>
      </c>
    </row>
    <row r="3962" spans="1:6">
      <c r="A3962" s="102">
        <v>44161</v>
      </c>
      <c r="B3962" s="103">
        <v>44161</v>
      </c>
      <c r="C3962" s="104" t="s">
        <v>486</v>
      </c>
      <c r="D3962" s="105">
        <f>VLOOKUP(Pag_Inicio_Corr_mas_casos[[#This Row],[Corregimiento]],Hoja3!$A$2:$D$676,4,0)</f>
        <v>80813</v>
      </c>
      <c r="E3962" s="104">
        <v>29</v>
      </c>
      <c r="F3962">
        <v>1</v>
      </c>
    </row>
    <row r="3963" spans="1:6">
      <c r="A3963" s="102">
        <v>44161</v>
      </c>
      <c r="B3963" s="103">
        <v>44161</v>
      </c>
      <c r="C3963" s="104" t="s">
        <v>509</v>
      </c>
      <c r="D3963" s="105">
        <f>VLOOKUP(Pag_Inicio_Corr_mas_casos[[#This Row],[Corregimiento]],Hoja3!$A$2:$D$676,4,0)</f>
        <v>130701</v>
      </c>
      <c r="E3963" s="104">
        <v>8</v>
      </c>
      <c r="F3963">
        <v>1</v>
      </c>
    </row>
    <row r="3964" spans="1:6">
      <c r="A3964" s="102">
        <v>44161</v>
      </c>
      <c r="B3964" s="103">
        <v>44161</v>
      </c>
      <c r="C3964" s="104" t="s">
        <v>510</v>
      </c>
      <c r="D3964" s="105">
        <f>VLOOKUP(Pag_Inicio_Corr_mas_casos[[#This Row],[Corregimiento]],Hoja3!$A$2:$D$676,4,0)</f>
        <v>80804</v>
      </c>
      <c r="E3964" s="104">
        <v>28</v>
      </c>
      <c r="F3964">
        <v>1</v>
      </c>
    </row>
    <row r="3965" spans="1:6">
      <c r="A3965" s="102">
        <v>44161</v>
      </c>
      <c r="B3965" s="103">
        <v>44161</v>
      </c>
      <c r="C3965" s="104" t="s">
        <v>505</v>
      </c>
      <c r="D3965" s="105">
        <f>VLOOKUP(Pag_Inicio_Corr_mas_casos[[#This Row],[Corregimiento]],Hoja3!$A$2:$D$676,4,0)</f>
        <v>130717</v>
      </c>
      <c r="E3965" s="104">
        <v>28</v>
      </c>
      <c r="F3965">
        <v>1</v>
      </c>
    </row>
    <row r="3966" spans="1:6">
      <c r="A3966" s="102">
        <v>44161</v>
      </c>
      <c r="B3966" s="103">
        <v>44161</v>
      </c>
      <c r="C3966" s="104" t="s">
        <v>469</v>
      </c>
      <c r="D3966" s="105">
        <f>VLOOKUP(Pag_Inicio_Corr_mas_casos[[#This Row],[Corregimiento]],Hoja3!$A$2:$D$676,4,0)</f>
        <v>80817</v>
      </c>
      <c r="E3966" s="104">
        <v>27</v>
      </c>
      <c r="F3966">
        <v>1</v>
      </c>
    </row>
    <row r="3967" spans="1:6">
      <c r="A3967" s="102">
        <v>44161</v>
      </c>
      <c r="B3967" s="103">
        <v>44161</v>
      </c>
      <c r="C3967" s="104" t="s">
        <v>472</v>
      </c>
      <c r="D3967" s="105">
        <f>VLOOKUP(Pag_Inicio_Corr_mas_casos[[#This Row],[Corregimiento]],Hoja3!$A$2:$D$676,4,0)</f>
        <v>81001</v>
      </c>
      <c r="E3967" s="104">
        <v>26</v>
      </c>
      <c r="F3967">
        <v>1</v>
      </c>
    </row>
    <row r="3968" spans="1:6">
      <c r="A3968" s="102">
        <v>44161</v>
      </c>
      <c r="B3968" s="103">
        <v>44161</v>
      </c>
      <c r="C3968" s="104" t="s">
        <v>507</v>
      </c>
      <c r="D3968" s="105">
        <f>VLOOKUP(Pag_Inicio_Corr_mas_casos[[#This Row],[Corregimiento]],Hoja3!$A$2:$D$676,4,0)</f>
        <v>81009</v>
      </c>
      <c r="E3968" s="104">
        <v>26</v>
      </c>
      <c r="F3968">
        <v>1</v>
      </c>
    </row>
    <row r="3969" spans="1:6">
      <c r="A3969" s="102">
        <v>44161</v>
      </c>
      <c r="B3969" s="103">
        <v>44161</v>
      </c>
      <c r="C3969" s="104" t="s">
        <v>480</v>
      </c>
      <c r="D3969" s="105">
        <f>VLOOKUP(Pag_Inicio_Corr_mas_casos[[#This Row],[Corregimiento]],Hoja3!$A$2:$D$676,4,0)</f>
        <v>130108</v>
      </c>
      <c r="E3969" s="104">
        <v>24</v>
      </c>
      <c r="F3969">
        <v>1</v>
      </c>
    </row>
    <row r="3970" spans="1:6">
      <c r="A3970" s="102">
        <v>44161</v>
      </c>
      <c r="B3970" s="103">
        <v>44161</v>
      </c>
      <c r="C3970" s="104" t="s">
        <v>489</v>
      </c>
      <c r="D3970" s="105">
        <f>VLOOKUP(Pag_Inicio_Corr_mas_casos[[#This Row],[Corregimiento]],Hoja3!$A$2:$D$676,4,0)</f>
        <v>80808</v>
      </c>
      <c r="E3970" s="104">
        <v>24</v>
      </c>
      <c r="F3970">
        <v>1</v>
      </c>
    </row>
    <row r="3971" spans="1:6">
      <c r="A3971" s="102">
        <v>44161</v>
      </c>
      <c r="B3971" s="103">
        <v>44161</v>
      </c>
      <c r="C3971" s="104" t="s">
        <v>474</v>
      </c>
      <c r="D3971" s="105">
        <f>VLOOKUP(Pag_Inicio_Corr_mas_casos[[#This Row],[Corregimiento]],Hoja3!$A$2:$D$676,4,0)</f>
        <v>130107</v>
      </c>
      <c r="E3971" s="104">
        <v>23</v>
      </c>
      <c r="F3971">
        <v>1</v>
      </c>
    </row>
    <row r="3972" spans="1:6">
      <c r="A3972" s="102">
        <v>44161</v>
      </c>
      <c r="B3972" s="103">
        <v>44161</v>
      </c>
      <c r="C3972" s="104" t="s">
        <v>524</v>
      </c>
      <c r="D3972" s="105">
        <f>VLOOKUP(Pag_Inicio_Corr_mas_casos[[#This Row],[Corregimiento]],Hoja3!$A$2:$D$676,4,0)</f>
        <v>130716</v>
      </c>
      <c r="E3972" s="104">
        <v>23</v>
      </c>
      <c r="F3972">
        <v>1</v>
      </c>
    </row>
    <row r="3973" spans="1:6">
      <c r="A3973" s="102">
        <v>44161</v>
      </c>
      <c r="B3973" s="103">
        <v>44161</v>
      </c>
      <c r="C3973" s="104" t="s">
        <v>496</v>
      </c>
      <c r="D3973" s="105">
        <f>VLOOKUP(Pag_Inicio_Corr_mas_casos[[#This Row],[Corregimiento]],Hoja3!$A$2:$D$676,4,0)</f>
        <v>80826</v>
      </c>
      <c r="E3973" s="104">
        <v>22</v>
      </c>
      <c r="F3973">
        <v>1</v>
      </c>
    </row>
    <row r="3974" spans="1:6">
      <c r="A3974" s="102">
        <v>44161</v>
      </c>
      <c r="B3974" s="103">
        <v>44161</v>
      </c>
      <c r="C3974" s="104" t="s">
        <v>453</v>
      </c>
      <c r="D3974" s="105">
        <f>VLOOKUP(Pag_Inicio_Corr_mas_casos[[#This Row],[Corregimiento]],Hoja3!$A$2:$D$676,4,0)</f>
        <v>130709</v>
      </c>
      <c r="E3974" s="104">
        <v>22</v>
      </c>
      <c r="F3974">
        <v>1</v>
      </c>
    </row>
    <row r="3975" spans="1:6">
      <c r="A3975" s="102">
        <v>44161</v>
      </c>
      <c r="B3975" s="103">
        <v>44161</v>
      </c>
      <c r="C3975" s="104" t="s">
        <v>498</v>
      </c>
      <c r="D3975" s="105">
        <f>VLOOKUP(Pag_Inicio_Corr_mas_casos[[#This Row],[Corregimiento]],Hoja3!$A$2:$D$676,4,0)</f>
        <v>80803</v>
      </c>
      <c r="E3975" s="104">
        <v>22</v>
      </c>
      <c r="F3975">
        <v>1</v>
      </c>
    </row>
    <row r="3976" spans="1:6">
      <c r="A3976" s="102">
        <v>44161</v>
      </c>
      <c r="B3976" s="103">
        <v>44161</v>
      </c>
      <c r="C3976" s="104" t="s">
        <v>467</v>
      </c>
      <c r="D3976" s="105">
        <f>VLOOKUP(Pag_Inicio_Corr_mas_casos[[#This Row],[Corregimiento]],Hoja3!$A$2:$D$676,4,0)</f>
        <v>81008</v>
      </c>
      <c r="E3976" s="104">
        <v>21</v>
      </c>
      <c r="F3976">
        <v>1</v>
      </c>
    </row>
    <row r="3977" spans="1:6">
      <c r="A3977" s="102">
        <v>44161</v>
      </c>
      <c r="B3977" s="103">
        <v>44161</v>
      </c>
      <c r="C3977" s="104" t="s">
        <v>516</v>
      </c>
      <c r="D3977" s="105">
        <f>VLOOKUP(Pag_Inicio_Corr_mas_casos[[#This Row],[Corregimiento]],Hoja3!$A$2:$D$676,4,0)</f>
        <v>130706</v>
      </c>
      <c r="E3977" s="104">
        <v>19</v>
      </c>
      <c r="F3977">
        <v>1</v>
      </c>
    </row>
    <row r="3978" spans="1:6">
      <c r="A3978" s="102">
        <v>44161</v>
      </c>
      <c r="B3978" s="103">
        <v>44161</v>
      </c>
      <c r="C3978" s="104" t="s">
        <v>673</v>
      </c>
      <c r="D3978" s="105">
        <f>VLOOKUP(Pag_Inicio_Corr_mas_casos[[#This Row],[Corregimiento]],Hoja3!$A$2:$D$676,4,0)</f>
        <v>50307</v>
      </c>
      <c r="E3978" s="104">
        <v>18</v>
      </c>
      <c r="F3978">
        <v>1</v>
      </c>
    </row>
    <row r="3979" spans="1:6">
      <c r="A3979" s="102">
        <v>44161</v>
      </c>
      <c r="B3979" s="103">
        <v>44161</v>
      </c>
      <c r="C3979" s="104" t="s">
        <v>497</v>
      </c>
      <c r="D3979" s="105">
        <f>VLOOKUP(Pag_Inicio_Corr_mas_casos[[#This Row],[Corregimiento]],Hoja3!$A$2:$D$676,4,0)</f>
        <v>50208</v>
      </c>
      <c r="E3979" s="104">
        <v>17</v>
      </c>
      <c r="F3979">
        <v>1</v>
      </c>
    </row>
    <row r="3980" spans="1:6">
      <c r="A3980" s="102">
        <v>44161</v>
      </c>
      <c r="B3980" s="103">
        <v>44161</v>
      </c>
      <c r="C3980" s="104" t="s">
        <v>493</v>
      </c>
      <c r="D3980" s="105">
        <f>VLOOKUP(Pag_Inicio_Corr_mas_casos[[#This Row],[Corregimiento]],Hoja3!$A$2:$D$676,4,0)</f>
        <v>80811</v>
      </c>
      <c r="E3980" s="104">
        <v>17</v>
      </c>
      <c r="F3980">
        <v>1</v>
      </c>
    </row>
    <row r="3981" spans="1:6">
      <c r="A3981" s="102">
        <v>44161</v>
      </c>
      <c r="B3981" s="103">
        <v>44161</v>
      </c>
      <c r="C3981" s="104" t="s">
        <v>506</v>
      </c>
      <c r="D3981" s="105">
        <f>VLOOKUP(Pag_Inicio_Corr_mas_casos[[#This Row],[Corregimiento]],Hoja3!$A$2:$D$676,4,0)</f>
        <v>81003</v>
      </c>
      <c r="E3981" s="104">
        <v>16</v>
      </c>
      <c r="F3981">
        <v>1</v>
      </c>
    </row>
    <row r="3982" spans="1:6">
      <c r="A3982" s="102">
        <v>44161</v>
      </c>
      <c r="B3982" s="103">
        <v>44161</v>
      </c>
      <c r="C3982" s="104" t="s">
        <v>513</v>
      </c>
      <c r="D3982" s="105">
        <f>VLOOKUP(Pag_Inicio_Corr_mas_casos[[#This Row],[Corregimiento]],Hoja3!$A$2:$D$676,4,0)</f>
        <v>80814</v>
      </c>
      <c r="E3982" s="104">
        <v>14</v>
      </c>
      <c r="F3982">
        <v>1</v>
      </c>
    </row>
    <row r="3983" spans="1:6">
      <c r="A3983" s="102">
        <v>44161</v>
      </c>
      <c r="B3983" s="103">
        <v>44161</v>
      </c>
      <c r="C3983" s="104" t="s">
        <v>478</v>
      </c>
      <c r="D3983" s="105">
        <f>VLOOKUP(Pag_Inicio_Corr_mas_casos[[#This Row],[Corregimiento]],Hoja3!$A$2:$D$676,4,0)</f>
        <v>40601</v>
      </c>
      <c r="E3983" s="104">
        <v>14</v>
      </c>
      <c r="F3983">
        <v>1</v>
      </c>
    </row>
    <row r="3984" spans="1:6">
      <c r="A3984" s="102">
        <v>44161</v>
      </c>
      <c r="B3984" s="103">
        <v>44161</v>
      </c>
      <c r="C3984" s="104" t="s">
        <v>490</v>
      </c>
      <c r="D3984" s="105">
        <f>VLOOKUP(Pag_Inicio_Corr_mas_casos[[#This Row],[Corregimiento]],Hoja3!$A$2:$D$676,4,0)</f>
        <v>80820</v>
      </c>
      <c r="E3984" s="104">
        <v>14</v>
      </c>
      <c r="F3984">
        <v>1</v>
      </c>
    </row>
    <row r="3985" spans="1:7">
      <c r="A3985" s="102">
        <v>44161</v>
      </c>
      <c r="B3985" s="103">
        <v>44161</v>
      </c>
      <c r="C3985" s="104" t="s">
        <v>523</v>
      </c>
      <c r="D3985" s="105">
        <f>VLOOKUP(Pag_Inicio_Corr_mas_casos[[#This Row],[Corregimiento]],Hoja3!$A$2:$D$676,4,0)</f>
        <v>81005</v>
      </c>
      <c r="E3985" s="104">
        <v>13</v>
      </c>
      <c r="F3985">
        <v>1</v>
      </c>
    </row>
    <row r="3986" spans="1:7">
      <c r="A3986" s="102">
        <v>44161</v>
      </c>
      <c r="B3986" s="103">
        <v>44161</v>
      </c>
      <c r="C3986" s="104" t="s">
        <v>475</v>
      </c>
      <c r="D3986" s="105">
        <f>VLOOKUP(Pag_Inicio_Corr_mas_casos[[#This Row],[Corregimiento]],Hoja3!$A$2:$D$676,4,0)</f>
        <v>81006</v>
      </c>
      <c r="E3986" s="104">
        <v>11</v>
      </c>
      <c r="F3986">
        <v>1</v>
      </c>
    </row>
    <row r="3987" spans="1:7">
      <c r="A3987" s="102">
        <v>44161</v>
      </c>
      <c r="B3987" s="103">
        <v>44161</v>
      </c>
      <c r="C3987" s="104" t="s">
        <v>508</v>
      </c>
      <c r="D3987" s="105">
        <f>VLOOKUP(Pag_Inicio_Corr_mas_casos[[#This Row],[Corregimiento]],Hoja3!$A$2:$D$676,4,0)</f>
        <v>30104</v>
      </c>
      <c r="E3987" s="104">
        <v>11</v>
      </c>
      <c r="F3987">
        <v>1</v>
      </c>
    </row>
    <row r="3988" spans="1:7">
      <c r="A3988" s="102">
        <v>44161</v>
      </c>
      <c r="B3988" s="103">
        <v>44161</v>
      </c>
      <c r="C3988" s="104" t="s">
        <v>664</v>
      </c>
      <c r="D3988" s="105">
        <f>VLOOKUP(Pag_Inicio_Corr_mas_casos[[#This Row],[Corregimiento]],Hoja3!$A$2:$D$676,4,0)</f>
        <v>60202</v>
      </c>
      <c r="E3988" s="104">
        <v>11</v>
      </c>
      <c r="F3988">
        <v>1</v>
      </c>
    </row>
    <row r="3989" spans="1:7">
      <c r="A3989" s="102">
        <v>44161</v>
      </c>
      <c r="B3989" s="103">
        <v>44161</v>
      </c>
      <c r="C3989" s="104" t="s">
        <v>511</v>
      </c>
      <c r="D3989" s="105">
        <f>VLOOKUP(Pag_Inicio_Corr_mas_casos[[#This Row],[Corregimiento]],Hoja3!$A$2:$D$676,4,0)</f>
        <v>80508</v>
      </c>
      <c r="E3989" s="104">
        <v>11</v>
      </c>
      <c r="F3989">
        <v>1</v>
      </c>
    </row>
    <row r="3990" spans="1:7">
      <c r="A3990" s="98">
        <v>44162</v>
      </c>
      <c r="B3990" s="99">
        <v>44162</v>
      </c>
      <c r="C3990" s="100" t="s">
        <v>462</v>
      </c>
      <c r="D3990" s="101">
        <f>VLOOKUP(Pag_Inicio_Corr_mas_casos[[#This Row],[Corregimiento]],Hoja3!$A$2:$D$676,4,0)</f>
        <v>130106</v>
      </c>
      <c r="E3990" s="100">
        <v>67</v>
      </c>
      <c r="F3990">
        <v>1</v>
      </c>
      <c r="G3990">
        <f>SUM(F3990:F4031)</f>
        <v>42</v>
      </c>
    </row>
    <row r="3991" spans="1:7">
      <c r="A3991" s="98">
        <v>44162</v>
      </c>
      <c r="B3991" s="99">
        <v>44162</v>
      </c>
      <c r="C3991" s="100" t="s">
        <v>473</v>
      </c>
      <c r="D3991" s="101">
        <f>VLOOKUP(Pag_Inicio_Corr_mas_casos[[#This Row],[Corregimiento]],Hoja3!$A$2:$D$676,4,0)</f>
        <v>80819</v>
      </c>
      <c r="E3991" s="100">
        <v>51</v>
      </c>
      <c r="F3991">
        <v>1</v>
      </c>
    </row>
    <row r="3992" spans="1:7">
      <c r="A3992" s="98">
        <v>44162</v>
      </c>
      <c r="B3992" s="99">
        <v>44162</v>
      </c>
      <c r="C3992" s="100" t="s">
        <v>486</v>
      </c>
      <c r="D3992" s="101">
        <f>VLOOKUP(Pag_Inicio_Corr_mas_casos[[#This Row],[Corregimiento]],Hoja3!$A$2:$D$676,4,0)</f>
        <v>80813</v>
      </c>
      <c r="E3992" s="100">
        <v>44</v>
      </c>
      <c r="F3992">
        <v>1</v>
      </c>
    </row>
    <row r="3993" spans="1:7">
      <c r="A3993" s="98">
        <v>44162</v>
      </c>
      <c r="B3993" s="99">
        <v>44162</v>
      </c>
      <c r="C3993" s="100" t="s">
        <v>460</v>
      </c>
      <c r="D3993" s="101">
        <f>VLOOKUP(Pag_Inicio_Corr_mas_casos[[#This Row],[Corregimiento]],Hoja3!$A$2:$D$676,4,0)</f>
        <v>130101</v>
      </c>
      <c r="E3993" s="100">
        <v>42</v>
      </c>
      <c r="F3993">
        <v>1</v>
      </c>
    </row>
    <row r="3994" spans="1:7">
      <c r="A3994" s="98">
        <v>44162</v>
      </c>
      <c r="B3994" s="99">
        <v>44162</v>
      </c>
      <c r="C3994" s="100" t="s">
        <v>477</v>
      </c>
      <c r="D3994" s="101">
        <f>VLOOKUP(Pag_Inicio_Corr_mas_casos[[#This Row],[Corregimiento]],Hoja3!$A$2:$D$676,4,0)</f>
        <v>130702</v>
      </c>
      <c r="E3994" s="100">
        <v>37</v>
      </c>
      <c r="F3994">
        <v>1</v>
      </c>
    </row>
    <row r="3995" spans="1:7">
      <c r="A3995" s="98">
        <v>44162</v>
      </c>
      <c r="B3995" s="99">
        <v>44162</v>
      </c>
      <c r="C3995" s="100" t="s">
        <v>505</v>
      </c>
      <c r="D3995" s="101">
        <f>VLOOKUP(Pag_Inicio_Corr_mas_casos[[#This Row],[Corregimiento]],Hoja3!$A$2:$D$676,4,0)</f>
        <v>130717</v>
      </c>
      <c r="E3995" s="100">
        <v>37</v>
      </c>
      <c r="F3995">
        <v>1</v>
      </c>
    </row>
    <row r="3996" spans="1:7">
      <c r="A3996" s="98">
        <v>44162</v>
      </c>
      <c r="B3996" s="99">
        <v>44162</v>
      </c>
      <c r="C3996" s="100" t="s">
        <v>668</v>
      </c>
      <c r="D3996" s="101">
        <f>VLOOKUP(Pag_Inicio_Corr_mas_casos[[#This Row],[Corregimiento]],Hoja3!$A$2:$D$676,4,0)</f>
        <v>90801</v>
      </c>
      <c r="E3996" s="100">
        <v>36</v>
      </c>
      <c r="F3996">
        <v>1</v>
      </c>
    </row>
    <row r="3997" spans="1:7">
      <c r="A3997" s="98">
        <v>44162</v>
      </c>
      <c r="B3997" s="99">
        <v>44162</v>
      </c>
      <c r="C3997" s="100" t="s">
        <v>476</v>
      </c>
      <c r="D3997" s="101">
        <f>VLOOKUP(Pag_Inicio_Corr_mas_casos[[#This Row],[Corregimiento]],Hoja3!$A$2:$D$676,4,0)</f>
        <v>80812</v>
      </c>
      <c r="E3997" s="100">
        <v>35</v>
      </c>
      <c r="F3997">
        <v>1</v>
      </c>
    </row>
    <row r="3998" spans="1:7">
      <c r="A3998" s="98">
        <v>44162</v>
      </c>
      <c r="B3998" s="99">
        <v>44162</v>
      </c>
      <c r="C3998" s="100" t="s">
        <v>472</v>
      </c>
      <c r="D3998" s="101">
        <f>VLOOKUP(Pag_Inicio_Corr_mas_casos[[#This Row],[Corregimiento]],Hoja3!$A$2:$D$676,4,0)</f>
        <v>81001</v>
      </c>
      <c r="E3998" s="100">
        <v>33</v>
      </c>
      <c r="F3998">
        <v>1</v>
      </c>
    </row>
    <row r="3999" spans="1:7">
      <c r="A3999" s="98">
        <v>44162</v>
      </c>
      <c r="B3999" s="99">
        <v>44162</v>
      </c>
      <c r="C3999" s="100" t="s">
        <v>469</v>
      </c>
      <c r="D3999" s="101">
        <f>VLOOKUP(Pag_Inicio_Corr_mas_casos[[#This Row],[Corregimiento]],Hoja3!$A$2:$D$676,4,0)</f>
        <v>80817</v>
      </c>
      <c r="E3999" s="100">
        <v>32</v>
      </c>
      <c r="F3999">
        <v>1</v>
      </c>
    </row>
    <row r="4000" spans="1:7">
      <c r="A4000" s="98">
        <v>44162</v>
      </c>
      <c r="B4000" s="99">
        <v>44162</v>
      </c>
      <c r="C4000" s="100" t="s">
        <v>474</v>
      </c>
      <c r="D4000" s="101">
        <f>VLOOKUP(Pag_Inicio_Corr_mas_casos[[#This Row],[Corregimiento]],Hoja3!$A$2:$D$676,4,0)</f>
        <v>130107</v>
      </c>
      <c r="E4000" s="100">
        <v>31</v>
      </c>
      <c r="F4000">
        <v>1</v>
      </c>
    </row>
    <row r="4001" spans="1:6">
      <c r="A4001" s="98">
        <v>44162</v>
      </c>
      <c r="B4001" s="99">
        <v>44162</v>
      </c>
      <c r="C4001" s="100" t="s">
        <v>480</v>
      </c>
      <c r="D4001" s="101">
        <f>VLOOKUP(Pag_Inicio_Corr_mas_casos[[#This Row],[Corregimiento]],Hoja3!$A$2:$D$676,4,0)</f>
        <v>130108</v>
      </c>
      <c r="E4001" s="100">
        <v>30</v>
      </c>
      <c r="F4001">
        <v>1</v>
      </c>
    </row>
    <row r="4002" spans="1:6">
      <c r="A4002" s="98">
        <v>44162</v>
      </c>
      <c r="B4002" s="99">
        <v>44162</v>
      </c>
      <c r="C4002" s="100" t="s">
        <v>464</v>
      </c>
      <c r="D4002" s="101">
        <f>VLOOKUP(Pag_Inicio_Corr_mas_casos[[#This Row],[Corregimiento]],Hoja3!$A$2:$D$676,4,0)</f>
        <v>130102</v>
      </c>
      <c r="E4002" s="100">
        <v>29</v>
      </c>
      <c r="F4002">
        <v>1</v>
      </c>
    </row>
    <row r="4003" spans="1:6">
      <c r="A4003" s="98">
        <v>44162</v>
      </c>
      <c r="B4003" s="99">
        <v>44162</v>
      </c>
      <c r="C4003" s="100" t="s">
        <v>499</v>
      </c>
      <c r="D4003" s="101">
        <f>VLOOKUP(Pag_Inicio_Corr_mas_casos[[#This Row],[Corregimiento]],Hoja3!$A$2:$D$676,4,0)</f>
        <v>130105</v>
      </c>
      <c r="E4003" s="100">
        <v>29</v>
      </c>
      <c r="F4003">
        <v>1</v>
      </c>
    </row>
    <row r="4004" spans="1:6">
      <c r="A4004" s="98">
        <v>44162</v>
      </c>
      <c r="B4004" s="99">
        <v>44162</v>
      </c>
      <c r="C4004" s="100" t="s">
        <v>471</v>
      </c>
      <c r="D4004" s="101">
        <f>VLOOKUP(Pag_Inicio_Corr_mas_casos[[#This Row],[Corregimiento]],Hoja3!$A$2:$D$676,4,0)</f>
        <v>80823</v>
      </c>
      <c r="E4004" s="100">
        <v>27</v>
      </c>
      <c r="F4004">
        <v>1</v>
      </c>
    </row>
    <row r="4005" spans="1:6">
      <c r="A4005" s="98">
        <v>44162</v>
      </c>
      <c r="B4005" s="99">
        <v>44162</v>
      </c>
      <c r="C4005" s="100" t="s">
        <v>506</v>
      </c>
      <c r="D4005" s="101">
        <f>VLOOKUP(Pag_Inicio_Corr_mas_casos[[#This Row],[Corregimiento]],Hoja3!$A$2:$D$676,4,0)</f>
        <v>81003</v>
      </c>
      <c r="E4005" s="100">
        <v>27</v>
      </c>
      <c r="F4005">
        <v>1</v>
      </c>
    </row>
    <row r="4006" spans="1:6">
      <c r="A4006" s="98">
        <v>44162</v>
      </c>
      <c r="B4006" s="99">
        <v>44162</v>
      </c>
      <c r="C4006" s="100" t="s">
        <v>467</v>
      </c>
      <c r="D4006" s="101">
        <f>VLOOKUP(Pag_Inicio_Corr_mas_casos[[#This Row],[Corregimiento]],Hoja3!$A$2:$D$676,4,0)</f>
        <v>81008</v>
      </c>
      <c r="E4006" s="100">
        <v>27</v>
      </c>
      <c r="F4006">
        <v>1</v>
      </c>
    </row>
    <row r="4007" spans="1:6">
      <c r="A4007" s="98">
        <v>44162</v>
      </c>
      <c r="B4007" s="99">
        <v>44162</v>
      </c>
      <c r="C4007" s="100" t="s">
        <v>465</v>
      </c>
      <c r="D4007" s="101">
        <f>VLOOKUP(Pag_Inicio_Corr_mas_casos[[#This Row],[Corregimiento]],Hoja3!$A$2:$D$676,4,0)</f>
        <v>80821</v>
      </c>
      <c r="E4007" s="100">
        <v>26</v>
      </c>
      <c r="F4007">
        <v>1</v>
      </c>
    </row>
    <row r="4008" spans="1:6">
      <c r="A4008" s="98">
        <v>44162</v>
      </c>
      <c r="B4008" s="99">
        <v>44162</v>
      </c>
      <c r="C4008" s="100" t="s">
        <v>481</v>
      </c>
      <c r="D4008" s="101">
        <f>VLOOKUP(Pag_Inicio_Corr_mas_casos[[#This Row],[Corregimiento]],Hoja3!$A$2:$D$676,4,0)</f>
        <v>80810</v>
      </c>
      <c r="E4008" s="100">
        <v>26</v>
      </c>
      <c r="F4008">
        <v>1</v>
      </c>
    </row>
    <row r="4009" spans="1:6">
      <c r="A4009" s="98">
        <v>44162</v>
      </c>
      <c r="B4009" s="99">
        <v>44162</v>
      </c>
      <c r="C4009" s="100" t="s">
        <v>507</v>
      </c>
      <c r="D4009" s="101">
        <f>VLOOKUP(Pag_Inicio_Corr_mas_casos[[#This Row],[Corregimiento]],Hoja3!$A$2:$D$676,4,0)</f>
        <v>81009</v>
      </c>
      <c r="E4009" s="100">
        <v>25</v>
      </c>
      <c r="F4009">
        <v>1</v>
      </c>
    </row>
    <row r="4010" spans="1:6">
      <c r="A4010" s="98">
        <v>44162</v>
      </c>
      <c r="B4010" s="99">
        <v>44162</v>
      </c>
      <c r="C4010" s="100" t="s">
        <v>470</v>
      </c>
      <c r="D4010" s="101">
        <f>VLOOKUP(Pag_Inicio_Corr_mas_casos[[#This Row],[Corregimiento]],Hoja3!$A$2:$D$676,4,0)</f>
        <v>80822</v>
      </c>
      <c r="E4010" s="100">
        <v>23</v>
      </c>
      <c r="F4010">
        <v>1</v>
      </c>
    </row>
    <row r="4011" spans="1:6">
      <c r="A4011" s="98">
        <v>44162</v>
      </c>
      <c r="B4011" s="99">
        <v>44162</v>
      </c>
      <c r="C4011" s="100" t="s">
        <v>466</v>
      </c>
      <c r="D4011" s="101">
        <f>VLOOKUP(Pag_Inicio_Corr_mas_casos[[#This Row],[Corregimiento]],Hoja3!$A$2:$D$676,4,0)</f>
        <v>81007</v>
      </c>
      <c r="E4011" s="100">
        <v>23</v>
      </c>
      <c r="F4011">
        <v>1</v>
      </c>
    </row>
    <row r="4012" spans="1:6">
      <c r="A4012" s="98">
        <v>44162</v>
      </c>
      <c r="B4012" s="99">
        <v>44162</v>
      </c>
      <c r="C4012" s="100" t="s">
        <v>479</v>
      </c>
      <c r="D4012" s="101">
        <f>VLOOKUP(Pag_Inicio_Corr_mas_casos[[#This Row],[Corregimiento]],Hoja3!$A$2:$D$676,4,0)</f>
        <v>80806</v>
      </c>
      <c r="E4012" s="100">
        <v>23</v>
      </c>
      <c r="F4012">
        <v>1</v>
      </c>
    </row>
    <row r="4013" spans="1:6">
      <c r="A4013" s="98">
        <v>44162</v>
      </c>
      <c r="B4013" s="99">
        <v>44162</v>
      </c>
      <c r="C4013" s="100" t="s">
        <v>495</v>
      </c>
      <c r="D4013" s="101">
        <f>VLOOKUP(Pag_Inicio_Corr_mas_casos[[#This Row],[Corregimiento]],Hoja3!$A$2:$D$676,4,0)</f>
        <v>130708</v>
      </c>
      <c r="E4013" s="100">
        <v>21</v>
      </c>
      <c r="F4013">
        <v>1</v>
      </c>
    </row>
    <row r="4014" spans="1:6">
      <c r="A4014" s="98">
        <v>44162</v>
      </c>
      <c r="B4014" s="99">
        <v>44162</v>
      </c>
      <c r="C4014" s="100" t="s">
        <v>461</v>
      </c>
      <c r="D4014" s="101">
        <f>VLOOKUP(Pag_Inicio_Corr_mas_casos[[#This Row],[Corregimiento]],Hoja3!$A$2:$D$676,4,0)</f>
        <v>81002</v>
      </c>
      <c r="E4014" s="100">
        <v>18</v>
      </c>
      <c r="F4014">
        <v>1</v>
      </c>
    </row>
    <row r="4015" spans="1:6">
      <c r="A4015" s="98">
        <v>44162</v>
      </c>
      <c r="B4015" s="99">
        <v>44162</v>
      </c>
      <c r="C4015" s="100" t="s">
        <v>491</v>
      </c>
      <c r="D4015" s="101">
        <f>VLOOKUP(Pag_Inicio_Corr_mas_casos[[#This Row],[Corregimiento]],Hoja3!$A$2:$D$676,4,0)</f>
        <v>80815</v>
      </c>
      <c r="E4015" s="100">
        <v>18</v>
      </c>
      <c r="F4015">
        <v>1</v>
      </c>
    </row>
    <row r="4016" spans="1:6">
      <c r="A4016" s="98">
        <v>44162</v>
      </c>
      <c r="B4016" s="99">
        <v>44162</v>
      </c>
      <c r="C4016" s="100" t="s">
        <v>489</v>
      </c>
      <c r="D4016" s="101">
        <f>VLOOKUP(Pag_Inicio_Corr_mas_casos[[#This Row],[Corregimiento]],Hoja3!$A$2:$D$676,4,0)</f>
        <v>80808</v>
      </c>
      <c r="E4016" s="100">
        <v>18</v>
      </c>
      <c r="F4016">
        <v>1</v>
      </c>
    </row>
    <row r="4017" spans="1:7">
      <c r="A4017" s="98">
        <v>44162</v>
      </c>
      <c r="B4017" s="99">
        <v>44162</v>
      </c>
      <c r="C4017" s="100" t="s">
        <v>496</v>
      </c>
      <c r="D4017" s="101">
        <f>VLOOKUP(Pag_Inicio_Corr_mas_casos[[#This Row],[Corregimiento]],Hoja3!$A$2:$D$676,4,0)</f>
        <v>80826</v>
      </c>
      <c r="E4017" s="100">
        <v>17</v>
      </c>
      <c r="F4017">
        <v>1</v>
      </c>
    </row>
    <row r="4018" spans="1:7">
      <c r="A4018" s="98">
        <v>44162</v>
      </c>
      <c r="B4018" s="99">
        <v>44162</v>
      </c>
      <c r="C4018" s="100" t="s">
        <v>490</v>
      </c>
      <c r="D4018" s="101">
        <f>VLOOKUP(Pag_Inicio_Corr_mas_casos[[#This Row],[Corregimiento]],Hoja3!$A$2:$D$676,4,0)</f>
        <v>80820</v>
      </c>
      <c r="E4018" s="100">
        <v>17</v>
      </c>
      <c r="F4018">
        <v>1</v>
      </c>
    </row>
    <row r="4019" spans="1:7">
      <c r="A4019" s="98">
        <v>44162</v>
      </c>
      <c r="B4019" s="99">
        <v>44162</v>
      </c>
      <c r="C4019" s="100" t="s">
        <v>512</v>
      </c>
      <c r="D4019" s="101">
        <f>VLOOKUP(Pag_Inicio_Corr_mas_casos[[#This Row],[Corregimiento]],Hoja3!$A$2:$D$676,4,0)</f>
        <v>80807</v>
      </c>
      <c r="E4019" s="100">
        <v>16</v>
      </c>
      <c r="F4019">
        <v>1</v>
      </c>
    </row>
    <row r="4020" spans="1:7">
      <c r="A4020" s="98">
        <v>44162</v>
      </c>
      <c r="B4020" s="99">
        <v>44162</v>
      </c>
      <c r="C4020" s="100" t="s">
        <v>664</v>
      </c>
      <c r="D4020" s="101">
        <f>VLOOKUP(Pag_Inicio_Corr_mas_casos[[#This Row],[Corregimiento]],Hoja3!$A$2:$D$676,4,0)</f>
        <v>60202</v>
      </c>
      <c r="E4020" s="100">
        <v>16</v>
      </c>
      <c r="F4020">
        <v>1</v>
      </c>
    </row>
    <row r="4021" spans="1:7">
      <c r="A4021" s="98">
        <v>44162</v>
      </c>
      <c r="B4021" s="99">
        <v>44162</v>
      </c>
      <c r="C4021" s="100" t="s">
        <v>453</v>
      </c>
      <c r="D4021" s="101">
        <f>VLOOKUP(Pag_Inicio_Corr_mas_casos[[#This Row],[Corregimiento]],Hoja3!$A$2:$D$676,4,0)</f>
        <v>130709</v>
      </c>
      <c r="E4021" s="100">
        <v>15</v>
      </c>
      <c r="F4021">
        <v>1</v>
      </c>
    </row>
    <row r="4022" spans="1:7">
      <c r="A4022" s="98">
        <v>44162</v>
      </c>
      <c r="B4022" s="99">
        <v>44162</v>
      </c>
      <c r="C4022" s="100" t="s">
        <v>509</v>
      </c>
      <c r="D4022" s="101">
        <f>VLOOKUP(Pag_Inicio_Corr_mas_casos[[#This Row],[Corregimiento]],Hoja3!$A$2:$D$676,4,0)</f>
        <v>130701</v>
      </c>
      <c r="E4022" s="100">
        <v>14</v>
      </c>
      <c r="F4022">
        <v>1</v>
      </c>
    </row>
    <row r="4023" spans="1:7">
      <c r="A4023" s="98">
        <v>44162</v>
      </c>
      <c r="B4023" s="99">
        <v>44162</v>
      </c>
      <c r="C4023" s="100" t="s">
        <v>478</v>
      </c>
      <c r="D4023" s="101">
        <f>VLOOKUP(Pag_Inicio_Corr_mas_casos[[#This Row],[Corregimiento]],Hoja3!$A$2:$D$676,4,0)</f>
        <v>40601</v>
      </c>
      <c r="E4023" s="100">
        <v>14</v>
      </c>
      <c r="F4023">
        <v>1</v>
      </c>
    </row>
    <row r="4024" spans="1:7">
      <c r="A4024" s="98">
        <v>44162</v>
      </c>
      <c r="B4024" s="99">
        <v>44162</v>
      </c>
      <c r="C4024" s="100" t="s">
        <v>497</v>
      </c>
      <c r="D4024" s="101">
        <f>VLOOKUP(Pag_Inicio_Corr_mas_casos[[#This Row],[Corregimiento]],Hoja3!$A$2:$D$676,4,0)</f>
        <v>50208</v>
      </c>
      <c r="E4024" s="100">
        <v>14</v>
      </c>
      <c r="F4024">
        <v>1</v>
      </c>
    </row>
    <row r="4025" spans="1:7">
      <c r="A4025" s="98">
        <v>44162</v>
      </c>
      <c r="B4025" s="99">
        <v>44162</v>
      </c>
      <c r="C4025" s="100" t="s">
        <v>674</v>
      </c>
      <c r="D4025" s="101">
        <f>VLOOKUP(Pag_Inicio_Corr_mas_casos[[#This Row],[Corregimiento]],Hoja3!$A$2:$D$676,4,0)</f>
        <v>70301</v>
      </c>
      <c r="E4025" s="100">
        <v>13</v>
      </c>
      <c r="F4025">
        <v>1</v>
      </c>
    </row>
    <row r="4026" spans="1:7">
      <c r="A4026" s="98">
        <v>44162</v>
      </c>
      <c r="B4026" s="99">
        <v>44162</v>
      </c>
      <c r="C4026" s="100" t="s">
        <v>468</v>
      </c>
      <c r="D4026" s="101">
        <f>VLOOKUP(Pag_Inicio_Corr_mas_casos[[#This Row],[Corregimiento]],Hoja3!$A$2:$D$676,4,0)</f>
        <v>80816</v>
      </c>
      <c r="E4026" s="100">
        <v>12</v>
      </c>
      <c r="F4026">
        <v>1</v>
      </c>
    </row>
    <row r="4027" spans="1:7">
      <c r="A4027" s="98">
        <v>44162</v>
      </c>
      <c r="B4027" s="99">
        <v>44162</v>
      </c>
      <c r="C4027" s="100" t="s">
        <v>675</v>
      </c>
      <c r="D4027" s="101">
        <f>VLOOKUP(Pag_Inicio_Corr_mas_casos[[#This Row],[Corregimiento]],Hoja3!$A$2:$D$676,4,0)</f>
        <v>130402</v>
      </c>
      <c r="E4027" s="100">
        <v>11</v>
      </c>
      <c r="F4027">
        <v>1</v>
      </c>
    </row>
    <row r="4028" spans="1:7">
      <c r="A4028" s="98">
        <v>44162</v>
      </c>
      <c r="B4028" s="99">
        <v>44162</v>
      </c>
      <c r="C4028" s="100" t="s">
        <v>676</v>
      </c>
      <c r="D4028" s="101">
        <f>VLOOKUP(Pag_Inicio_Corr_mas_casos[[#This Row],[Corregimiento]],Hoja3!$A$2:$D$676,4,0)</f>
        <v>130401</v>
      </c>
      <c r="E4028" s="100">
        <v>11</v>
      </c>
      <c r="F4028">
        <v>1</v>
      </c>
    </row>
    <row r="4029" spans="1:7">
      <c r="A4029" s="98">
        <v>44162</v>
      </c>
      <c r="B4029" s="99">
        <v>44162</v>
      </c>
      <c r="C4029" s="100" t="s">
        <v>536</v>
      </c>
      <c r="D4029" s="101">
        <f>VLOOKUP(Pag_Inicio_Corr_mas_casos[[#This Row],[Corregimiento]],Hoja3!$A$2:$D$676,4,0)</f>
        <v>81004</v>
      </c>
      <c r="E4029" s="100">
        <v>11</v>
      </c>
      <c r="F4029">
        <v>1</v>
      </c>
    </row>
    <row r="4030" spans="1:7">
      <c r="A4030" s="98">
        <v>44162</v>
      </c>
      <c r="B4030" s="99">
        <v>44162</v>
      </c>
      <c r="C4030" s="100" t="s">
        <v>625</v>
      </c>
      <c r="D4030" s="101">
        <f>VLOOKUP(Pag_Inicio_Corr_mas_casos[[#This Row],[Corregimiento]],Hoja3!$A$2:$D$676,4,0)</f>
        <v>60103</v>
      </c>
      <c r="E4030" s="100">
        <v>11</v>
      </c>
      <c r="F4030">
        <v>1</v>
      </c>
    </row>
    <row r="4031" spans="1:7">
      <c r="A4031" s="98">
        <v>44162</v>
      </c>
      <c r="B4031" s="99">
        <v>44162</v>
      </c>
      <c r="C4031" s="100" t="s">
        <v>523</v>
      </c>
      <c r="D4031" s="101">
        <f>VLOOKUP(Pag_Inicio_Corr_mas_casos[[#This Row],[Corregimiento]],Hoja3!$A$2:$D$676,4,0)</f>
        <v>81005</v>
      </c>
      <c r="E4031" s="100">
        <v>11</v>
      </c>
      <c r="F4031">
        <v>1</v>
      </c>
    </row>
    <row r="4032" spans="1:7">
      <c r="A4032" s="127">
        <v>44163</v>
      </c>
      <c r="B4032" s="128">
        <v>44163</v>
      </c>
      <c r="C4032" s="129" t="s">
        <v>462</v>
      </c>
      <c r="D4032" s="130">
        <f>VLOOKUP(Pag_Inicio_Corr_mas_casos[[#This Row],[Corregimiento]],Hoja3!$A$2:$D$676,4,0)</f>
        <v>130106</v>
      </c>
      <c r="E4032" s="129">
        <v>89</v>
      </c>
      <c r="F4032">
        <v>1</v>
      </c>
      <c r="G4032">
        <f>SUM(F4032:F4075)</f>
        <v>44</v>
      </c>
    </row>
    <row r="4033" spans="1:6">
      <c r="A4033" s="127">
        <v>44163</v>
      </c>
      <c r="B4033" s="128">
        <v>44163</v>
      </c>
      <c r="C4033" s="129" t="s">
        <v>501</v>
      </c>
      <c r="D4033" s="130">
        <f>VLOOKUP(Pag_Inicio_Corr_mas_casos[[#This Row],[Corregimiento]],Hoja3!$A$2:$D$676,4,0)</f>
        <v>80809</v>
      </c>
      <c r="E4033" s="129">
        <v>59</v>
      </c>
      <c r="F4033">
        <v>1</v>
      </c>
    </row>
    <row r="4034" spans="1:6">
      <c r="A4034" s="127">
        <v>44163</v>
      </c>
      <c r="B4034" s="128">
        <v>44163</v>
      </c>
      <c r="C4034" s="129" t="s">
        <v>476</v>
      </c>
      <c r="D4034" s="130">
        <f>VLOOKUP(Pag_Inicio_Corr_mas_casos[[#This Row],[Corregimiento]],Hoja3!$A$2:$D$676,4,0)</f>
        <v>80812</v>
      </c>
      <c r="E4034" s="129">
        <v>52</v>
      </c>
      <c r="F4034">
        <v>1</v>
      </c>
    </row>
    <row r="4035" spans="1:6">
      <c r="A4035" s="127">
        <v>44163</v>
      </c>
      <c r="B4035" s="128">
        <v>44163</v>
      </c>
      <c r="C4035" s="129" t="s">
        <v>481</v>
      </c>
      <c r="D4035" s="130">
        <f>VLOOKUP(Pag_Inicio_Corr_mas_casos[[#This Row],[Corregimiento]],Hoja3!$A$2:$D$676,4,0)</f>
        <v>80810</v>
      </c>
      <c r="E4035" s="129">
        <v>2</v>
      </c>
      <c r="F4035">
        <v>1</v>
      </c>
    </row>
    <row r="4036" spans="1:6">
      <c r="A4036" s="127">
        <v>44163</v>
      </c>
      <c r="B4036" s="128">
        <v>44163</v>
      </c>
      <c r="C4036" s="129" t="s">
        <v>473</v>
      </c>
      <c r="D4036" s="130">
        <f>VLOOKUP(Pag_Inicio_Corr_mas_casos[[#This Row],[Corregimiento]],Hoja3!$A$2:$D$676,4,0)</f>
        <v>80819</v>
      </c>
      <c r="E4036" s="129">
        <v>41</v>
      </c>
      <c r="F4036">
        <v>1</v>
      </c>
    </row>
    <row r="4037" spans="1:6">
      <c r="A4037" s="127">
        <v>44163</v>
      </c>
      <c r="B4037" s="128">
        <v>44163</v>
      </c>
      <c r="C4037" s="129" t="s">
        <v>466</v>
      </c>
      <c r="D4037" s="130">
        <f>VLOOKUP(Pag_Inicio_Corr_mas_casos[[#This Row],[Corregimiento]],Hoja3!$A$2:$D$676,4,0)</f>
        <v>81007</v>
      </c>
      <c r="E4037" s="129">
        <v>41</v>
      </c>
      <c r="F4037">
        <v>1</v>
      </c>
    </row>
    <row r="4038" spans="1:6">
      <c r="A4038" s="127">
        <v>44163</v>
      </c>
      <c r="B4038" s="128">
        <v>44163</v>
      </c>
      <c r="C4038" s="129" t="s">
        <v>477</v>
      </c>
      <c r="D4038" s="130">
        <f>VLOOKUP(Pag_Inicio_Corr_mas_casos[[#This Row],[Corregimiento]],Hoja3!$A$2:$D$676,4,0)</f>
        <v>130702</v>
      </c>
      <c r="E4038" s="129">
        <v>40</v>
      </c>
      <c r="F4038">
        <v>1</v>
      </c>
    </row>
    <row r="4039" spans="1:6">
      <c r="A4039" s="127">
        <v>44163</v>
      </c>
      <c r="B4039" s="128">
        <v>44163</v>
      </c>
      <c r="C4039" s="129" t="s">
        <v>472</v>
      </c>
      <c r="D4039" s="130">
        <f>VLOOKUP(Pag_Inicio_Corr_mas_casos[[#This Row],[Corregimiento]],Hoja3!$A$2:$D$676,4,0)</f>
        <v>81001</v>
      </c>
      <c r="E4039" s="129">
        <v>39</v>
      </c>
      <c r="F4039">
        <v>1</v>
      </c>
    </row>
    <row r="4040" spans="1:6">
      <c r="A4040" s="127">
        <v>44163</v>
      </c>
      <c r="B4040" s="128">
        <v>44163</v>
      </c>
      <c r="C4040" s="129" t="s">
        <v>460</v>
      </c>
      <c r="D4040" s="130">
        <f>VLOOKUP(Pag_Inicio_Corr_mas_casos[[#This Row],[Corregimiento]],Hoja3!$A$2:$D$676,4,0)</f>
        <v>130101</v>
      </c>
      <c r="E4040" s="129">
        <v>38</v>
      </c>
      <c r="F4040">
        <v>1</v>
      </c>
    </row>
    <row r="4041" spans="1:6">
      <c r="A4041" s="127">
        <v>44163</v>
      </c>
      <c r="B4041" s="128">
        <v>44163</v>
      </c>
      <c r="C4041" s="129" t="s">
        <v>469</v>
      </c>
      <c r="D4041" s="130">
        <f>VLOOKUP(Pag_Inicio_Corr_mas_casos[[#This Row],[Corregimiento]],Hoja3!$A$2:$D$676,4,0)</f>
        <v>80817</v>
      </c>
      <c r="E4041" s="129">
        <v>37</v>
      </c>
      <c r="F4041">
        <v>1</v>
      </c>
    </row>
    <row r="4042" spans="1:6">
      <c r="A4042" s="127">
        <v>44163</v>
      </c>
      <c r="B4042" s="128">
        <v>44163</v>
      </c>
      <c r="C4042" s="129" t="s">
        <v>474</v>
      </c>
      <c r="D4042" s="130">
        <f>VLOOKUP(Pag_Inicio_Corr_mas_casos[[#This Row],[Corregimiento]],Hoja3!$A$2:$D$676,4,0)</f>
        <v>130107</v>
      </c>
      <c r="E4042" s="129">
        <v>36</v>
      </c>
      <c r="F4042">
        <v>1</v>
      </c>
    </row>
    <row r="4043" spans="1:6">
      <c r="A4043" s="127">
        <v>44163</v>
      </c>
      <c r="B4043" s="128">
        <v>44163</v>
      </c>
      <c r="C4043" s="129" t="s">
        <v>479</v>
      </c>
      <c r="D4043" s="130">
        <f>VLOOKUP(Pag_Inicio_Corr_mas_casos[[#This Row],[Corregimiento]],Hoja3!$A$2:$D$676,4,0)</f>
        <v>80806</v>
      </c>
      <c r="E4043" s="129">
        <v>34</v>
      </c>
      <c r="F4043">
        <v>1</v>
      </c>
    </row>
    <row r="4044" spans="1:6">
      <c r="A4044" s="127">
        <v>44163</v>
      </c>
      <c r="B4044" s="128">
        <v>44163</v>
      </c>
      <c r="C4044" s="129" t="s">
        <v>496</v>
      </c>
      <c r="D4044" s="130">
        <f>VLOOKUP(Pag_Inicio_Corr_mas_casos[[#This Row],[Corregimiento]],Hoja3!$A$2:$D$676,4,0)</f>
        <v>80826</v>
      </c>
      <c r="E4044" s="129">
        <v>33</v>
      </c>
      <c r="F4044">
        <v>1</v>
      </c>
    </row>
    <row r="4045" spans="1:6">
      <c r="A4045" s="127">
        <v>44163</v>
      </c>
      <c r="B4045" s="128">
        <v>44163</v>
      </c>
      <c r="C4045" s="129" t="s">
        <v>521</v>
      </c>
      <c r="D4045" s="130">
        <f>VLOOKUP(Pag_Inicio_Corr_mas_casos[[#This Row],[Corregimiento]],Hoja3!$A$2:$D$676,4,0)</f>
        <v>100101</v>
      </c>
      <c r="E4045" s="129">
        <v>32</v>
      </c>
      <c r="F4045">
        <v>1</v>
      </c>
    </row>
    <row r="4046" spans="1:6">
      <c r="A4046" s="127">
        <v>44163</v>
      </c>
      <c r="B4046" s="128">
        <v>44163</v>
      </c>
      <c r="C4046" s="129" t="s">
        <v>491</v>
      </c>
      <c r="D4046" s="130">
        <f>VLOOKUP(Pag_Inicio_Corr_mas_casos[[#This Row],[Corregimiento]],Hoja3!$A$2:$D$676,4,0)</f>
        <v>80815</v>
      </c>
      <c r="E4046" s="129">
        <v>32</v>
      </c>
      <c r="F4046">
        <v>1</v>
      </c>
    </row>
    <row r="4047" spans="1:6">
      <c r="A4047" s="127">
        <v>44163</v>
      </c>
      <c r="B4047" s="128">
        <v>44163</v>
      </c>
      <c r="C4047" s="129" t="s">
        <v>478</v>
      </c>
      <c r="D4047" s="130">
        <f>VLOOKUP(Pag_Inicio_Corr_mas_casos[[#This Row],[Corregimiento]],Hoja3!$A$2:$D$676,4,0)</f>
        <v>40601</v>
      </c>
      <c r="E4047" s="129">
        <v>32</v>
      </c>
      <c r="F4047">
        <v>1</v>
      </c>
    </row>
    <row r="4048" spans="1:6">
      <c r="A4048" s="127">
        <v>44163</v>
      </c>
      <c r="B4048" s="128">
        <v>44163</v>
      </c>
      <c r="C4048" s="129" t="s">
        <v>465</v>
      </c>
      <c r="D4048" s="130">
        <f>VLOOKUP(Pag_Inicio_Corr_mas_casos[[#This Row],[Corregimiento]],Hoja3!$A$2:$D$676,4,0)</f>
        <v>80821</v>
      </c>
      <c r="E4048" s="129">
        <v>31</v>
      </c>
      <c r="F4048">
        <v>1</v>
      </c>
    </row>
    <row r="4049" spans="1:6">
      <c r="A4049" s="127">
        <v>44163</v>
      </c>
      <c r="B4049" s="128">
        <v>44163</v>
      </c>
      <c r="C4049" s="129" t="s">
        <v>471</v>
      </c>
      <c r="D4049" s="130">
        <f>VLOOKUP(Pag_Inicio_Corr_mas_casos[[#This Row],[Corregimiento]],Hoja3!$A$2:$D$676,4,0)</f>
        <v>80823</v>
      </c>
      <c r="E4049" s="129">
        <v>30</v>
      </c>
      <c r="F4049">
        <v>1</v>
      </c>
    </row>
    <row r="4050" spans="1:6">
      <c r="A4050" s="127">
        <v>44163</v>
      </c>
      <c r="B4050" s="128">
        <v>44163</v>
      </c>
      <c r="C4050" s="129" t="s">
        <v>499</v>
      </c>
      <c r="D4050" s="130">
        <f>VLOOKUP(Pag_Inicio_Corr_mas_casos[[#This Row],[Corregimiento]],Hoja3!$A$2:$D$676,4,0)</f>
        <v>130105</v>
      </c>
      <c r="E4050" s="129">
        <v>28</v>
      </c>
      <c r="F4050">
        <v>1</v>
      </c>
    </row>
    <row r="4051" spans="1:6">
      <c r="A4051" s="127">
        <v>44163</v>
      </c>
      <c r="B4051" s="128">
        <v>44163</v>
      </c>
      <c r="C4051" s="129" t="s">
        <v>677</v>
      </c>
      <c r="D4051" s="130">
        <f>VLOOKUP(Pag_Inicio_Corr_mas_casos[[#This Row],[Corregimiento]],Hoja3!$A$2:$D$676,4,0)</f>
        <v>20610</v>
      </c>
      <c r="E4051" s="129">
        <v>27</v>
      </c>
      <c r="F4051">
        <v>1</v>
      </c>
    </row>
    <row r="4052" spans="1:6">
      <c r="A4052" s="127">
        <v>44163</v>
      </c>
      <c r="B4052" s="128">
        <v>44163</v>
      </c>
      <c r="C4052" s="129" t="s">
        <v>505</v>
      </c>
      <c r="D4052" s="130">
        <f>VLOOKUP(Pag_Inicio_Corr_mas_casos[[#This Row],[Corregimiento]],Hoja3!$A$2:$D$676,4,0)</f>
        <v>130717</v>
      </c>
      <c r="E4052" s="129">
        <v>27</v>
      </c>
      <c r="F4052">
        <v>1</v>
      </c>
    </row>
    <row r="4053" spans="1:6">
      <c r="A4053" s="127">
        <v>44163</v>
      </c>
      <c r="B4053" s="128">
        <v>44163</v>
      </c>
      <c r="C4053" s="129" t="s">
        <v>467</v>
      </c>
      <c r="D4053" s="130">
        <f>VLOOKUP(Pag_Inicio_Corr_mas_casos[[#This Row],[Corregimiento]],Hoja3!$A$2:$D$676,4,0)</f>
        <v>81008</v>
      </c>
      <c r="E4053" s="129">
        <v>26</v>
      </c>
      <c r="F4053">
        <v>1</v>
      </c>
    </row>
    <row r="4054" spans="1:6">
      <c r="A4054" s="127">
        <v>44163</v>
      </c>
      <c r="B4054" s="128">
        <v>44163</v>
      </c>
      <c r="C4054" s="129" t="s">
        <v>486</v>
      </c>
      <c r="D4054" s="130">
        <f>VLOOKUP(Pag_Inicio_Corr_mas_casos[[#This Row],[Corregimiento]],Hoja3!$A$2:$D$676,4,0)</f>
        <v>80813</v>
      </c>
      <c r="E4054" s="129">
        <v>25</v>
      </c>
      <c r="F4054">
        <v>1</v>
      </c>
    </row>
    <row r="4055" spans="1:6">
      <c r="A4055" s="127">
        <v>44163</v>
      </c>
      <c r="B4055" s="128">
        <v>44163</v>
      </c>
      <c r="C4055" s="129" t="s">
        <v>470</v>
      </c>
      <c r="D4055" s="130">
        <f>VLOOKUP(Pag_Inicio_Corr_mas_casos[[#This Row],[Corregimiento]],Hoja3!$A$2:$D$676,4,0)</f>
        <v>80822</v>
      </c>
      <c r="E4055" s="129">
        <v>25</v>
      </c>
      <c r="F4055">
        <v>1</v>
      </c>
    </row>
    <row r="4056" spans="1:6">
      <c r="A4056" s="127">
        <v>44163</v>
      </c>
      <c r="B4056" s="128">
        <v>44163</v>
      </c>
      <c r="C4056" s="129" t="s">
        <v>468</v>
      </c>
      <c r="D4056" s="130">
        <f>VLOOKUP(Pag_Inicio_Corr_mas_casos[[#This Row],[Corregimiento]],Hoja3!$A$2:$D$676,4,0)</f>
        <v>80816</v>
      </c>
      <c r="E4056" s="129">
        <v>25</v>
      </c>
      <c r="F4056">
        <v>1</v>
      </c>
    </row>
    <row r="4057" spans="1:6">
      <c r="A4057" s="127">
        <v>44163</v>
      </c>
      <c r="B4057" s="128">
        <v>44163</v>
      </c>
      <c r="C4057" s="129" t="s">
        <v>507</v>
      </c>
      <c r="D4057" s="130">
        <f>VLOOKUP(Pag_Inicio_Corr_mas_casos[[#This Row],[Corregimiento]],Hoja3!$A$2:$D$676,4,0)</f>
        <v>81009</v>
      </c>
      <c r="E4057" s="129">
        <v>24</v>
      </c>
      <c r="F4057">
        <v>1</v>
      </c>
    </row>
    <row r="4058" spans="1:6">
      <c r="A4058" s="127">
        <v>44163</v>
      </c>
      <c r="B4058" s="128">
        <v>44163</v>
      </c>
      <c r="C4058" s="129" t="s">
        <v>495</v>
      </c>
      <c r="D4058" s="130">
        <f>VLOOKUP(Pag_Inicio_Corr_mas_casos[[#This Row],[Corregimiento]],Hoja3!$A$2:$D$676,4,0)</f>
        <v>130708</v>
      </c>
      <c r="E4058" s="129">
        <v>23</v>
      </c>
      <c r="F4058">
        <v>1</v>
      </c>
    </row>
    <row r="4059" spans="1:6">
      <c r="A4059" s="127">
        <v>44163</v>
      </c>
      <c r="B4059" s="128">
        <v>44163</v>
      </c>
      <c r="C4059" s="129" t="s">
        <v>506</v>
      </c>
      <c r="D4059" s="130">
        <f>VLOOKUP(Pag_Inicio_Corr_mas_casos[[#This Row],[Corregimiento]],Hoja3!$A$2:$D$676,4,0)</f>
        <v>81003</v>
      </c>
      <c r="E4059" s="129">
        <v>21</v>
      </c>
      <c r="F4059">
        <v>1</v>
      </c>
    </row>
    <row r="4060" spans="1:6">
      <c r="A4060" s="127">
        <v>44163</v>
      </c>
      <c r="B4060" s="128">
        <v>44163</v>
      </c>
      <c r="C4060" s="129" t="s">
        <v>532</v>
      </c>
      <c r="D4060" s="130">
        <f>VLOOKUP(Pag_Inicio_Corr_mas_casos[[#This Row],[Corregimiento]],Hoja3!$A$2:$D$676,4,0)</f>
        <v>20601</v>
      </c>
      <c r="E4060" s="129">
        <v>20</v>
      </c>
      <c r="F4060">
        <v>1</v>
      </c>
    </row>
    <row r="4061" spans="1:6">
      <c r="A4061" s="127">
        <v>44163</v>
      </c>
      <c r="B4061" s="128">
        <v>44163</v>
      </c>
      <c r="C4061" s="129" t="s">
        <v>524</v>
      </c>
      <c r="D4061" s="130">
        <f>VLOOKUP(Pag_Inicio_Corr_mas_casos[[#This Row],[Corregimiento]],Hoja3!$A$2:$D$676,4,0)</f>
        <v>130716</v>
      </c>
      <c r="E4061" s="129">
        <v>19</v>
      </c>
      <c r="F4061">
        <v>1</v>
      </c>
    </row>
    <row r="4062" spans="1:6">
      <c r="A4062" s="127">
        <v>44163</v>
      </c>
      <c r="B4062" s="128">
        <v>44163</v>
      </c>
      <c r="C4062" s="129" t="s">
        <v>461</v>
      </c>
      <c r="D4062" s="130">
        <f>VLOOKUP(Pag_Inicio_Corr_mas_casos[[#This Row],[Corregimiento]],Hoja3!$A$2:$D$676,4,0)</f>
        <v>81002</v>
      </c>
      <c r="E4062" s="129">
        <v>18</v>
      </c>
      <c r="F4062">
        <v>1</v>
      </c>
    </row>
    <row r="4063" spans="1:6">
      <c r="A4063" s="127">
        <v>44163</v>
      </c>
      <c r="B4063" s="128">
        <v>44163</v>
      </c>
      <c r="C4063" s="129" t="s">
        <v>512</v>
      </c>
      <c r="D4063" s="130">
        <f>VLOOKUP(Pag_Inicio_Corr_mas_casos[[#This Row],[Corregimiento]],Hoja3!$A$2:$D$676,4,0)</f>
        <v>80807</v>
      </c>
      <c r="E4063" s="129">
        <v>17</v>
      </c>
      <c r="F4063">
        <v>1</v>
      </c>
    </row>
    <row r="4064" spans="1:6">
      <c r="A4064" s="127">
        <v>44163</v>
      </c>
      <c r="B4064" s="128">
        <v>44163</v>
      </c>
      <c r="C4064" s="129" t="s">
        <v>453</v>
      </c>
      <c r="D4064" s="130">
        <f>VLOOKUP(Pag_Inicio_Corr_mas_casos[[#This Row],[Corregimiento]],Hoja3!$A$2:$D$676,4,0)</f>
        <v>130709</v>
      </c>
      <c r="E4064" s="129">
        <v>17</v>
      </c>
      <c r="F4064">
        <v>1</v>
      </c>
    </row>
    <row r="4065" spans="1:7">
      <c r="A4065" s="127">
        <v>44163</v>
      </c>
      <c r="B4065" s="128">
        <v>44163</v>
      </c>
      <c r="C4065" s="129" t="s">
        <v>516</v>
      </c>
      <c r="D4065" s="130">
        <f>VLOOKUP(Pag_Inicio_Corr_mas_casos[[#This Row],[Corregimiento]],Hoja3!$A$2:$D$676,4,0)</f>
        <v>130706</v>
      </c>
      <c r="E4065" s="129">
        <v>16</v>
      </c>
      <c r="F4065">
        <v>1</v>
      </c>
    </row>
    <row r="4066" spans="1:7">
      <c r="A4066" s="127">
        <v>44163</v>
      </c>
      <c r="B4066" s="128">
        <v>44163</v>
      </c>
      <c r="C4066" s="129" t="s">
        <v>502</v>
      </c>
      <c r="D4066" s="130">
        <f>VLOOKUP(Pag_Inicio_Corr_mas_casos[[#This Row],[Corregimiento]],Hoja3!$A$2:$D$676,4,0)</f>
        <v>40201</v>
      </c>
      <c r="E4066" s="129">
        <v>16</v>
      </c>
      <c r="F4066">
        <v>1</v>
      </c>
    </row>
    <row r="4067" spans="1:7">
      <c r="A4067" s="127">
        <v>44163</v>
      </c>
      <c r="B4067" s="128">
        <v>44163</v>
      </c>
      <c r="C4067" s="129" t="s">
        <v>490</v>
      </c>
      <c r="D4067" s="130">
        <f>VLOOKUP(Pag_Inicio_Corr_mas_casos[[#This Row],[Corregimiento]],Hoja3!$A$2:$D$676,4,0)</f>
        <v>80820</v>
      </c>
      <c r="E4067" s="129">
        <v>16</v>
      </c>
      <c r="F4067">
        <v>1</v>
      </c>
    </row>
    <row r="4068" spans="1:7">
      <c r="A4068" s="127">
        <v>44163</v>
      </c>
      <c r="B4068" s="128">
        <v>44163</v>
      </c>
      <c r="C4068" s="129" t="s">
        <v>509</v>
      </c>
      <c r="D4068" s="130">
        <f>VLOOKUP(Pag_Inicio_Corr_mas_casos[[#This Row],[Corregimiento]],Hoja3!$A$2:$D$676,4,0)</f>
        <v>130701</v>
      </c>
      <c r="E4068" s="129">
        <v>15</v>
      </c>
      <c r="F4068">
        <v>1</v>
      </c>
    </row>
    <row r="4069" spans="1:7">
      <c r="A4069" s="127">
        <v>44163</v>
      </c>
      <c r="B4069" s="128">
        <v>44163</v>
      </c>
      <c r="C4069" s="129" t="s">
        <v>493</v>
      </c>
      <c r="D4069" s="130">
        <f>VLOOKUP(Pag_Inicio_Corr_mas_casos[[#This Row],[Corregimiento]],Hoja3!$A$2:$D$676,4,0)</f>
        <v>80811</v>
      </c>
      <c r="E4069" s="129">
        <v>15</v>
      </c>
      <c r="F4069">
        <v>1</v>
      </c>
    </row>
    <row r="4070" spans="1:7">
      <c r="A4070" s="127">
        <v>44163</v>
      </c>
      <c r="B4070" s="128">
        <v>44163</v>
      </c>
      <c r="C4070" s="129" t="s">
        <v>669</v>
      </c>
      <c r="D4070" s="130">
        <f>VLOOKUP(Pag_Inicio_Corr_mas_casos[[#This Row],[Corregimiento]],Hoja3!$A$2:$D$676,4,0)</f>
        <v>20307</v>
      </c>
      <c r="E4070" s="129">
        <v>14</v>
      </c>
      <c r="F4070">
        <v>1</v>
      </c>
    </row>
    <row r="4071" spans="1:7">
      <c r="A4071" s="127">
        <v>44163</v>
      </c>
      <c r="B4071" s="128">
        <v>44163</v>
      </c>
      <c r="C4071" s="129" t="s">
        <v>464</v>
      </c>
      <c r="D4071" s="130">
        <f>VLOOKUP(Pag_Inicio_Corr_mas_casos[[#This Row],[Corregimiento]],Hoja3!$A$2:$D$676,4,0)</f>
        <v>130102</v>
      </c>
      <c r="E4071" s="129">
        <v>13</v>
      </c>
      <c r="F4071">
        <v>1</v>
      </c>
    </row>
    <row r="4072" spans="1:7">
      <c r="A4072" s="127">
        <v>44163</v>
      </c>
      <c r="B4072" s="128">
        <v>44163</v>
      </c>
      <c r="C4072" s="129" t="s">
        <v>569</v>
      </c>
      <c r="D4072" s="130">
        <f>VLOOKUP(Pag_Inicio_Corr_mas_casos[[#This Row],[Corregimiento]],Hoja3!$A$2:$D$676,4,0)</f>
        <v>100104</v>
      </c>
      <c r="E4072" s="129">
        <v>13</v>
      </c>
      <c r="F4072">
        <v>1</v>
      </c>
    </row>
    <row r="4073" spans="1:7">
      <c r="A4073" s="127">
        <v>44163</v>
      </c>
      <c r="B4073" s="128">
        <v>44163</v>
      </c>
      <c r="C4073" s="129" t="s">
        <v>678</v>
      </c>
      <c r="D4073" s="130">
        <f>VLOOKUP(Pag_Inicio_Corr_mas_casos[[#This Row],[Corregimiento]],Hoja3!$A$2:$D$676,4,0)</f>
        <v>91001</v>
      </c>
      <c r="E4073" s="129">
        <v>12</v>
      </c>
      <c r="F4073">
        <v>1</v>
      </c>
    </row>
    <row r="4074" spans="1:7">
      <c r="A4074" s="127">
        <v>44163</v>
      </c>
      <c r="B4074" s="128">
        <v>44163</v>
      </c>
      <c r="C4074" s="129" t="s">
        <v>513</v>
      </c>
      <c r="D4074" s="130">
        <f>VLOOKUP(Pag_Inicio_Corr_mas_casos[[#This Row],[Corregimiento]],Hoja3!$A$2:$D$676,4,0)</f>
        <v>80814</v>
      </c>
      <c r="E4074" s="129">
        <v>12</v>
      </c>
      <c r="F4074">
        <v>1</v>
      </c>
    </row>
    <row r="4075" spans="1:7">
      <c r="A4075" s="127">
        <v>44163</v>
      </c>
      <c r="B4075" s="128">
        <v>44163</v>
      </c>
      <c r="C4075" s="129" t="s">
        <v>480</v>
      </c>
      <c r="D4075" s="130">
        <f>VLOOKUP(Pag_Inicio_Corr_mas_casos[[#This Row],[Corregimiento]],Hoja3!$A$2:$D$676,4,0)</f>
        <v>130108</v>
      </c>
      <c r="E4075" s="129">
        <v>11</v>
      </c>
      <c r="F4075">
        <v>1</v>
      </c>
    </row>
    <row r="4076" spans="1:7">
      <c r="A4076" s="86">
        <v>44164</v>
      </c>
      <c r="B4076" s="87">
        <v>44164</v>
      </c>
      <c r="C4076" s="88" t="s">
        <v>462</v>
      </c>
      <c r="D4076" s="89">
        <f>VLOOKUP(Pag_Inicio_Corr_mas_casos[[#This Row],[Corregimiento]],Hoja3!$A$2:$D$676,4,0)</f>
        <v>130106</v>
      </c>
      <c r="E4076" s="88">
        <v>57</v>
      </c>
      <c r="F4076">
        <v>1</v>
      </c>
      <c r="G4076">
        <f>SUM(F4076:F4110)</f>
        <v>35</v>
      </c>
    </row>
    <row r="4077" spans="1:7">
      <c r="A4077" s="86">
        <v>44164</v>
      </c>
      <c r="B4077" s="87">
        <v>44164</v>
      </c>
      <c r="C4077" s="88" t="s">
        <v>460</v>
      </c>
      <c r="D4077" s="89">
        <f>VLOOKUP(Pag_Inicio_Corr_mas_casos[[#This Row],[Corregimiento]],Hoja3!$A$2:$D$676,4,0)</f>
        <v>130101</v>
      </c>
      <c r="E4077" s="88">
        <v>48</v>
      </c>
      <c r="F4077">
        <v>1</v>
      </c>
    </row>
    <row r="4078" spans="1:7">
      <c r="A4078" s="86">
        <v>44164</v>
      </c>
      <c r="B4078" s="87">
        <v>44164</v>
      </c>
      <c r="C4078" s="88" t="s">
        <v>476</v>
      </c>
      <c r="D4078" s="89">
        <f>VLOOKUP(Pag_Inicio_Corr_mas_casos[[#This Row],[Corregimiento]],Hoja3!$A$2:$D$676,4,0)</f>
        <v>80812</v>
      </c>
      <c r="E4078" s="88">
        <v>38</v>
      </c>
      <c r="F4078">
        <v>1</v>
      </c>
    </row>
    <row r="4079" spans="1:7">
      <c r="A4079" s="86">
        <v>44164</v>
      </c>
      <c r="B4079" s="87">
        <v>44164</v>
      </c>
      <c r="C4079" s="88" t="s">
        <v>467</v>
      </c>
      <c r="D4079" s="89">
        <f>VLOOKUP(Pag_Inicio_Corr_mas_casos[[#This Row],[Corregimiento]],Hoja3!$A$2:$D$676,4,0)</f>
        <v>81008</v>
      </c>
      <c r="E4079" s="88">
        <v>34</v>
      </c>
      <c r="F4079">
        <v>1</v>
      </c>
    </row>
    <row r="4080" spans="1:7">
      <c r="A4080" s="86">
        <v>44164</v>
      </c>
      <c r="B4080" s="87">
        <v>44164</v>
      </c>
      <c r="C4080" s="88" t="s">
        <v>473</v>
      </c>
      <c r="D4080" s="89">
        <f>VLOOKUP(Pag_Inicio_Corr_mas_casos[[#This Row],[Corregimiento]],Hoja3!$A$2:$D$676,4,0)</f>
        <v>80819</v>
      </c>
      <c r="E4080" s="88">
        <v>34</v>
      </c>
      <c r="F4080">
        <v>1</v>
      </c>
    </row>
    <row r="4081" spans="1:6">
      <c r="A4081" s="86">
        <v>44164</v>
      </c>
      <c r="B4081" s="87">
        <v>44164</v>
      </c>
      <c r="C4081" s="88" t="s">
        <v>501</v>
      </c>
      <c r="D4081" s="89">
        <f>VLOOKUP(Pag_Inicio_Corr_mas_casos[[#This Row],[Corregimiento]],Hoja3!$A$2:$D$676,4,0)</f>
        <v>80809</v>
      </c>
      <c r="E4081" s="88">
        <v>33</v>
      </c>
      <c r="F4081">
        <v>1</v>
      </c>
    </row>
    <row r="4082" spans="1:6">
      <c r="A4082" s="86">
        <v>44164</v>
      </c>
      <c r="B4082" s="87">
        <v>44164</v>
      </c>
      <c r="C4082" s="88" t="s">
        <v>474</v>
      </c>
      <c r="D4082" s="89">
        <f>VLOOKUP(Pag_Inicio_Corr_mas_casos[[#This Row],[Corregimiento]],Hoja3!$A$2:$D$676,4,0)</f>
        <v>130107</v>
      </c>
      <c r="E4082" s="88">
        <v>32</v>
      </c>
      <c r="F4082">
        <v>1</v>
      </c>
    </row>
    <row r="4083" spans="1:6">
      <c r="A4083" s="86">
        <v>44164</v>
      </c>
      <c r="B4083" s="87">
        <v>44164</v>
      </c>
      <c r="C4083" s="88" t="s">
        <v>512</v>
      </c>
      <c r="D4083" s="89">
        <f>VLOOKUP(Pag_Inicio_Corr_mas_casos[[#This Row],[Corregimiento]],Hoja3!$A$2:$D$676,4,0)</f>
        <v>80807</v>
      </c>
      <c r="E4083" s="88">
        <v>31</v>
      </c>
      <c r="F4083">
        <v>1</v>
      </c>
    </row>
    <row r="4084" spans="1:6">
      <c r="A4084" s="86">
        <v>44164</v>
      </c>
      <c r="B4084" s="87">
        <v>44164</v>
      </c>
      <c r="C4084" s="88" t="s">
        <v>481</v>
      </c>
      <c r="D4084" s="89">
        <f>VLOOKUP(Pag_Inicio_Corr_mas_casos[[#This Row],[Corregimiento]],Hoja3!$A$2:$D$676,4,0)</f>
        <v>80810</v>
      </c>
      <c r="E4084" s="88">
        <v>31</v>
      </c>
      <c r="F4084">
        <v>1</v>
      </c>
    </row>
    <row r="4085" spans="1:6">
      <c r="A4085" s="86">
        <v>44164</v>
      </c>
      <c r="B4085" s="87">
        <v>44164</v>
      </c>
      <c r="C4085" s="88" t="s">
        <v>486</v>
      </c>
      <c r="D4085" s="89">
        <f>VLOOKUP(Pag_Inicio_Corr_mas_casos[[#This Row],[Corregimiento]],Hoja3!$A$2:$D$676,4,0)</f>
        <v>80813</v>
      </c>
      <c r="E4085" s="88">
        <v>30</v>
      </c>
      <c r="F4085">
        <v>1</v>
      </c>
    </row>
    <row r="4086" spans="1:6">
      <c r="A4086" s="86">
        <v>44164</v>
      </c>
      <c r="B4086" s="87">
        <v>44164</v>
      </c>
      <c r="C4086" s="88" t="s">
        <v>479</v>
      </c>
      <c r="D4086" s="89">
        <f>VLOOKUP(Pag_Inicio_Corr_mas_casos[[#This Row],[Corregimiento]],Hoja3!$A$2:$D$676,4,0)</f>
        <v>80806</v>
      </c>
      <c r="E4086" s="88">
        <v>29</v>
      </c>
      <c r="F4086">
        <v>1</v>
      </c>
    </row>
    <row r="4087" spans="1:6">
      <c r="A4087" s="86">
        <v>44164</v>
      </c>
      <c r="B4087" s="87">
        <v>44164</v>
      </c>
      <c r="C4087" s="88" t="s">
        <v>461</v>
      </c>
      <c r="D4087" s="89">
        <f>VLOOKUP(Pag_Inicio_Corr_mas_casos[[#This Row],[Corregimiento]],Hoja3!$A$2:$D$676,4,0)</f>
        <v>81002</v>
      </c>
      <c r="E4087" s="88">
        <v>27</v>
      </c>
      <c r="F4087">
        <v>1</v>
      </c>
    </row>
    <row r="4088" spans="1:6">
      <c r="A4088" s="86">
        <v>44164</v>
      </c>
      <c r="B4088" s="87">
        <v>44164</v>
      </c>
      <c r="C4088" s="88" t="s">
        <v>496</v>
      </c>
      <c r="D4088" s="89">
        <f>VLOOKUP(Pag_Inicio_Corr_mas_casos[[#This Row],[Corregimiento]],Hoja3!$A$2:$D$676,4,0)</f>
        <v>80826</v>
      </c>
      <c r="E4088" s="88">
        <v>27</v>
      </c>
      <c r="F4088">
        <v>1</v>
      </c>
    </row>
    <row r="4089" spans="1:6">
      <c r="A4089" s="86">
        <v>44164</v>
      </c>
      <c r="B4089" s="87">
        <v>44164</v>
      </c>
      <c r="C4089" s="88" t="s">
        <v>507</v>
      </c>
      <c r="D4089" s="89">
        <f>VLOOKUP(Pag_Inicio_Corr_mas_casos[[#This Row],[Corregimiento]],Hoja3!$A$2:$D$676,4,0)</f>
        <v>81009</v>
      </c>
      <c r="E4089" s="88">
        <v>27</v>
      </c>
      <c r="F4089">
        <v>1</v>
      </c>
    </row>
    <row r="4090" spans="1:6">
      <c r="A4090" s="86">
        <v>44164</v>
      </c>
      <c r="B4090" s="87">
        <v>44164</v>
      </c>
      <c r="C4090" s="88" t="s">
        <v>495</v>
      </c>
      <c r="D4090" s="89">
        <f>VLOOKUP(Pag_Inicio_Corr_mas_casos[[#This Row],[Corregimiento]],Hoja3!$A$2:$D$676,4,0)</f>
        <v>130708</v>
      </c>
      <c r="E4090" s="88">
        <v>26</v>
      </c>
      <c r="F4090">
        <v>1</v>
      </c>
    </row>
    <row r="4091" spans="1:6">
      <c r="A4091" s="86">
        <v>44164</v>
      </c>
      <c r="B4091" s="87">
        <v>44164</v>
      </c>
      <c r="C4091" s="88" t="s">
        <v>464</v>
      </c>
      <c r="D4091" s="89">
        <f>VLOOKUP(Pag_Inicio_Corr_mas_casos[[#This Row],[Corregimiento]],Hoja3!$A$2:$D$676,4,0)</f>
        <v>130102</v>
      </c>
      <c r="E4091" s="88">
        <v>26</v>
      </c>
      <c r="F4091">
        <v>1</v>
      </c>
    </row>
    <row r="4092" spans="1:6">
      <c r="A4092" s="86">
        <v>44164</v>
      </c>
      <c r="B4092" s="87">
        <v>44164</v>
      </c>
      <c r="C4092" s="88" t="s">
        <v>468</v>
      </c>
      <c r="D4092" s="89">
        <f>VLOOKUP(Pag_Inicio_Corr_mas_casos[[#This Row],[Corregimiento]],Hoja3!$A$2:$D$676,4,0)</f>
        <v>80816</v>
      </c>
      <c r="E4092" s="88">
        <v>26</v>
      </c>
      <c r="F4092">
        <v>1</v>
      </c>
    </row>
    <row r="4093" spans="1:6">
      <c r="A4093" s="86">
        <v>44164</v>
      </c>
      <c r="B4093" s="87">
        <v>44164</v>
      </c>
      <c r="C4093" s="88" t="s">
        <v>465</v>
      </c>
      <c r="D4093" s="89">
        <f>VLOOKUP(Pag_Inicio_Corr_mas_casos[[#This Row],[Corregimiento]],Hoja3!$A$2:$D$676,4,0)</f>
        <v>80821</v>
      </c>
      <c r="E4093" s="88">
        <v>25</v>
      </c>
      <c r="F4093">
        <v>1</v>
      </c>
    </row>
    <row r="4094" spans="1:6">
      <c r="A4094" s="86">
        <v>44164</v>
      </c>
      <c r="B4094" s="87">
        <v>44164</v>
      </c>
      <c r="C4094" s="88" t="s">
        <v>470</v>
      </c>
      <c r="D4094" s="89">
        <f>VLOOKUP(Pag_Inicio_Corr_mas_casos[[#This Row],[Corregimiento]],Hoja3!$A$2:$D$676,4,0)</f>
        <v>80822</v>
      </c>
      <c r="E4094" s="88">
        <v>23</v>
      </c>
      <c r="F4094">
        <v>1</v>
      </c>
    </row>
    <row r="4095" spans="1:6">
      <c r="A4095" s="86">
        <v>44164</v>
      </c>
      <c r="B4095" s="87">
        <v>44164</v>
      </c>
      <c r="C4095" s="88" t="s">
        <v>466</v>
      </c>
      <c r="D4095" s="89">
        <f>VLOOKUP(Pag_Inicio_Corr_mas_casos[[#This Row],[Corregimiento]],Hoja3!$A$2:$D$676,4,0)</f>
        <v>81007</v>
      </c>
      <c r="E4095" s="88">
        <v>23</v>
      </c>
      <c r="F4095">
        <v>1</v>
      </c>
    </row>
    <row r="4096" spans="1:6">
      <c r="A4096" s="86">
        <v>44164</v>
      </c>
      <c r="B4096" s="87">
        <v>44164</v>
      </c>
      <c r="C4096" s="88" t="s">
        <v>471</v>
      </c>
      <c r="D4096" s="89">
        <f>VLOOKUP(Pag_Inicio_Corr_mas_casos[[#This Row],[Corregimiento]],Hoja3!$A$2:$D$676,4,0)</f>
        <v>80823</v>
      </c>
      <c r="E4096" s="88">
        <v>23</v>
      </c>
      <c r="F4096">
        <v>1</v>
      </c>
    </row>
    <row r="4097" spans="1:7">
      <c r="A4097" s="86">
        <v>44164</v>
      </c>
      <c r="B4097" s="87">
        <v>44164</v>
      </c>
      <c r="C4097" s="88" t="s">
        <v>506</v>
      </c>
      <c r="D4097" s="89">
        <f>VLOOKUP(Pag_Inicio_Corr_mas_casos[[#This Row],[Corregimiento]],Hoja3!$A$2:$D$676,4,0)</f>
        <v>81003</v>
      </c>
      <c r="E4097" s="88">
        <v>22</v>
      </c>
      <c r="F4097">
        <v>1</v>
      </c>
    </row>
    <row r="4098" spans="1:7">
      <c r="A4098" s="86">
        <v>44164</v>
      </c>
      <c r="B4098" s="87">
        <v>44164</v>
      </c>
      <c r="C4098" s="88" t="s">
        <v>469</v>
      </c>
      <c r="D4098" s="89">
        <f>VLOOKUP(Pag_Inicio_Corr_mas_casos[[#This Row],[Corregimiento]],Hoja3!$A$2:$D$676,4,0)</f>
        <v>80817</v>
      </c>
      <c r="E4098" s="88">
        <v>22</v>
      </c>
      <c r="F4098">
        <v>1</v>
      </c>
    </row>
    <row r="4099" spans="1:7">
      <c r="A4099" s="86">
        <v>44164</v>
      </c>
      <c r="B4099" s="87">
        <v>44164</v>
      </c>
      <c r="C4099" s="88" t="s">
        <v>477</v>
      </c>
      <c r="D4099" s="89">
        <f>VLOOKUP(Pag_Inicio_Corr_mas_casos[[#This Row],[Corregimiento]],Hoja3!$A$2:$D$676,4,0)</f>
        <v>130702</v>
      </c>
      <c r="E4099" s="88">
        <v>18</v>
      </c>
      <c r="F4099">
        <v>1</v>
      </c>
    </row>
    <row r="4100" spans="1:7">
      <c r="A4100" s="86">
        <v>44164</v>
      </c>
      <c r="B4100" s="87">
        <v>44164</v>
      </c>
      <c r="C4100" s="88" t="s">
        <v>505</v>
      </c>
      <c r="D4100" s="89">
        <f>VLOOKUP(Pag_Inicio_Corr_mas_casos[[#This Row],[Corregimiento]],Hoja3!$A$2:$D$676,4,0)</f>
        <v>130717</v>
      </c>
      <c r="E4100" s="88">
        <v>18</v>
      </c>
      <c r="F4100">
        <v>1</v>
      </c>
    </row>
    <row r="4101" spans="1:7">
      <c r="A4101" s="86">
        <v>44164</v>
      </c>
      <c r="B4101" s="87">
        <v>44164</v>
      </c>
      <c r="C4101" s="88" t="s">
        <v>472</v>
      </c>
      <c r="D4101" s="89">
        <f>VLOOKUP(Pag_Inicio_Corr_mas_casos[[#This Row],[Corregimiento]],Hoja3!$A$2:$D$676,4,0)</f>
        <v>81001</v>
      </c>
      <c r="E4101" s="88">
        <v>17</v>
      </c>
      <c r="F4101">
        <v>1</v>
      </c>
    </row>
    <row r="4102" spans="1:7">
      <c r="A4102" s="86">
        <v>44164</v>
      </c>
      <c r="B4102" s="87">
        <v>44164</v>
      </c>
      <c r="C4102" s="88" t="s">
        <v>679</v>
      </c>
      <c r="D4102" s="89">
        <f>VLOOKUP(Pag_Inicio_Corr_mas_casos[[#This Row],[Corregimiento]],Hoja3!$A$2:$D$676,4,0)</f>
        <v>130302</v>
      </c>
      <c r="E4102" s="88">
        <v>15</v>
      </c>
      <c r="F4102">
        <v>1</v>
      </c>
    </row>
    <row r="4103" spans="1:7">
      <c r="A4103" s="86">
        <v>44164</v>
      </c>
      <c r="B4103" s="87">
        <v>44164</v>
      </c>
      <c r="C4103" s="88" t="s">
        <v>490</v>
      </c>
      <c r="D4103" s="89">
        <f>VLOOKUP(Pag_Inicio_Corr_mas_casos[[#This Row],[Corregimiento]],Hoja3!$A$2:$D$676,4,0)</f>
        <v>80820</v>
      </c>
      <c r="E4103" s="88">
        <v>15</v>
      </c>
      <c r="F4103">
        <v>1</v>
      </c>
    </row>
    <row r="4104" spans="1:7">
      <c r="A4104" s="86">
        <v>44164</v>
      </c>
      <c r="B4104" s="87">
        <v>44164</v>
      </c>
      <c r="C4104" s="88" t="s">
        <v>511</v>
      </c>
      <c r="D4104" s="89">
        <f>VLOOKUP(Pag_Inicio_Corr_mas_casos[[#This Row],[Corregimiento]],Hoja3!$A$2:$D$676,4,0)</f>
        <v>80508</v>
      </c>
      <c r="E4104" s="88">
        <v>15</v>
      </c>
      <c r="F4104">
        <v>1</v>
      </c>
    </row>
    <row r="4105" spans="1:7">
      <c r="A4105" s="86">
        <v>44164</v>
      </c>
      <c r="B4105" s="87">
        <v>44164</v>
      </c>
      <c r="C4105" s="88" t="s">
        <v>524</v>
      </c>
      <c r="D4105" s="89">
        <f>VLOOKUP(Pag_Inicio_Corr_mas_casos[[#This Row],[Corregimiento]],Hoja3!$A$2:$D$676,4,0)</f>
        <v>130716</v>
      </c>
      <c r="E4105" s="88">
        <v>13</v>
      </c>
      <c r="F4105">
        <v>1</v>
      </c>
    </row>
    <row r="4106" spans="1:7">
      <c r="A4106" s="86">
        <v>44164</v>
      </c>
      <c r="B4106" s="87">
        <v>44164</v>
      </c>
      <c r="C4106" s="88" t="s">
        <v>489</v>
      </c>
      <c r="D4106" s="89">
        <f>VLOOKUP(Pag_Inicio_Corr_mas_casos[[#This Row],[Corregimiento]],Hoja3!$A$2:$D$676,4,0)</f>
        <v>80808</v>
      </c>
      <c r="E4106" s="88">
        <v>13</v>
      </c>
      <c r="F4106">
        <v>1</v>
      </c>
    </row>
    <row r="4107" spans="1:7">
      <c r="A4107" s="86">
        <v>44164</v>
      </c>
      <c r="B4107" s="87">
        <v>44164</v>
      </c>
      <c r="C4107" s="88" t="s">
        <v>510</v>
      </c>
      <c r="D4107" s="89">
        <f>VLOOKUP(Pag_Inicio_Corr_mas_casos[[#This Row],[Corregimiento]],Hoja3!$A$2:$D$676,4,0)</f>
        <v>80804</v>
      </c>
      <c r="E4107" s="88">
        <v>12</v>
      </c>
      <c r="F4107">
        <v>1</v>
      </c>
    </row>
    <row r="4108" spans="1:7">
      <c r="A4108" s="86">
        <v>44164</v>
      </c>
      <c r="B4108" s="87">
        <v>44164</v>
      </c>
      <c r="C4108" s="88" t="s">
        <v>602</v>
      </c>
      <c r="D4108" s="89">
        <f>VLOOKUP(Pag_Inicio_Corr_mas_casos[[#This Row],[Corregimiento]],Hoja3!$A$2:$D$676,4,0)</f>
        <v>20107</v>
      </c>
      <c r="E4108" s="88">
        <v>12</v>
      </c>
      <c r="F4108">
        <v>1</v>
      </c>
    </row>
    <row r="4109" spans="1:7">
      <c r="A4109" s="86">
        <v>44164</v>
      </c>
      <c r="B4109" s="87">
        <v>44164</v>
      </c>
      <c r="C4109" s="88" t="s">
        <v>674</v>
      </c>
      <c r="D4109" s="89">
        <f>VLOOKUP(Pag_Inicio_Corr_mas_casos[[#This Row],[Corregimiento]],Hoja3!$A$2:$D$676,4,0)</f>
        <v>70301</v>
      </c>
      <c r="E4109" s="88">
        <v>11</v>
      </c>
      <c r="F4109">
        <v>1</v>
      </c>
    </row>
    <row r="4110" spans="1:7">
      <c r="A4110" s="86">
        <v>44164</v>
      </c>
      <c r="B4110" s="87">
        <v>44164</v>
      </c>
      <c r="C4110" s="88" t="s">
        <v>516</v>
      </c>
      <c r="D4110" s="89">
        <f>VLOOKUP(Pag_Inicio_Corr_mas_casos[[#This Row],[Corregimiento]],Hoja3!$A$2:$D$676,4,0)</f>
        <v>130706</v>
      </c>
      <c r="E4110" s="88">
        <v>10</v>
      </c>
      <c r="F4110">
        <v>1</v>
      </c>
    </row>
    <row r="4111" spans="1:7">
      <c r="A4111" s="90">
        <v>44165</v>
      </c>
      <c r="B4111" s="91">
        <v>44165</v>
      </c>
      <c r="C4111" s="92" t="s">
        <v>464</v>
      </c>
      <c r="D4111" s="93">
        <f>VLOOKUP(Pag_Inicio_Corr_mas_casos[[#This Row],[Corregimiento]],Hoja3!$A$2:$D$676,4,0)</f>
        <v>130102</v>
      </c>
      <c r="E4111" s="92">
        <v>39</v>
      </c>
      <c r="F4111">
        <v>1</v>
      </c>
      <c r="G4111">
        <f>SUM(F4111:F4148)</f>
        <v>38</v>
      </c>
    </row>
    <row r="4112" spans="1:7">
      <c r="A4112" s="90">
        <v>44165</v>
      </c>
      <c r="B4112" s="91">
        <v>44165</v>
      </c>
      <c r="C4112" s="92" t="s">
        <v>521</v>
      </c>
      <c r="D4112" s="93">
        <f>VLOOKUP(Pag_Inicio_Corr_mas_casos[[#This Row],[Corregimiento]],Hoja3!$A$2:$D$676,4,0)</f>
        <v>100101</v>
      </c>
      <c r="E4112" s="92">
        <v>33</v>
      </c>
      <c r="F4112">
        <v>1</v>
      </c>
    </row>
    <row r="4113" spans="1:6">
      <c r="A4113" s="90">
        <v>44165</v>
      </c>
      <c r="B4113" s="91">
        <v>44165</v>
      </c>
      <c r="C4113" s="92" t="s">
        <v>479</v>
      </c>
      <c r="D4113" s="93">
        <f>VLOOKUP(Pag_Inicio_Corr_mas_casos[[#This Row],[Corregimiento]],Hoja3!$A$2:$D$676,4,0)</f>
        <v>80806</v>
      </c>
      <c r="E4113" s="92">
        <v>30</v>
      </c>
      <c r="F4113">
        <v>1</v>
      </c>
    </row>
    <row r="4114" spans="1:6">
      <c r="A4114" s="90">
        <v>44165</v>
      </c>
      <c r="B4114" s="91">
        <v>44165</v>
      </c>
      <c r="C4114" s="92" t="s">
        <v>462</v>
      </c>
      <c r="D4114" s="93">
        <f>VLOOKUP(Pag_Inicio_Corr_mas_casos[[#This Row],[Corregimiento]],Hoja3!$A$2:$D$676,4,0)</f>
        <v>130106</v>
      </c>
      <c r="E4114" s="92">
        <v>29</v>
      </c>
      <c r="F4114">
        <v>1</v>
      </c>
    </row>
    <row r="4115" spans="1:6">
      <c r="A4115" s="90">
        <v>44165</v>
      </c>
      <c r="B4115" s="91">
        <v>44165</v>
      </c>
      <c r="C4115" s="92" t="s">
        <v>472</v>
      </c>
      <c r="D4115" s="93">
        <f>VLOOKUP(Pag_Inicio_Corr_mas_casos[[#This Row],[Corregimiento]],Hoja3!$A$2:$D$676,4,0)</f>
        <v>81001</v>
      </c>
      <c r="E4115" s="92">
        <v>28</v>
      </c>
      <c r="F4115">
        <v>1</v>
      </c>
    </row>
    <row r="4116" spans="1:6">
      <c r="A4116" s="90">
        <v>44165</v>
      </c>
      <c r="B4116" s="91">
        <v>44165</v>
      </c>
      <c r="C4116" s="92" t="s">
        <v>505</v>
      </c>
      <c r="D4116" s="93">
        <f>VLOOKUP(Pag_Inicio_Corr_mas_casos[[#This Row],[Corregimiento]],Hoja3!$A$2:$D$676,4,0)</f>
        <v>130717</v>
      </c>
      <c r="E4116" s="92">
        <v>28</v>
      </c>
      <c r="F4116">
        <v>1</v>
      </c>
    </row>
    <row r="4117" spans="1:6">
      <c r="A4117" s="90">
        <v>44165</v>
      </c>
      <c r="B4117" s="91">
        <v>44165</v>
      </c>
      <c r="C4117" s="92" t="s">
        <v>470</v>
      </c>
      <c r="D4117" s="93">
        <f>VLOOKUP(Pag_Inicio_Corr_mas_casos[[#This Row],[Corregimiento]],Hoja3!$A$2:$D$676,4,0)</f>
        <v>80822</v>
      </c>
      <c r="E4117" s="92">
        <v>26</v>
      </c>
      <c r="F4117">
        <v>1</v>
      </c>
    </row>
    <row r="4118" spans="1:6">
      <c r="A4118" s="90">
        <v>44165</v>
      </c>
      <c r="B4118" s="91">
        <v>44165</v>
      </c>
      <c r="C4118" s="92" t="s">
        <v>471</v>
      </c>
      <c r="D4118" s="93">
        <f>VLOOKUP(Pag_Inicio_Corr_mas_casos[[#This Row],[Corregimiento]],Hoja3!$A$2:$D$676,4,0)</f>
        <v>80823</v>
      </c>
      <c r="E4118" s="92">
        <v>26</v>
      </c>
      <c r="F4118">
        <v>1</v>
      </c>
    </row>
    <row r="4119" spans="1:6">
      <c r="A4119" s="90">
        <v>44165</v>
      </c>
      <c r="B4119" s="91">
        <v>44165</v>
      </c>
      <c r="C4119" s="92" t="s">
        <v>506</v>
      </c>
      <c r="D4119" s="93">
        <f>VLOOKUP(Pag_Inicio_Corr_mas_casos[[#This Row],[Corregimiento]],Hoja3!$A$2:$D$676,4,0)</f>
        <v>81003</v>
      </c>
      <c r="E4119" s="92">
        <v>25</v>
      </c>
      <c r="F4119">
        <v>1</v>
      </c>
    </row>
    <row r="4120" spans="1:6">
      <c r="A4120" s="90">
        <v>44165</v>
      </c>
      <c r="B4120" s="91">
        <v>44165</v>
      </c>
      <c r="C4120" s="92" t="s">
        <v>486</v>
      </c>
      <c r="D4120" s="93">
        <f>VLOOKUP(Pag_Inicio_Corr_mas_casos[[#This Row],[Corregimiento]],Hoja3!$A$2:$D$676,4,0)</f>
        <v>80813</v>
      </c>
      <c r="E4120" s="92">
        <v>25</v>
      </c>
      <c r="F4120">
        <v>1</v>
      </c>
    </row>
    <row r="4121" spans="1:6">
      <c r="A4121" s="90">
        <v>44165</v>
      </c>
      <c r="B4121" s="91">
        <v>44165</v>
      </c>
      <c r="C4121" s="92" t="s">
        <v>461</v>
      </c>
      <c r="D4121" s="93">
        <f>VLOOKUP(Pag_Inicio_Corr_mas_casos[[#This Row],[Corregimiento]],Hoja3!$A$2:$D$676,4,0)</f>
        <v>81002</v>
      </c>
      <c r="E4121" s="92">
        <v>24</v>
      </c>
      <c r="F4121">
        <v>1</v>
      </c>
    </row>
    <row r="4122" spans="1:6">
      <c r="A4122" s="90">
        <v>44165</v>
      </c>
      <c r="B4122" s="91">
        <v>44165</v>
      </c>
      <c r="C4122" s="92" t="s">
        <v>473</v>
      </c>
      <c r="D4122" s="93">
        <f>VLOOKUP(Pag_Inicio_Corr_mas_casos[[#This Row],[Corregimiento]],Hoja3!$A$2:$D$676,4,0)</f>
        <v>80819</v>
      </c>
      <c r="E4122" s="92">
        <v>24</v>
      </c>
      <c r="F4122">
        <v>1</v>
      </c>
    </row>
    <row r="4123" spans="1:6">
      <c r="A4123" s="90">
        <v>44165</v>
      </c>
      <c r="B4123" s="91">
        <v>44165</v>
      </c>
      <c r="C4123" s="92" t="s">
        <v>468</v>
      </c>
      <c r="D4123" s="93">
        <f>VLOOKUP(Pag_Inicio_Corr_mas_casos[[#This Row],[Corregimiento]],Hoja3!$A$2:$D$676,4,0)</f>
        <v>80816</v>
      </c>
      <c r="E4123" s="92">
        <v>20</v>
      </c>
      <c r="F4123">
        <v>1</v>
      </c>
    </row>
    <row r="4124" spans="1:6">
      <c r="A4124" s="90">
        <v>44165</v>
      </c>
      <c r="B4124" s="91">
        <v>44165</v>
      </c>
      <c r="C4124" s="92" t="s">
        <v>460</v>
      </c>
      <c r="D4124" s="93">
        <f>VLOOKUP(Pag_Inicio_Corr_mas_casos[[#This Row],[Corregimiento]],Hoja3!$A$2:$D$676,4,0)</f>
        <v>130101</v>
      </c>
      <c r="E4124" s="92">
        <v>19</v>
      </c>
      <c r="F4124">
        <v>1</v>
      </c>
    </row>
    <row r="4125" spans="1:6">
      <c r="A4125" s="90">
        <v>44165</v>
      </c>
      <c r="B4125" s="91">
        <v>44165</v>
      </c>
      <c r="C4125" s="92" t="s">
        <v>466</v>
      </c>
      <c r="D4125" s="93">
        <f>VLOOKUP(Pag_Inicio_Corr_mas_casos[[#This Row],[Corregimiento]],Hoja3!$A$2:$D$676,4,0)</f>
        <v>81007</v>
      </c>
      <c r="E4125" s="92">
        <v>19</v>
      </c>
      <c r="F4125">
        <v>1</v>
      </c>
    </row>
    <row r="4126" spans="1:6">
      <c r="A4126" s="90">
        <v>44165</v>
      </c>
      <c r="B4126" s="91">
        <v>44165</v>
      </c>
      <c r="C4126" s="92" t="s">
        <v>490</v>
      </c>
      <c r="D4126" s="93">
        <f>VLOOKUP(Pag_Inicio_Corr_mas_casos[[#This Row],[Corregimiento]],Hoja3!$A$2:$D$676,4,0)</f>
        <v>80820</v>
      </c>
      <c r="E4126" s="92">
        <v>19</v>
      </c>
      <c r="F4126">
        <v>1</v>
      </c>
    </row>
    <row r="4127" spans="1:6">
      <c r="A4127" s="90">
        <v>44165</v>
      </c>
      <c r="B4127" s="91">
        <v>44165</v>
      </c>
      <c r="C4127" s="92" t="s">
        <v>465</v>
      </c>
      <c r="D4127" s="93">
        <f>VLOOKUP(Pag_Inicio_Corr_mas_casos[[#This Row],[Corregimiento]],Hoja3!$A$2:$D$676,4,0)</f>
        <v>80821</v>
      </c>
      <c r="E4127" s="92">
        <v>18</v>
      </c>
      <c r="F4127">
        <v>1</v>
      </c>
    </row>
    <row r="4128" spans="1:6">
      <c r="A4128" s="90">
        <v>44165</v>
      </c>
      <c r="B4128" s="91">
        <v>44165</v>
      </c>
      <c r="C4128" s="92" t="s">
        <v>477</v>
      </c>
      <c r="D4128" s="93">
        <f>VLOOKUP(Pag_Inicio_Corr_mas_casos[[#This Row],[Corregimiento]],Hoja3!$A$2:$D$676,4,0)</f>
        <v>130702</v>
      </c>
      <c r="E4128" s="92">
        <v>18</v>
      </c>
      <c r="F4128">
        <v>1</v>
      </c>
    </row>
    <row r="4129" spans="1:6">
      <c r="A4129" s="90">
        <v>44165</v>
      </c>
      <c r="B4129" s="91">
        <v>44165</v>
      </c>
      <c r="C4129" s="92" t="s">
        <v>476</v>
      </c>
      <c r="D4129" s="93">
        <f>VLOOKUP(Pag_Inicio_Corr_mas_casos[[#This Row],[Corregimiento]],Hoja3!$A$2:$D$676,4,0)</f>
        <v>80812</v>
      </c>
      <c r="E4129" s="92">
        <v>18</v>
      </c>
      <c r="F4129">
        <v>1</v>
      </c>
    </row>
    <row r="4130" spans="1:6">
      <c r="A4130" s="90">
        <v>44165</v>
      </c>
      <c r="B4130" s="91">
        <v>44165</v>
      </c>
      <c r="C4130" s="92" t="s">
        <v>516</v>
      </c>
      <c r="D4130" s="93">
        <f>VLOOKUP(Pag_Inicio_Corr_mas_casos[[#This Row],[Corregimiento]],Hoja3!$A$2:$D$676,4,0)</f>
        <v>130706</v>
      </c>
      <c r="E4130" s="92">
        <v>17</v>
      </c>
      <c r="F4130">
        <v>1</v>
      </c>
    </row>
    <row r="4131" spans="1:6">
      <c r="A4131" s="90">
        <v>44165</v>
      </c>
      <c r="B4131" s="91">
        <v>44165</v>
      </c>
      <c r="C4131" s="92" t="s">
        <v>507</v>
      </c>
      <c r="D4131" s="93">
        <f>VLOOKUP(Pag_Inicio_Corr_mas_casos[[#This Row],[Corregimiento]],Hoja3!$A$2:$D$676,4,0)</f>
        <v>81009</v>
      </c>
      <c r="E4131" s="92">
        <v>17</v>
      </c>
      <c r="F4131">
        <v>1</v>
      </c>
    </row>
    <row r="4132" spans="1:6">
      <c r="A4132" s="90">
        <v>44165</v>
      </c>
      <c r="B4132" s="91">
        <v>44165</v>
      </c>
      <c r="C4132" s="92" t="s">
        <v>489</v>
      </c>
      <c r="D4132" s="93">
        <f>VLOOKUP(Pag_Inicio_Corr_mas_casos[[#This Row],[Corregimiento]],Hoja3!$A$2:$D$676,4,0)</f>
        <v>80808</v>
      </c>
      <c r="E4132" s="92">
        <v>16</v>
      </c>
      <c r="F4132">
        <v>1</v>
      </c>
    </row>
    <row r="4133" spans="1:6">
      <c r="A4133" s="90">
        <v>44165</v>
      </c>
      <c r="B4133" s="91">
        <v>44165</v>
      </c>
      <c r="C4133" s="92" t="s">
        <v>474</v>
      </c>
      <c r="D4133" s="93">
        <f>VLOOKUP(Pag_Inicio_Corr_mas_casos[[#This Row],[Corregimiento]],Hoja3!$A$2:$D$676,4,0)</f>
        <v>130107</v>
      </c>
      <c r="E4133" s="92">
        <v>15</v>
      </c>
      <c r="F4133">
        <v>1</v>
      </c>
    </row>
    <row r="4134" spans="1:6">
      <c r="A4134" s="90">
        <v>44165</v>
      </c>
      <c r="B4134" s="91">
        <v>44165</v>
      </c>
      <c r="C4134" s="92" t="s">
        <v>469</v>
      </c>
      <c r="D4134" s="93">
        <f>VLOOKUP(Pag_Inicio_Corr_mas_casos[[#This Row],[Corregimiento]],Hoja3!$A$2:$D$676,4,0)</f>
        <v>80817</v>
      </c>
      <c r="E4134" s="92">
        <v>15</v>
      </c>
      <c r="F4134">
        <v>1</v>
      </c>
    </row>
    <row r="4135" spans="1:6">
      <c r="A4135" s="90">
        <v>44165</v>
      </c>
      <c r="B4135" s="91">
        <v>44165</v>
      </c>
      <c r="C4135" s="92" t="s">
        <v>504</v>
      </c>
      <c r="D4135" s="93">
        <f>VLOOKUP(Pag_Inicio_Corr_mas_casos[[#This Row],[Corregimiento]],Hoja3!$A$2:$D$676,4,0)</f>
        <v>80805</v>
      </c>
      <c r="E4135" s="92">
        <v>14</v>
      </c>
      <c r="F4135">
        <v>1</v>
      </c>
    </row>
    <row r="4136" spans="1:6">
      <c r="A4136" s="90">
        <v>44165</v>
      </c>
      <c r="B4136" s="91">
        <v>44165</v>
      </c>
      <c r="C4136" s="92" t="s">
        <v>497</v>
      </c>
      <c r="D4136" s="93">
        <f>VLOOKUP(Pag_Inicio_Corr_mas_casos[[#This Row],[Corregimiento]],Hoja3!$A$2:$D$676,4,0)</f>
        <v>50208</v>
      </c>
      <c r="E4136" s="92">
        <v>14</v>
      </c>
      <c r="F4136">
        <v>1</v>
      </c>
    </row>
    <row r="4137" spans="1:6">
      <c r="A4137" s="90">
        <v>44165</v>
      </c>
      <c r="B4137" s="91">
        <v>44165</v>
      </c>
      <c r="C4137" s="92" t="s">
        <v>509</v>
      </c>
      <c r="D4137" s="93">
        <f>VLOOKUP(Pag_Inicio_Corr_mas_casos[[#This Row],[Corregimiento]],Hoja3!$A$2:$D$676,4,0)</f>
        <v>130701</v>
      </c>
      <c r="E4137" s="92">
        <v>13</v>
      </c>
      <c r="F4137">
        <v>1</v>
      </c>
    </row>
    <row r="4138" spans="1:6">
      <c r="A4138" s="90">
        <v>44165</v>
      </c>
      <c r="B4138" s="91">
        <v>44165</v>
      </c>
      <c r="C4138" s="92" t="s">
        <v>512</v>
      </c>
      <c r="D4138" s="93">
        <f>VLOOKUP(Pag_Inicio_Corr_mas_casos[[#This Row],[Corregimiento]],Hoja3!$A$2:$D$676,4,0)</f>
        <v>80807</v>
      </c>
      <c r="E4138" s="92">
        <v>13</v>
      </c>
      <c r="F4138">
        <v>1</v>
      </c>
    </row>
    <row r="4139" spans="1:6">
      <c r="A4139" s="90">
        <v>44165</v>
      </c>
      <c r="B4139" s="91">
        <v>44165</v>
      </c>
      <c r="C4139" s="92" t="s">
        <v>480</v>
      </c>
      <c r="D4139" s="93">
        <f>VLOOKUP(Pag_Inicio_Corr_mas_casos[[#This Row],[Corregimiento]],Hoja3!$A$2:$D$676,4,0)</f>
        <v>130108</v>
      </c>
      <c r="E4139" s="92">
        <v>13</v>
      </c>
      <c r="F4139">
        <v>1</v>
      </c>
    </row>
    <row r="4140" spans="1:6">
      <c r="A4140" s="90">
        <v>44165</v>
      </c>
      <c r="B4140" s="91">
        <v>44165</v>
      </c>
      <c r="C4140" s="92" t="s">
        <v>491</v>
      </c>
      <c r="D4140" s="93">
        <f>VLOOKUP(Pag_Inicio_Corr_mas_casos[[#This Row],[Corregimiento]],Hoja3!$A$2:$D$676,4,0)</f>
        <v>80815</v>
      </c>
      <c r="E4140" s="92">
        <v>13</v>
      </c>
      <c r="F4140">
        <v>1</v>
      </c>
    </row>
    <row r="4141" spans="1:6">
      <c r="A4141" s="90">
        <v>44165</v>
      </c>
      <c r="B4141" s="91">
        <v>44165</v>
      </c>
      <c r="C4141" s="92" t="s">
        <v>501</v>
      </c>
      <c r="D4141" s="93">
        <f>VLOOKUP(Pag_Inicio_Corr_mas_casos[[#This Row],[Corregimiento]],Hoja3!$A$2:$D$676,4,0)</f>
        <v>80809</v>
      </c>
      <c r="E4141" s="92">
        <v>13</v>
      </c>
      <c r="F4141">
        <v>1</v>
      </c>
    </row>
    <row r="4142" spans="1:6">
      <c r="A4142" s="90">
        <v>44165</v>
      </c>
      <c r="B4142" s="91">
        <v>44165</v>
      </c>
      <c r="C4142" s="92" t="s">
        <v>680</v>
      </c>
      <c r="D4142" s="93">
        <f>VLOOKUP(Pag_Inicio_Corr_mas_casos[[#This Row],[Corregimiento]],Hoja3!$A$2:$D$676,4,0)</f>
        <v>40707</v>
      </c>
      <c r="E4142" s="92">
        <v>13</v>
      </c>
      <c r="F4142">
        <v>1</v>
      </c>
    </row>
    <row r="4143" spans="1:6">
      <c r="A4143" s="90">
        <v>44165</v>
      </c>
      <c r="B4143" s="91">
        <v>44165</v>
      </c>
      <c r="C4143" s="92" t="s">
        <v>602</v>
      </c>
      <c r="D4143" s="93">
        <f>VLOOKUP(Pag_Inicio_Corr_mas_casos[[#This Row],[Corregimiento]],Hoja3!$A$2:$D$676,4,0)</f>
        <v>20107</v>
      </c>
      <c r="E4143" s="92">
        <v>13</v>
      </c>
      <c r="F4143">
        <v>1</v>
      </c>
    </row>
    <row r="4144" spans="1:6">
      <c r="A4144" s="90">
        <v>44165</v>
      </c>
      <c r="B4144" s="91">
        <v>44165</v>
      </c>
      <c r="C4144" s="92" t="s">
        <v>481</v>
      </c>
      <c r="D4144" s="93">
        <f>VLOOKUP(Pag_Inicio_Corr_mas_casos[[#This Row],[Corregimiento]],Hoja3!$A$2:$D$676,4,0)</f>
        <v>80810</v>
      </c>
      <c r="E4144" s="92">
        <v>12</v>
      </c>
      <c r="F4144">
        <v>1</v>
      </c>
    </row>
    <row r="4145" spans="1:7">
      <c r="A4145" s="90">
        <v>44165</v>
      </c>
      <c r="B4145" s="91">
        <v>44165</v>
      </c>
      <c r="C4145" s="92" t="s">
        <v>483</v>
      </c>
      <c r="D4145" s="93">
        <f>VLOOKUP(Pag_Inicio_Corr_mas_casos[[#This Row],[Corregimiento]],Hoja3!$A$2:$D$676,4,0)</f>
        <v>30113</v>
      </c>
      <c r="E4145" s="92">
        <v>12</v>
      </c>
      <c r="F4145">
        <v>1</v>
      </c>
    </row>
    <row r="4146" spans="1:7">
      <c r="A4146" s="90">
        <v>44165</v>
      </c>
      <c r="B4146" s="91">
        <v>44165</v>
      </c>
      <c r="C4146" s="92" t="s">
        <v>532</v>
      </c>
      <c r="D4146" s="93">
        <f>VLOOKUP(Pag_Inicio_Corr_mas_casos[[#This Row],[Corregimiento]],Hoja3!$A$2:$D$676,4,0)</f>
        <v>20601</v>
      </c>
      <c r="E4146" s="92">
        <v>11</v>
      </c>
      <c r="F4146">
        <v>1</v>
      </c>
    </row>
    <row r="4147" spans="1:7">
      <c r="A4147" s="90">
        <v>44165</v>
      </c>
      <c r="B4147" s="91">
        <v>44165</v>
      </c>
      <c r="C4147" s="92" t="s">
        <v>524</v>
      </c>
      <c r="D4147" s="93">
        <f>VLOOKUP(Pag_Inicio_Corr_mas_casos[[#This Row],[Corregimiento]],Hoja3!$A$2:$D$676,4,0)</f>
        <v>130716</v>
      </c>
      <c r="E4147" s="92">
        <v>11</v>
      </c>
      <c r="F4147">
        <v>1</v>
      </c>
    </row>
    <row r="4148" spans="1:7">
      <c r="A4148" s="90">
        <v>44165</v>
      </c>
      <c r="B4148" s="91">
        <v>44165</v>
      </c>
      <c r="C4148" s="92" t="s">
        <v>453</v>
      </c>
      <c r="D4148" s="93">
        <f>VLOOKUP(Pag_Inicio_Corr_mas_casos[[#This Row],[Corregimiento]],Hoja3!$A$2:$D$676,4,0)</f>
        <v>130709</v>
      </c>
      <c r="E4148" s="92">
        <v>10</v>
      </c>
      <c r="F4148">
        <v>1</v>
      </c>
    </row>
    <row r="4149" spans="1:7">
      <c r="A4149" s="102">
        <v>44166</v>
      </c>
      <c r="B4149" s="103">
        <v>44166</v>
      </c>
      <c r="C4149" s="104" t="s">
        <v>476</v>
      </c>
      <c r="D4149" s="105">
        <f>VLOOKUP(Pag_Inicio_Corr_mas_casos[[#This Row],[Corregimiento]],Hoja3!$A$2:$D$676,4,0)</f>
        <v>80812</v>
      </c>
      <c r="E4149" s="104">
        <v>62</v>
      </c>
      <c r="F4149">
        <v>1</v>
      </c>
      <c r="G4149">
        <f>SUM(F4149:F4195)</f>
        <v>47</v>
      </c>
    </row>
    <row r="4150" spans="1:7">
      <c r="A4150" s="102">
        <v>44166</v>
      </c>
      <c r="B4150" s="103">
        <v>44166</v>
      </c>
      <c r="C4150" s="104" t="s">
        <v>501</v>
      </c>
      <c r="D4150" s="105">
        <f>VLOOKUP(Pag_Inicio_Corr_mas_casos[[#This Row],[Corregimiento]],Hoja3!$A$2:$D$676,4,0)</f>
        <v>80809</v>
      </c>
      <c r="E4150" s="104">
        <v>62</v>
      </c>
      <c r="F4150">
        <v>1</v>
      </c>
    </row>
    <row r="4151" spans="1:7">
      <c r="A4151" s="102">
        <v>44166</v>
      </c>
      <c r="B4151" s="103">
        <v>44166</v>
      </c>
      <c r="C4151" s="104" t="s">
        <v>473</v>
      </c>
      <c r="D4151" s="105">
        <f>VLOOKUP(Pag_Inicio_Corr_mas_casos[[#This Row],[Corregimiento]],Hoja3!$A$2:$D$676,4,0)</f>
        <v>80819</v>
      </c>
      <c r="E4151" s="104">
        <v>47</v>
      </c>
      <c r="F4151">
        <v>1</v>
      </c>
    </row>
    <row r="4152" spans="1:7">
      <c r="A4152" s="102">
        <v>44166</v>
      </c>
      <c r="B4152" s="103">
        <v>44166</v>
      </c>
      <c r="C4152" s="104" t="s">
        <v>470</v>
      </c>
      <c r="D4152" s="105">
        <f>VLOOKUP(Pag_Inicio_Corr_mas_casos[[#This Row],[Corregimiento]],Hoja3!$A$2:$D$676,4,0)</f>
        <v>80822</v>
      </c>
      <c r="E4152" s="104">
        <v>40</v>
      </c>
      <c r="F4152">
        <v>1</v>
      </c>
    </row>
    <row r="4153" spans="1:7">
      <c r="A4153" s="102">
        <v>44166</v>
      </c>
      <c r="B4153" s="103">
        <v>44166</v>
      </c>
      <c r="C4153" s="104" t="s">
        <v>469</v>
      </c>
      <c r="D4153" s="105">
        <f>VLOOKUP(Pag_Inicio_Corr_mas_casos[[#This Row],[Corregimiento]],Hoja3!$A$2:$D$676,4,0)</f>
        <v>80817</v>
      </c>
      <c r="E4153" s="104">
        <v>37</v>
      </c>
      <c r="F4153">
        <v>1</v>
      </c>
    </row>
    <row r="4154" spans="1:7">
      <c r="A4154" s="102">
        <v>44166</v>
      </c>
      <c r="B4154" s="103">
        <v>44166</v>
      </c>
      <c r="C4154" s="104" t="s">
        <v>465</v>
      </c>
      <c r="D4154" s="105">
        <f>VLOOKUP(Pag_Inicio_Corr_mas_casos[[#This Row],[Corregimiento]],Hoja3!$A$2:$D$676,4,0)</f>
        <v>80821</v>
      </c>
      <c r="E4154" s="104">
        <v>35</v>
      </c>
      <c r="F4154">
        <v>1</v>
      </c>
    </row>
    <row r="4155" spans="1:7">
      <c r="A4155" s="102">
        <v>44166</v>
      </c>
      <c r="B4155" s="103">
        <v>44166</v>
      </c>
      <c r="C4155" s="104" t="s">
        <v>677</v>
      </c>
      <c r="D4155" s="105">
        <f>VLOOKUP(Pag_Inicio_Corr_mas_casos[[#This Row],[Corregimiento]],Hoja3!$A$2:$D$676,4,0)</f>
        <v>20610</v>
      </c>
      <c r="E4155" s="104">
        <v>33</v>
      </c>
      <c r="F4155">
        <v>1</v>
      </c>
    </row>
    <row r="4156" spans="1:7">
      <c r="A4156" s="102">
        <v>44166</v>
      </c>
      <c r="B4156" s="103">
        <v>44166</v>
      </c>
      <c r="C4156" s="104" t="s">
        <v>479</v>
      </c>
      <c r="D4156" s="105">
        <f>VLOOKUP(Pag_Inicio_Corr_mas_casos[[#This Row],[Corregimiento]],Hoja3!$A$2:$D$676,4,0)</f>
        <v>80806</v>
      </c>
      <c r="E4156" s="104">
        <v>30</v>
      </c>
      <c r="F4156">
        <v>1</v>
      </c>
    </row>
    <row r="4157" spans="1:7">
      <c r="A4157" s="102">
        <v>44166</v>
      </c>
      <c r="B4157" s="103">
        <v>44166</v>
      </c>
      <c r="C4157" s="104" t="s">
        <v>466</v>
      </c>
      <c r="D4157" s="105">
        <f>VLOOKUP(Pag_Inicio_Corr_mas_casos[[#This Row],[Corregimiento]],Hoja3!$A$2:$D$676,4,0)</f>
        <v>81007</v>
      </c>
      <c r="E4157" s="104">
        <v>29</v>
      </c>
      <c r="F4157">
        <v>1</v>
      </c>
    </row>
    <row r="4158" spans="1:7">
      <c r="A4158" s="102">
        <v>44166</v>
      </c>
      <c r="B4158" s="103">
        <v>44166</v>
      </c>
      <c r="C4158" s="104" t="s">
        <v>461</v>
      </c>
      <c r="D4158" s="105">
        <f>VLOOKUP(Pag_Inicio_Corr_mas_casos[[#This Row],[Corregimiento]],Hoja3!$A$2:$D$676,4,0)</f>
        <v>81002</v>
      </c>
      <c r="E4158" s="104">
        <v>29</v>
      </c>
      <c r="F4158">
        <v>1</v>
      </c>
    </row>
    <row r="4159" spans="1:7">
      <c r="A4159" s="102">
        <v>44166</v>
      </c>
      <c r="B4159" s="103">
        <v>44166</v>
      </c>
      <c r="C4159" s="104" t="s">
        <v>491</v>
      </c>
      <c r="D4159" s="105">
        <f>VLOOKUP(Pag_Inicio_Corr_mas_casos[[#This Row],[Corregimiento]],Hoja3!$A$2:$D$676,4,0)</f>
        <v>80815</v>
      </c>
      <c r="E4159" s="104">
        <v>29</v>
      </c>
      <c r="F4159">
        <v>1</v>
      </c>
    </row>
    <row r="4160" spans="1:7">
      <c r="A4160" s="102">
        <v>44166</v>
      </c>
      <c r="B4160" s="103">
        <v>44166</v>
      </c>
      <c r="C4160" s="104" t="s">
        <v>468</v>
      </c>
      <c r="D4160" s="105">
        <f>VLOOKUP(Pag_Inicio_Corr_mas_casos[[#This Row],[Corregimiento]],Hoja3!$A$2:$D$676,4,0)</f>
        <v>80816</v>
      </c>
      <c r="E4160" s="104">
        <v>29</v>
      </c>
      <c r="F4160">
        <v>1</v>
      </c>
    </row>
    <row r="4161" spans="1:6">
      <c r="A4161" s="102">
        <v>44166</v>
      </c>
      <c r="B4161" s="103">
        <v>44166</v>
      </c>
      <c r="C4161" s="104" t="s">
        <v>496</v>
      </c>
      <c r="D4161" s="105">
        <f>VLOOKUP(Pag_Inicio_Corr_mas_casos[[#This Row],[Corregimiento]],Hoja3!$A$2:$D$676,4,0)</f>
        <v>80826</v>
      </c>
      <c r="E4161" s="104">
        <v>28</v>
      </c>
      <c r="F4161">
        <v>1</v>
      </c>
    </row>
    <row r="4162" spans="1:6">
      <c r="A4162" s="102">
        <v>44166</v>
      </c>
      <c r="B4162" s="103">
        <v>44166</v>
      </c>
      <c r="C4162" s="104" t="s">
        <v>471</v>
      </c>
      <c r="D4162" s="105">
        <f>VLOOKUP(Pag_Inicio_Corr_mas_casos[[#This Row],[Corregimiento]],Hoja3!$A$2:$D$676,4,0)</f>
        <v>80823</v>
      </c>
      <c r="E4162" s="104">
        <v>27</v>
      </c>
      <c r="F4162">
        <v>1</v>
      </c>
    </row>
    <row r="4163" spans="1:6">
      <c r="A4163" s="102">
        <v>44166</v>
      </c>
      <c r="B4163" s="103">
        <v>44166</v>
      </c>
      <c r="C4163" s="104" t="s">
        <v>486</v>
      </c>
      <c r="D4163" s="105">
        <f>VLOOKUP(Pag_Inicio_Corr_mas_casos[[#This Row],[Corregimiento]],Hoja3!$A$2:$D$676,4,0)</f>
        <v>80813</v>
      </c>
      <c r="E4163" s="104">
        <v>26</v>
      </c>
      <c r="F4163">
        <v>1</v>
      </c>
    </row>
    <row r="4164" spans="1:6">
      <c r="A4164" s="102">
        <v>44166</v>
      </c>
      <c r="B4164" s="103">
        <v>44166</v>
      </c>
      <c r="C4164" s="104" t="s">
        <v>507</v>
      </c>
      <c r="D4164" s="105">
        <f>VLOOKUP(Pag_Inicio_Corr_mas_casos[[#This Row],[Corregimiento]],Hoja3!$A$2:$D$676,4,0)</f>
        <v>81009</v>
      </c>
      <c r="E4164" s="104">
        <v>26</v>
      </c>
      <c r="F4164">
        <v>1</v>
      </c>
    </row>
    <row r="4165" spans="1:6">
      <c r="A4165" s="102">
        <v>44166</v>
      </c>
      <c r="B4165" s="103">
        <v>44166</v>
      </c>
      <c r="C4165" s="104" t="s">
        <v>512</v>
      </c>
      <c r="D4165" s="105">
        <f>VLOOKUP(Pag_Inicio_Corr_mas_casos[[#This Row],[Corregimiento]],Hoja3!$A$2:$D$676,4,0)</f>
        <v>80807</v>
      </c>
      <c r="E4165" s="104">
        <v>25</v>
      </c>
      <c r="F4165">
        <v>1</v>
      </c>
    </row>
    <row r="4166" spans="1:6">
      <c r="A4166" s="102">
        <v>44166</v>
      </c>
      <c r="B4166" s="103">
        <v>44166</v>
      </c>
      <c r="C4166" s="104" t="s">
        <v>481</v>
      </c>
      <c r="D4166" s="105">
        <f>VLOOKUP(Pag_Inicio_Corr_mas_casos[[#This Row],[Corregimiento]],Hoja3!$A$2:$D$676,4,0)</f>
        <v>80810</v>
      </c>
      <c r="E4166" s="104">
        <v>24</v>
      </c>
      <c r="F4166">
        <v>1</v>
      </c>
    </row>
    <row r="4167" spans="1:6">
      <c r="A4167" s="102">
        <v>44166</v>
      </c>
      <c r="B4167" s="103">
        <v>44166</v>
      </c>
      <c r="C4167" s="104" t="s">
        <v>529</v>
      </c>
      <c r="D4167" s="105">
        <f>VLOOKUP(Pag_Inicio_Corr_mas_casos[[#This Row],[Corregimiento]],Hoja3!$A$2:$D$676,4,0)</f>
        <v>20101</v>
      </c>
      <c r="E4167" s="104">
        <v>23</v>
      </c>
      <c r="F4167">
        <v>1</v>
      </c>
    </row>
    <row r="4168" spans="1:6">
      <c r="A4168" s="102">
        <v>44166</v>
      </c>
      <c r="B4168" s="103">
        <v>44166</v>
      </c>
      <c r="C4168" s="104" t="s">
        <v>472</v>
      </c>
      <c r="D4168" s="105">
        <f>VLOOKUP(Pag_Inicio_Corr_mas_casos[[#This Row],[Corregimiento]],Hoja3!$A$2:$D$676,4,0)</f>
        <v>81001</v>
      </c>
      <c r="E4168" s="104">
        <v>23</v>
      </c>
      <c r="F4168">
        <v>1</v>
      </c>
    </row>
    <row r="4169" spans="1:6">
      <c r="A4169" s="102">
        <v>44166</v>
      </c>
      <c r="B4169" s="103">
        <v>44166</v>
      </c>
      <c r="C4169" s="104" t="s">
        <v>462</v>
      </c>
      <c r="D4169" s="105">
        <f>VLOOKUP(Pag_Inicio_Corr_mas_casos[[#This Row],[Corregimiento]],Hoja3!$A$2:$D$676,4,0)</f>
        <v>130106</v>
      </c>
      <c r="E4169" s="104">
        <v>23</v>
      </c>
      <c r="F4169">
        <v>1</v>
      </c>
    </row>
    <row r="4170" spans="1:6">
      <c r="A4170" s="102">
        <v>44166</v>
      </c>
      <c r="B4170" s="103">
        <v>44166</v>
      </c>
      <c r="C4170" s="104" t="s">
        <v>464</v>
      </c>
      <c r="D4170" s="105">
        <f>VLOOKUP(Pag_Inicio_Corr_mas_casos[[#This Row],[Corregimiento]],Hoja3!$A$2:$D$676,4,0)</f>
        <v>130102</v>
      </c>
      <c r="E4170" s="104">
        <v>21</v>
      </c>
      <c r="F4170">
        <v>1</v>
      </c>
    </row>
    <row r="4171" spans="1:6">
      <c r="A4171" s="102">
        <v>44166</v>
      </c>
      <c r="B4171" s="103">
        <v>44166</v>
      </c>
      <c r="C4171" s="104" t="s">
        <v>490</v>
      </c>
      <c r="D4171" s="105">
        <f>VLOOKUP(Pag_Inicio_Corr_mas_casos[[#This Row],[Corregimiento]],Hoja3!$A$2:$D$676,4,0)</f>
        <v>80820</v>
      </c>
      <c r="E4171" s="104">
        <v>21</v>
      </c>
      <c r="F4171">
        <v>1</v>
      </c>
    </row>
    <row r="4172" spans="1:6">
      <c r="A4172" s="102">
        <v>44166</v>
      </c>
      <c r="B4172" s="103">
        <v>44166</v>
      </c>
      <c r="C4172" s="104" t="s">
        <v>499</v>
      </c>
      <c r="D4172" s="105">
        <f>VLOOKUP(Pag_Inicio_Corr_mas_casos[[#This Row],[Corregimiento]],Hoja3!$A$2:$D$676,4,0)</f>
        <v>130105</v>
      </c>
      <c r="E4172" s="104">
        <v>21</v>
      </c>
      <c r="F4172">
        <v>1</v>
      </c>
    </row>
    <row r="4173" spans="1:6">
      <c r="A4173" s="102">
        <v>44166</v>
      </c>
      <c r="B4173" s="103">
        <v>44166</v>
      </c>
      <c r="C4173" s="104" t="s">
        <v>517</v>
      </c>
      <c r="D4173" s="105">
        <f>VLOOKUP(Pag_Inicio_Corr_mas_casos[[#This Row],[Corregimiento]],Hoja3!$A$2:$D$676,4,0)</f>
        <v>91001</v>
      </c>
      <c r="E4173" s="104">
        <v>20</v>
      </c>
      <c r="F4173">
        <v>1</v>
      </c>
    </row>
    <row r="4174" spans="1:6">
      <c r="A4174" s="102">
        <v>44166</v>
      </c>
      <c r="B4174" s="103">
        <v>44166</v>
      </c>
      <c r="C4174" s="104" t="s">
        <v>513</v>
      </c>
      <c r="D4174" s="105">
        <f>VLOOKUP(Pag_Inicio_Corr_mas_casos[[#This Row],[Corregimiento]],Hoja3!$A$2:$D$676,4,0)</f>
        <v>80814</v>
      </c>
      <c r="E4174" s="104">
        <v>19</v>
      </c>
      <c r="F4174">
        <v>1</v>
      </c>
    </row>
    <row r="4175" spans="1:6">
      <c r="A4175" s="102">
        <v>44166</v>
      </c>
      <c r="B4175" s="103">
        <v>44166</v>
      </c>
      <c r="C4175" s="104" t="s">
        <v>467</v>
      </c>
      <c r="D4175" s="105">
        <f>VLOOKUP(Pag_Inicio_Corr_mas_casos[[#This Row],[Corregimiento]],Hoja3!$A$2:$D$676,4,0)</f>
        <v>81008</v>
      </c>
      <c r="E4175" s="104">
        <v>19</v>
      </c>
      <c r="F4175">
        <v>1</v>
      </c>
    </row>
    <row r="4176" spans="1:6">
      <c r="A4176" s="102">
        <v>44166</v>
      </c>
      <c r="B4176" s="103">
        <v>44166</v>
      </c>
      <c r="C4176" s="104" t="s">
        <v>480</v>
      </c>
      <c r="D4176" s="105">
        <f>VLOOKUP(Pag_Inicio_Corr_mas_casos[[#This Row],[Corregimiento]],Hoja3!$A$2:$D$676,4,0)</f>
        <v>130108</v>
      </c>
      <c r="E4176" s="104">
        <v>18</v>
      </c>
      <c r="F4176">
        <v>1</v>
      </c>
    </row>
    <row r="4177" spans="1:6">
      <c r="A4177" s="102">
        <v>44166</v>
      </c>
      <c r="B4177" s="103">
        <v>44166</v>
      </c>
      <c r="C4177" s="104" t="s">
        <v>495</v>
      </c>
      <c r="D4177" s="105">
        <f>VLOOKUP(Pag_Inicio_Corr_mas_casos[[#This Row],[Corregimiento]],Hoja3!$A$2:$D$676,4,0)</f>
        <v>130708</v>
      </c>
      <c r="E4177" s="104">
        <v>18</v>
      </c>
      <c r="F4177">
        <v>1</v>
      </c>
    </row>
    <row r="4178" spans="1:6">
      <c r="A4178" s="102">
        <v>44166</v>
      </c>
      <c r="B4178" s="103">
        <v>44166</v>
      </c>
      <c r="C4178" s="104" t="s">
        <v>493</v>
      </c>
      <c r="D4178" s="105">
        <f>VLOOKUP(Pag_Inicio_Corr_mas_casos[[#This Row],[Corregimiento]],Hoja3!$A$2:$D$676,4,0)</f>
        <v>80811</v>
      </c>
      <c r="E4178" s="104">
        <v>18</v>
      </c>
      <c r="F4178">
        <v>1</v>
      </c>
    </row>
    <row r="4179" spans="1:6">
      <c r="A4179" s="102">
        <v>44166</v>
      </c>
      <c r="B4179" s="103">
        <v>44166</v>
      </c>
      <c r="C4179" s="104" t="s">
        <v>524</v>
      </c>
      <c r="D4179" s="105">
        <f>VLOOKUP(Pag_Inicio_Corr_mas_casos[[#This Row],[Corregimiento]],Hoja3!$A$2:$D$676,4,0)</f>
        <v>130716</v>
      </c>
      <c r="E4179" s="104">
        <v>17</v>
      </c>
      <c r="F4179">
        <v>1</v>
      </c>
    </row>
    <row r="4180" spans="1:6">
      <c r="A4180" s="102">
        <v>44166</v>
      </c>
      <c r="B4180" s="103">
        <v>44166</v>
      </c>
      <c r="C4180" s="104" t="s">
        <v>510</v>
      </c>
      <c r="D4180" s="105">
        <f>VLOOKUP(Pag_Inicio_Corr_mas_casos[[#This Row],[Corregimiento]],Hoja3!$A$2:$D$676,4,0)</f>
        <v>80804</v>
      </c>
      <c r="E4180" s="104">
        <v>16</v>
      </c>
      <c r="F4180">
        <v>1</v>
      </c>
    </row>
    <row r="4181" spans="1:6">
      <c r="A4181" s="102">
        <v>44166</v>
      </c>
      <c r="B4181" s="103">
        <v>44166</v>
      </c>
      <c r="C4181" s="104" t="s">
        <v>460</v>
      </c>
      <c r="D4181" s="105">
        <f>VLOOKUP(Pag_Inicio_Corr_mas_casos[[#This Row],[Corregimiento]],Hoja3!$A$2:$D$676,4,0)</f>
        <v>130101</v>
      </c>
      <c r="E4181" s="104">
        <v>15</v>
      </c>
      <c r="F4181">
        <v>1</v>
      </c>
    </row>
    <row r="4182" spans="1:6">
      <c r="A4182" s="102">
        <v>44166</v>
      </c>
      <c r="B4182" s="103">
        <v>44166</v>
      </c>
      <c r="C4182" s="104" t="s">
        <v>681</v>
      </c>
      <c r="D4182" s="105">
        <f>VLOOKUP(Pag_Inicio_Corr_mas_casos[[#This Row],[Corregimiento]],Hoja3!$A$2:$D$676,4,0)</f>
        <v>41003</v>
      </c>
      <c r="E4182" s="104">
        <v>15</v>
      </c>
      <c r="F4182">
        <v>1</v>
      </c>
    </row>
    <row r="4183" spans="1:6">
      <c r="A4183" s="102">
        <v>44166</v>
      </c>
      <c r="B4183" s="103">
        <v>44166</v>
      </c>
      <c r="C4183" s="104" t="s">
        <v>506</v>
      </c>
      <c r="D4183" s="105">
        <f>VLOOKUP(Pag_Inicio_Corr_mas_casos[[#This Row],[Corregimiento]],Hoja3!$A$2:$D$676,4,0)</f>
        <v>81003</v>
      </c>
      <c r="E4183" s="104">
        <v>15</v>
      </c>
      <c r="F4183">
        <v>1</v>
      </c>
    </row>
    <row r="4184" spans="1:6">
      <c r="A4184" s="102">
        <v>44166</v>
      </c>
      <c r="B4184" s="103">
        <v>44166</v>
      </c>
      <c r="C4184" s="104" t="s">
        <v>497</v>
      </c>
      <c r="D4184" s="105">
        <f>VLOOKUP(Pag_Inicio_Corr_mas_casos[[#This Row],[Corregimiento]],Hoja3!$A$2:$D$676,4,0)</f>
        <v>50208</v>
      </c>
      <c r="E4184" s="104">
        <v>14</v>
      </c>
      <c r="F4184">
        <v>1</v>
      </c>
    </row>
    <row r="4185" spans="1:6">
      <c r="A4185" s="102">
        <v>44166</v>
      </c>
      <c r="B4185" s="103">
        <v>44166</v>
      </c>
      <c r="C4185" s="104" t="s">
        <v>540</v>
      </c>
      <c r="D4185" s="105">
        <f>VLOOKUP(Pag_Inicio_Corr_mas_casos[[#This Row],[Corregimiento]],Hoja3!$A$2:$D$676,4,0)</f>
        <v>40611</v>
      </c>
      <c r="E4185" s="104">
        <v>13</v>
      </c>
      <c r="F4185">
        <v>1</v>
      </c>
    </row>
    <row r="4186" spans="1:6">
      <c r="A4186" s="102">
        <v>44166</v>
      </c>
      <c r="B4186" s="103">
        <v>44166</v>
      </c>
      <c r="C4186" s="104" t="s">
        <v>477</v>
      </c>
      <c r="D4186" s="105">
        <f>VLOOKUP(Pag_Inicio_Corr_mas_casos[[#This Row],[Corregimiento]],Hoja3!$A$2:$D$676,4,0)</f>
        <v>130702</v>
      </c>
      <c r="E4186" s="104">
        <v>12</v>
      </c>
      <c r="F4186">
        <v>1</v>
      </c>
    </row>
    <row r="4187" spans="1:6">
      <c r="A4187" s="102">
        <v>44166</v>
      </c>
      <c r="B4187" s="103">
        <v>44166</v>
      </c>
      <c r="C4187" s="104" t="s">
        <v>489</v>
      </c>
      <c r="D4187" s="105">
        <f>VLOOKUP(Pag_Inicio_Corr_mas_casos[[#This Row],[Corregimiento]],Hoja3!$A$2:$D$676,4,0)</f>
        <v>80808</v>
      </c>
      <c r="E4187" s="104">
        <v>12</v>
      </c>
      <c r="F4187">
        <v>1</v>
      </c>
    </row>
    <row r="4188" spans="1:6">
      <c r="A4188" s="102">
        <v>44166</v>
      </c>
      <c r="B4188" s="103">
        <v>44166</v>
      </c>
      <c r="C4188" s="104" t="s">
        <v>682</v>
      </c>
      <c r="D4188" s="105">
        <f>VLOOKUP(Pag_Inicio_Corr_mas_casos[[#This Row],[Corregimiento]],Hoja3!$A$2:$D$676,4,0)</f>
        <v>90701</v>
      </c>
      <c r="E4188" s="104">
        <v>12</v>
      </c>
      <c r="F4188">
        <v>1</v>
      </c>
    </row>
    <row r="4189" spans="1:6">
      <c r="A4189" s="102">
        <v>44166</v>
      </c>
      <c r="B4189" s="103">
        <v>44166</v>
      </c>
      <c r="C4189" s="104" t="s">
        <v>486</v>
      </c>
      <c r="D4189" s="105">
        <f>VLOOKUP(Pag_Inicio_Corr_mas_casos[[#This Row],[Corregimiento]],Hoja3!$A$2:$D$676,4,0)</f>
        <v>80813</v>
      </c>
      <c r="E4189" s="104">
        <v>12</v>
      </c>
      <c r="F4189">
        <v>1</v>
      </c>
    </row>
    <row r="4190" spans="1:6">
      <c r="A4190" s="102">
        <v>44166</v>
      </c>
      <c r="B4190" s="103">
        <v>44166</v>
      </c>
      <c r="C4190" s="104" t="s">
        <v>474</v>
      </c>
      <c r="D4190" s="105">
        <f>VLOOKUP(Pag_Inicio_Corr_mas_casos[[#This Row],[Corregimiento]],Hoja3!$A$2:$D$676,4,0)</f>
        <v>130107</v>
      </c>
      <c r="E4190" s="104">
        <v>11</v>
      </c>
      <c r="F4190">
        <v>1</v>
      </c>
    </row>
    <row r="4191" spans="1:6">
      <c r="A4191" s="102">
        <v>44166</v>
      </c>
      <c r="B4191" s="103">
        <v>44166</v>
      </c>
      <c r="C4191" s="104" t="s">
        <v>508</v>
      </c>
      <c r="D4191" s="105">
        <f>VLOOKUP(Pag_Inicio_Corr_mas_casos[[#This Row],[Corregimiento]],Hoja3!$A$2:$D$676,4,0)</f>
        <v>30104</v>
      </c>
      <c r="E4191" s="104">
        <v>11</v>
      </c>
      <c r="F4191">
        <v>1</v>
      </c>
    </row>
    <row r="4192" spans="1:6">
      <c r="A4192" s="102">
        <v>44166</v>
      </c>
      <c r="B4192" s="103">
        <v>44166</v>
      </c>
      <c r="C4192" s="104" t="s">
        <v>453</v>
      </c>
      <c r="D4192" s="105">
        <f>VLOOKUP(Pag_Inicio_Corr_mas_casos[[#This Row],[Corregimiento]],Hoja3!$A$2:$D$676,4,0)</f>
        <v>130709</v>
      </c>
      <c r="E4192" s="104">
        <v>11</v>
      </c>
      <c r="F4192">
        <v>1</v>
      </c>
    </row>
    <row r="4193" spans="1:7">
      <c r="A4193" s="102">
        <v>44166</v>
      </c>
      <c r="B4193" s="103">
        <v>44166</v>
      </c>
      <c r="C4193" s="104" t="s">
        <v>532</v>
      </c>
      <c r="D4193" s="105">
        <f>VLOOKUP(Pag_Inicio_Corr_mas_casos[[#This Row],[Corregimiento]],Hoja3!$A$2:$D$676,4,0)</f>
        <v>20601</v>
      </c>
      <c r="E4193" s="104">
        <v>11</v>
      </c>
      <c r="F4193">
        <v>1</v>
      </c>
    </row>
    <row r="4194" spans="1:7">
      <c r="A4194" s="102">
        <v>44166</v>
      </c>
      <c r="B4194" s="103">
        <v>44166</v>
      </c>
      <c r="C4194" s="104" t="s">
        <v>505</v>
      </c>
      <c r="D4194" s="105">
        <f>VLOOKUP(Pag_Inicio_Corr_mas_casos[[#This Row],[Corregimiento]],Hoja3!$A$2:$D$676,4,0)</f>
        <v>130717</v>
      </c>
      <c r="E4194" s="104">
        <v>11</v>
      </c>
      <c r="F4194">
        <v>1</v>
      </c>
    </row>
    <row r="4195" spans="1:7">
      <c r="A4195" s="102">
        <v>44166</v>
      </c>
      <c r="B4195" s="103">
        <v>44166</v>
      </c>
      <c r="C4195" s="104" t="s">
        <v>551</v>
      </c>
      <c r="D4195" s="105">
        <f>VLOOKUP(Pag_Inicio_Corr_mas_casos[[#This Row],[Corregimiento]],Hoja3!$A$2:$D$676,4,0)</f>
        <v>30110</v>
      </c>
      <c r="E4195" s="104">
        <v>11</v>
      </c>
      <c r="F4195">
        <v>1</v>
      </c>
    </row>
    <row r="4196" spans="1:7">
      <c r="A4196" s="98">
        <v>44167</v>
      </c>
      <c r="B4196" s="99">
        <v>44167</v>
      </c>
      <c r="C4196" s="100" t="s">
        <v>460</v>
      </c>
      <c r="D4196" s="101">
        <f>VLOOKUP(Pag_Inicio_Corr_mas_casos[[#This Row],[Corregimiento]],Hoja3!$A$2:$D$676,4,0)</f>
        <v>130101</v>
      </c>
      <c r="E4196" s="100">
        <v>119</v>
      </c>
      <c r="F4196">
        <v>1</v>
      </c>
      <c r="G4196">
        <f>SUM(F4196:F4240)</f>
        <v>45</v>
      </c>
    </row>
    <row r="4197" spans="1:7">
      <c r="A4197" s="98">
        <v>44167</v>
      </c>
      <c r="B4197" s="99">
        <v>44167</v>
      </c>
      <c r="C4197" s="100" t="s">
        <v>462</v>
      </c>
      <c r="D4197" s="101">
        <f>VLOOKUP(Pag_Inicio_Corr_mas_casos[[#This Row],[Corregimiento]],Hoja3!$A$2:$D$676,4,0)</f>
        <v>130106</v>
      </c>
      <c r="E4197" s="100">
        <v>87</v>
      </c>
      <c r="F4197">
        <v>1</v>
      </c>
    </row>
    <row r="4198" spans="1:7">
      <c r="A4198" s="98">
        <v>44167</v>
      </c>
      <c r="B4198" s="99">
        <v>44167</v>
      </c>
      <c r="C4198" s="100" t="s">
        <v>501</v>
      </c>
      <c r="D4198" s="101">
        <f>VLOOKUP(Pag_Inicio_Corr_mas_casos[[#This Row],[Corregimiento]],Hoja3!$A$2:$D$676,4,0)</f>
        <v>80809</v>
      </c>
      <c r="E4198" s="100">
        <v>68</v>
      </c>
      <c r="F4198">
        <v>1</v>
      </c>
    </row>
    <row r="4199" spans="1:7">
      <c r="A4199" s="98">
        <v>44167</v>
      </c>
      <c r="B4199" s="99">
        <v>44167</v>
      </c>
      <c r="C4199" s="100" t="s">
        <v>464</v>
      </c>
      <c r="D4199" s="101">
        <f>VLOOKUP(Pag_Inicio_Corr_mas_casos[[#This Row],[Corregimiento]],Hoja3!$A$2:$D$676,4,0)</f>
        <v>130102</v>
      </c>
      <c r="E4199" s="100">
        <v>66</v>
      </c>
      <c r="F4199">
        <v>1</v>
      </c>
    </row>
    <row r="4200" spans="1:7">
      <c r="A4200" s="98">
        <v>44167</v>
      </c>
      <c r="B4200" s="99">
        <v>44167</v>
      </c>
      <c r="C4200" s="100" t="s">
        <v>476</v>
      </c>
      <c r="D4200" s="101">
        <f>VLOOKUP(Pag_Inicio_Corr_mas_casos[[#This Row],[Corregimiento]],Hoja3!$A$2:$D$676,4,0)</f>
        <v>80812</v>
      </c>
      <c r="E4200" s="100">
        <v>65</v>
      </c>
      <c r="F4200">
        <v>1</v>
      </c>
    </row>
    <row r="4201" spans="1:7">
      <c r="A4201" s="98">
        <v>44167</v>
      </c>
      <c r="B4201" s="99">
        <v>44167</v>
      </c>
      <c r="C4201" s="100" t="s">
        <v>473</v>
      </c>
      <c r="D4201" s="101">
        <f>VLOOKUP(Pag_Inicio_Corr_mas_casos[[#This Row],[Corregimiento]],Hoja3!$A$2:$D$676,4,0)</f>
        <v>80819</v>
      </c>
      <c r="E4201" s="100">
        <v>57</v>
      </c>
      <c r="F4201">
        <v>1</v>
      </c>
    </row>
    <row r="4202" spans="1:7">
      <c r="A4202" s="98">
        <v>44167</v>
      </c>
      <c r="B4202" s="99">
        <v>44167</v>
      </c>
      <c r="C4202" s="100" t="s">
        <v>495</v>
      </c>
      <c r="D4202" s="101">
        <f>VLOOKUP(Pag_Inicio_Corr_mas_casos[[#This Row],[Corregimiento]],Hoja3!$A$2:$D$676,4,0)</f>
        <v>130708</v>
      </c>
      <c r="E4202" s="100">
        <v>53</v>
      </c>
      <c r="F4202">
        <v>1</v>
      </c>
    </row>
    <row r="4203" spans="1:7">
      <c r="A4203" s="98">
        <v>44167</v>
      </c>
      <c r="B4203" s="99">
        <v>44167</v>
      </c>
      <c r="C4203" s="100" t="s">
        <v>479</v>
      </c>
      <c r="D4203" s="101">
        <f>VLOOKUP(Pag_Inicio_Corr_mas_casos[[#This Row],[Corregimiento]],Hoja3!$A$2:$D$676,4,0)</f>
        <v>80806</v>
      </c>
      <c r="E4203" s="100">
        <v>51</v>
      </c>
      <c r="F4203">
        <v>1</v>
      </c>
    </row>
    <row r="4204" spans="1:7">
      <c r="A4204" s="98">
        <v>44167</v>
      </c>
      <c r="B4204" s="99">
        <v>44167</v>
      </c>
      <c r="C4204" s="100" t="s">
        <v>480</v>
      </c>
      <c r="D4204" s="101">
        <f>VLOOKUP(Pag_Inicio_Corr_mas_casos[[#This Row],[Corregimiento]],Hoja3!$A$2:$D$676,4,0)</f>
        <v>130108</v>
      </c>
      <c r="E4204" s="100">
        <v>51</v>
      </c>
      <c r="F4204">
        <v>1</v>
      </c>
    </row>
    <row r="4205" spans="1:7">
      <c r="A4205" s="98">
        <v>44167</v>
      </c>
      <c r="B4205" s="99">
        <v>44167</v>
      </c>
      <c r="C4205" s="100" t="s">
        <v>465</v>
      </c>
      <c r="D4205" s="101">
        <f>VLOOKUP(Pag_Inicio_Corr_mas_casos[[#This Row],[Corregimiento]],Hoja3!$A$2:$D$676,4,0)</f>
        <v>80821</v>
      </c>
      <c r="E4205" s="100">
        <v>50</v>
      </c>
      <c r="F4205">
        <v>1</v>
      </c>
    </row>
    <row r="4206" spans="1:7">
      <c r="A4206" s="98">
        <v>44167</v>
      </c>
      <c r="B4206" s="99">
        <v>44167</v>
      </c>
      <c r="C4206" s="100" t="s">
        <v>496</v>
      </c>
      <c r="D4206" s="101">
        <f>VLOOKUP(Pag_Inicio_Corr_mas_casos[[#This Row],[Corregimiento]],Hoja3!$A$2:$D$676,4,0)</f>
        <v>80826</v>
      </c>
      <c r="E4206" s="100">
        <v>49</v>
      </c>
      <c r="F4206">
        <v>1</v>
      </c>
    </row>
    <row r="4207" spans="1:7">
      <c r="A4207" s="98">
        <v>44167</v>
      </c>
      <c r="B4207" s="99">
        <v>44167</v>
      </c>
      <c r="C4207" s="100" t="s">
        <v>474</v>
      </c>
      <c r="D4207" s="101">
        <f>VLOOKUP(Pag_Inicio_Corr_mas_casos[[#This Row],[Corregimiento]],Hoja3!$A$2:$D$676,4,0)</f>
        <v>130107</v>
      </c>
      <c r="E4207" s="100">
        <v>49</v>
      </c>
      <c r="F4207">
        <v>1</v>
      </c>
    </row>
    <row r="4208" spans="1:7">
      <c r="A4208" s="98">
        <v>44167</v>
      </c>
      <c r="B4208" s="99">
        <v>44167</v>
      </c>
      <c r="C4208" s="100" t="s">
        <v>507</v>
      </c>
      <c r="D4208" s="101">
        <f>VLOOKUP(Pag_Inicio_Corr_mas_casos[[#This Row],[Corregimiento]],Hoja3!$A$2:$D$676,4,0)</f>
        <v>81009</v>
      </c>
      <c r="E4208" s="100">
        <v>45</v>
      </c>
      <c r="F4208">
        <v>1</v>
      </c>
    </row>
    <row r="4209" spans="1:6">
      <c r="A4209" s="98">
        <v>44167</v>
      </c>
      <c r="B4209" s="99">
        <v>44167</v>
      </c>
      <c r="C4209" s="100" t="s">
        <v>481</v>
      </c>
      <c r="D4209" s="101">
        <f>VLOOKUP(Pag_Inicio_Corr_mas_casos[[#This Row],[Corregimiento]],Hoja3!$A$2:$D$676,4,0)</f>
        <v>80810</v>
      </c>
      <c r="E4209" s="100">
        <v>44</v>
      </c>
      <c r="F4209">
        <v>1</v>
      </c>
    </row>
    <row r="4210" spans="1:6">
      <c r="A4210" s="98">
        <v>44167</v>
      </c>
      <c r="B4210" s="99">
        <v>44167</v>
      </c>
      <c r="C4210" s="100" t="s">
        <v>506</v>
      </c>
      <c r="D4210" s="101">
        <f>VLOOKUP(Pag_Inicio_Corr_mas_casos[[#This Row],[Corregimiento]],Hoja3!$A$2:$D$676,4,0)</f>
        <v>81003</v>
      </c>
      <c r="E4210" s="100">
        <v>42</v>
      </c>
      <c r="F4210">
        <v>1</v>
      </c>
    </row>
    <row r="4211" spans="1:6">
      <c r="A4211" s="98">
        <v>44167</v>
      </c>
      <c r="B4211" s="99">
        <v>44167</v>
      </c>
      <c r="C4211" s="100" t="s">
        <v>466</v>
      </c>
      <c r="D4211" s="101">
        <f>VLOOKUP(Pag_Inicio_Corr_mas_casos[[#This Row],[Corregimiento]],Hoja3!$A$2:$D$676,4,0)</f>
        <v>81007</v>
      </c>
      <c r="E4211" s="100">
        <v>41</v>
      </c>
      <c r="F4211">
        <v>1</v>
      </c>
    </row>
    <row r="4212" spans="1:6">
      <c r="A4212" s="98">
        <v>44167</v>
      </c>
      <c r="B4212" s="99">
        <v>44167</v>
      </c>
      <c r="C4212" s="100" t="s">
        <v>477</v>
      </c>
      <c r="D4212" s="101">
        <f>VLOOKUP(Pag_Inicio_Corr_mas_casos[[#This Row],[Corregimiento]],Hoja3!$A$2:$D$676,4,0)</f>
        <v>130702</v>
      </c>
      <c r="E4212" s="100">
        <v>41</v>
      </c>
      <c r="F4212">
        <v>1</v>
      </c>
    </row>
    <row r="4213" spans="1:6">
      <c r="A4213" s="98">
        <v>44167</v>
      </c>
      <c r="B4213" s="99">
        <v>44167</v>
      </c>
      <c r="C4213" s="100" t="s">
        <v>470</v>
      </c>
      <c r="D4213" s="101">
        <f>VLOOKUP(Pag_Inicio_Corr_mas_casos[[#This Row],[Corregimiento]],Hoja3!$A$2:$D$676,4,0)</f>
        <v>80822</v>
      </c>
      <c r="E4213" s="100">
        <v>38</v>
      </c>
      <c r="F4213">
        <v>1</v>
      </c>
    </row>
    <row r="4214" spans="1:6">
      <c r="A4214" s="98">
        <v>44167</v>
      </c>
      <c r="B4214" s="99">
        <v>44167</v>
      </c>
      <c r="C4214" s="100" t="s">
        <v>469</v>
      </c>
      <c r="D4214" s="101">
        <f>VLOOKUP(Pag_Inicio_Corr_mas_casos[[#This Row],[Corregimiento]],Hoja3!$A$2:$D$676,4,0)</f>
        <v>80817</v>
      </c>
      <c r="E4214" s="100">
        <v>49</v>
      </c>
      <c r="F4214">
        <v>1</v>
      </c>
    </row>
    <row r="4215" spans="1:6">
      <c r="A4215" s="98">
        <v>44167</v>
      </c>
      <c r="B4215" s="99">
        <v>44167</v>
      </c>
      <c r="C4215" s="100" t="s">
        <v>486</v>
      </c>
      <c r="D4215" s="101">
        <f>VLOOKUP(Pag_Inicio_Corr_mas_casos[[#This Row],[Corregimiento]],Hoja3!$A$2:$D$676,4,0)</f>
        <v>80813</v>
      </c>
      <c r="E4215" s="100">
        <v>32</v>
      </c>
      <c r="F4215">
        <v>1</v>
      </c>
    </row>
    <row r="4216" spans="1:6">
      <c r="A4216" s="98">
        <v>44167</v>
      </c>
      <c r="B4216" s="99">
        <v>44167</v>
      </c>
      <c r="C4216" s="100" t="s">
        <v>512</v>
      </c>
      <c r="D4216" s="101">
        <f>VLOOKUP(Pag_Inicio_Corr_mas_casos[[#This Row],[Corregimiento]],Hoja3!$A$2:$D$676,4,0)</f>
        <v>80807</v>
      </c>
      <c r="E4216" s="100">
        <v>31</v>
      </c>
      <c r="F4216">
        <v>1</v>
      </c>
    </row>
    <row r="4217" spans="1:6">
      <c r="A4217" s="98">
        <v>44167</v>
      </c>
      <c r="B4217" s="99">
        <v>44167</v>
      </c>
      <c r="C4217" s="100" t="s">
        <v>468</v>
      </c>
      <c r="D4217" s="101">
        <f>VLOOKUP(Pag_Inicio_Corr_mas_casos[[#This Row],[Corregimiento]],Hoja3!$A$2:$D$676,4,0)</f>
        <v>80816</v>
      </c>
      <c r="E4217" s="100">
        <v>30</v>
      </c>
      <c r="F4217">
        <v>1</v>
      </c>
    </row>
    <row r="4218" spans="1:6">
      <c r="A4218" s="98">
        <v>44167</v>
      </c>
      <c r="B4218" s="99">
        <v>44167</v>
      </c>
      <c r="C4218" s="100" t="s">
        <v>478</v>
      </c>
      <c r="D4218" s="101">
        <f>VLOOKUP(Pag_Inicio_Corr_mas_casos[[#This Row],[Corregimiento]],Hoja3!$A$2:$D$676,4,0)</f>
        <v>40601</v>
      </c>
      <c r="E4218" s="100">
        <v>29</v>
      </c>
      <c r="F4218">
        <v>1</v>
      </c>
    </row>
    <row r="4219" spans="1:6">
      <c r="A4219" s="98">
        <v>44167</v>
      </c>
      <c r="B4219" s="99">
        <v>44167</v>
      </c>
      <c r="C4219" s="100" t="s">
        <v>471</v>
      </c>
      <c r="D4219" s="101">
        <f>VLOOKUP(Pag_Inicio_Corr_mas_casos[[#This Row],[Corregimiento]],Hoja3!$A$2:$D$676,4,0)</f>
        <v>80823</v>
      </c>
      <c r="E4219" s="100">
        <v>29</v>
      </c>
      <c r="F4219">
        <v>1</v>
      </c>
    </row>
    <row r="4220" spans="1:6">
      <c r="A4220" s="98">
        <v>44167</v>
      </c>
      <c r="B4220" s="99">
        <v>44167</v>
      </c>
      <c r="C4220" s="100" t="s">
        <v>467</v>
      </c>
      <c r="D4220" s="101">
        <f>VLOOKUP(Pag_Inicio_Corr_mas_casos[[#This Row],[Corregimiento]],Hoja3!$A$2:$D$676,4,0)</f>
        <v>81008</v>
      </c>
      <c r="E4220" s="100">
        <v>27</v>
      </c>
      <c r="F4220">
        <v>1</v>
      </c>
    </row>
    <row r="4221" spans="1:6">
      <c r="A4221" s="98">
        <v>44167</v>
      </c>
      <c r="B4221" s="99">
        <v>44167</v>
      </c>
      <c r="C4221" s="100" t="s">
        <v>664</v>
      </c>
      <c r="D4221" s="101">
        <f>VLOOKUP(Pag_Inicio_Corr_mas_casos[[#This Row],[Corregimiento]],Hoja3!$A$2:$D$676,4,0)</f>
        <v>60202</v>
      </c>
      <c r="E4221" s="100">
        <v>23</v>
      </c>
      <c r="F4221">
        <v>1</v>
      </c>
    </row>
    <row r="4222" spans="1:6">
      <c r="A4222" s="98">
        <v>44167</v>
      </c>
      <c r="B4222" s="99">
        <v>44167</v>
      </c>
      <c r="C4222" s="100" t="s">
        <v>513</v>
      </c>
      <c r="D4222" s="101">
        <f>VLOOKUP(Pag_Inicio_Corr_mas_casos[[#This Row],[Corregimiento]],Hoja3!$A$2:$D$676,4,0)</f>
        <v>80814</v>
      </c>
      <c r="E4222" s="100">
        <v>22</v>
      </c>
      <c r="F4222">
        <v>1</v>
      </c>
    </row>
    <row r="4223" spans="1:6">
      <c r="A4223" s="98">
        <v>44167</v>
      </c>
      <c r="B4223" s="99">
        <v>44167</v>
      </c>
      <c r="C4223" s="100" t="s">
        <v>490</v>
      </c>
      <c r="D4223" s="101">
        <f>VLOOKUP(Pag_Inicio_Corr_mas_casos[[#This Row],[Corregimiento]],Hoja3!$A$2:$D$676,4,0)</f>
        <v>80820</v>
      </c>
      <c r="E4223" s="100">
        <v>22</v>
      </c>
      <c r="F4223">
        <v>1</v>
      </c>
    </row>
    <row r="4224" spans="1:6">
      <c r="A4224" s="98">
        <v>44167</v>
      </c>
      <c r="B4224" s="99">
        <v>44167</v>
      </c>
      <c r="C4224" s="100" t="s">
        <v>505</v>
      </c>
      <c r="D4224" s="101">
        <f>VLOOKUP(Pag_Inicio_Corr_mas_casos[[#This Row],[Corregimiento]],Hoja3!$A$2:$D$676,4,0)</f>
        <v>130717</v>
      </c>
      <c r="E4224" s="100">
        <v>20</v>
      </c>
      <c r="F4224">
        <v>1</v>
      </c>
    </row>
    <row r="4225" spans="1:6">
      <c r="A4225" s="98">
        <v>44167</v>
      </c>
      <c r="B4225" s="99">
        <v>44167</v>
      </c>
      <c r="C4225" s="100" t="s">
        <v>461</v>
      </c>
      <c r="D4225" s="101">
        <f>VLOOKUP(Pag_Inicio_Corr_mas_casos[[#This Row],[Corregimiento]],Hoja3!$A$2:$D$676,4,0)</f>
        <v>81002</v>
      </c>
      <c r="E4225" s="100">
        <v>20</v>
      </c>
      <c r="F4225">
        <v>1</v>
      </c>
    </row>
    <row r="4226" spans="1:6">
      <c r="A4226" s="98">
        <v>44167</v>
      </c>
      <c r="B4226" s="99">
        <v>44167</v>
      </c>
      <c r="C4226" s="100" t="s">
        <v>472</v>
      </c>
      <c r="D4226" s="101">
        <f>VLOOKUP(Pag_Inicio_Corr_mas_casos[[#This Row],[Corregimiento]],Hoja3!$A$2:$D$676,4,0)</f>
        <v>81001</v>
      </c>
      <c r="E4226" s="100">
        <v>19</v>
      </c>
      <c r="F4226">
        <v>1</v>
      </c>
    </row>
    <row r="4227" spans="1:6">
      <c r="A4227" s="98">
        <v>44167</v>
      </c>
      <c r="B4227" s="99">
        <v>44167</v>
      </c>
      <c r="C4227" s="100" t="s">
        <v>493</v>
      </c>
      <c r="D4227" s="101">
        <f>VLOOKUP(Pag_Inicio_Corr_mas_casos[[#This Row],[Corregimiento]],Hoja3!$A$2:$D$676,4,0)</f>
        <v>80811</v>
      </c>
      <c r="E4227" s="100">
        <v>18</v>
      </c>
      <c r="F4227">
        <v>1</v>
      </c>
    </row>
    <row r="4228" spans="1:6">
      <c r="A4228" s="98">
        <v>44167</v>
      </c>
      <c r="B4228" s="99">
        <v>44167</v>
      </c>
      <c r="C4228" s="100" t="s">
        <v>566</v>
      </c>
      <c r="D4228" s="101">
        <f>VLOOKUP(Pag_Inicio_Corr_mas_casos[[#This Row],[Corregimiento]],Hoja3!$A$2:$D$676,4,0)</f>
        <v>41401</v>
      </c>
      <c r="E4228" s="100">
        <v>17</v>
      </c>
      <c r="F4228">
        <v>1</v>
      </c>
    </row>
    <row r="4229" spans="1:6">
      <c r="A4229" s="98">
        <v>44167</v>
      </c>
      <c r="B4229" s="99">
        <v>44167</v>
      </c>
      <c r="C4229" s="100" t="s">
        <v>491</v>
      </c>
      <c r="D4229" s="101">
        <f>VLOOKUP(Pag_Inicio_Corr_mas_casos[[#This Row],[Corregimiento]],Hoja3!$A$2:$D$676,4,0)</f>
        <v>80815</v>
      </c>
      <c r="E4229" s="100">
        <v>32</v>
      </c>
      <c r="F4229">
        <v>1</v>
      </c>
    </row>
    <row r="4230" spans="1:6">
      <c r="A4230" s="98">
        <v>44167</v>
      </c>
      <c r="B4230" s="99">
        <v>44167</v>
      </c>
      <c r="C4230" s="100" t="s">
        <v>524</v>
      </c>
      <c r="D4230" s="101">
        <f>VLOOKUP(Pag_Inicio_Corr_mas_casos[[#This Row],[Corregimiento]],Hoja3!$A$2:$D$676,4,0)</f>
        <v>130716</v>
      </c>
      <c r="E4230" s="100">
        <v>16</v>
      </c>
      <c r="F4230">
        <v>1</v>
      </c>
    </row>
    <row r="4231" spans="1:6">
      <c r="A4231" s="98">
        <v>44167</v>
      </c>
      <c r="B4231" s="99">
        <v>44167</v>
      </c>
      <c r="C4231" s="100" t="s">
        <v>499</v>
      </c>
      <c r="D4231" s="101">
        <f>VLOOKUP(Pag_Inicio_Corr_mas_casos[[#This Row],[Corregimiento]],Hoja3!$A$2:$D$676,4,0)</f>
        <v>130105</v>
      </c>
      <c r="E4231" s="100">
        <v>15</v>
      </c>
      <c r="F4231">
        <v>1</v>
      </c>
    </row>
    <row r="4232" spans="1:6">
      <c r="A4232" s="98">
        <v>44167</v>
      </c>
      <c r="B4232" s="99">
        <v>44167</v>
      </c>
      <c r="C4232" s="100" t="s">
        <v>489</v>
      </c>
      <c r="D4232" s="101">
        <f>VLOOKUP(Pag_Inicio_Corr_mas_casos[[#This Row],[Corregimiento]],Hoja3!$A$2:$D$676,4,0)</f>
        <v>80808</v>
      </c>
      <c r="E4232" s="100">
        <v>14</v>
      </c>
      <c r="F4232">
        <v>1</v>
      </c>
    </row>
    <row r="4233" spans="1:6">
      <c r="A4233" s="98">
        <v>44167</v>
      </c>
      <c r="B4233" s="99">
        <v>44167</v>
      </c>
      <c r="C4233" s="100" t="s">
        <v>602</v>
      </c>
      <c r="D4233" s="101">
        <f>VLOOKUP(Pag_Inicio_Corr_mas_casos[[#This Row],[Corregimiento]],Hoja3!$A$2:$D$676,4,0)</f>
        <v>20107</v>
      </c>
      <c r="E4233" s="100">
        <v>13</v>
      </c>
      <c r="F4233">
        <v>1</v>
      </c>
    </row>
    <row r="4234" spans="1:6">
      <c r="A4234" s="98">
        <v>44167</v>
      </c>
      <c r="B4234" s="99">
        <v>44167</v>
      </c>
      <c r="C4234" s="100" t="s">
        <v>475</v>
      </c>
      <c r="D4234" s="101">
        <f>VLOOKUP(Pag_Inicio_Corr_mas_casos[[#This Row],[Corregimiento]],Hoja3!$A$2:$D$676,4,0)</f>
        <v>81006</v>
      </c>
      <c r="E4234" s="100">
        <v>13</v>
      </c>
      <c r="F4234">
        <v>1</v>
      </c>
    </row>
    <row r="4235" spans="1:6">
      <c r="A4235" s="98">
        <v>44167</v>
      </c>
      <c r="B4235" s="99">
        <v>44167</v>
      </c>
      <c r="C4235" s="100" t="s">
        <v>498</v>
      </c>
      <c r="D4235" s="101">
        <f>VLOOKUP(Pag_Inicio_Corr_mas_casos[[#This Row],[Corregimiento]],Hoja3!$A$2:$D$676,4,0)</f>
        <v>80803</v>
      </c>
      <c r="E4235" s="100">
        <v>12</v>
      </c>
      <c r="F4235">
        <v>1</v>
      </c>
    </row>
    <row r="4236" spans="1:6">
      <c r="A4236" s="98">
        <v>44167</v>
      </c>
      <c r="B4236" s="99">
        <v>44167</v>
      </c>
      <c r="C4236" s="100" t="s">
        <v>497</v>
      </c>
      <c r="D4236" s="101">
        <f>VLOOKUP(Pag_Inicio_Corr_mas_casos[[#This Row],[Corregimiento]],Hoja3!$A$2:$D$676,4,0)</f>
        <v>50208</v>
      </c>
      <c r="E4236" s="100">
        <v>12</v>
      </c>
      <c r="F4236">
        <v>1</v>
      </c>
    </row>
    <row r="4237" spans="1:6">
      <c r="A4237" s="98">
        <v>44167</v>
      </c>
      <c r="B4237" s="99">
        <v>44167</v>
      </c>
      <c r="C4237" s="100" t="s">
        <v>494</v>
      </c>
      <c r="D4237" s="101">
        <f>VLOOKUP(Pag_Inicio_Corr_mas_casos[[#This Row],[Corregimiento]],Hoja3!$A$2:$D$676,4,0)</f>
        <v>50316</v>
      </c>
      <c r="E4237" s="100">
        <v>12</v>
      </c>
      <c r="F4237">
        <v>1</v>
      </c>
    </row>
    <row r="4238" spans="1:6">
      <c r="A4238" s="98">
        <v>44167</v>
      </c>
      <c r="B4238" s="99">
        <v>44167</v>
      </c>
      <c r="C4238" s="100" t="s">
        <v>509</v>
      </c>
      <c r="D4238" s="101">
        <f>VLOOKUP(Pag_Inicio_Corr_mas_casos[[#This Row],[Corregimiento]],Hoja3!$A$2:$D$676,4,0)</f>
        <v>130701</v>
      </c>
      <c r="E4238" s="100">
        <v>11</v>
      </c>
      <c r="F4238">
        <v>1</v>
      </c>
    </row>
    <row r="4239" spans="1:6">
      <c r="A4239" s="98">
        <v>44167</v>
      </c>
      <c r="B4239" s="99">
        <v>44167</v>
      </c>
      <c r="C4239" s="100" t="s">
        <v>511</v>
      </c>
      <c r="D4239" s="101">
        <f>VLOOKUP(Pag_Inicio_Corr_mas_casos[[#This Row],[Corregimiento]],Hoja3!$A$2:$D$676,4,0)</f>
        <v>80508</v>
      </c>
      <c r="E4239" s="100">
        <v>11</v>
      </c>
      <c r="F4239">
        <v>1</v>
      </c>
    </row>
    <row r="4240" spans="1:6">
      <c r="A4240" s="98">
        <v>44167</v>
      </c>
      <c r="B4240" s="99">
        <v>44167</v>
      </c>
      <c r="C4240" s="100" t="s">
        <v>536</v>
      </c>
      <c r="D4240" s="101">
        <f>VLOOKUP(Pag_Inicio_Corr_mas_casos[[#This Row],[Corregimiento]],Hoja3!$A$2:$D$676,4,0)</f>
        <v>81004</v>
      </c>
      <c r="E4240" s="100">
        <v>11</v>
      </c>
      <c r="F4240">
        <v>1</v>
      </c>
    </row>
    <row r="4241" spans="1:7">
      <c r="A4241" s="121">
        <v>44168</v>
      </c>
      <c r="B4241" s="122">
        <v>44168</v>
      </c>
      <c r="C4241" s="123" t="s">
        <v>462</v>
      </c>
      <c r="D4241" s="143">
        <f>VLOOKUP(Pag_Inicio_Corr_mas_casos[[#This Row],[Corregimiento]],Hoja3!$A$2:$D$676,4,0)</f>
        <v>130106</v>
      </c>
      <c r="E4241" s="123">
        <v>88</v>
      </c>
      <c r="F4241">
        <v>1</v>
      </c>
      <c r="G4241">
        <f>SUM(F4241:F4288)</f>
        <v>48</v>
      </c>
    </row>
    <row r="4242" spans="1:7">
      <c r="A4242" s="121">
        <v>44168</v>
      </c>
      <c r="B4242" s="122">
        <v>44168</v>
      </c>
      <c r="C4242" s="123" t="s">
        <v>460</v>
      </c>
      <c r="D4242" s="143">
        <f>VLOOKUP(Pag_Inicio_Corr_mas_casos[[#This Row],[Corregimiento]],Hoja3!$A$2:$D$676,4,0)</f>
        <v>130101</v>
      </c>
      <c r="E4242" s="123">
        <v>75</v>
      </c>
      <c r="F4242">
        <v>1</v>
      </c>
    </row>
    <row r="4243" spans="1:7">
      <c r="A4243" s="121">
        <v>44168</v>
      </c>
      <c r="B4243" s="122">
        <v>44168</v>
      </c>
      <c r="C4243" s="123" t="s">
        <v>473</v>
      </c>
      <c r="D4243" s="143">
        <f>VLOOKUP(Pag_Inicio_Corr_mas_casos[[#This Row],[Corregimiento]],Hoja3!$A$2:$D$676,4,0)</f>
        <v>80819</v>
      </c>
      <c r="E4243" s="123">
        <v>69</v>
      </c>
      <c r="F4243">
        <v>1</v>
      </c>
    </row>
    <row r="4244" spans="1:7">
      <c r="A4244" s="121">
        <v>44168</v>
      </c>
      <c r="B4244" s="122">
        <v>44168</v>
      </c>
      <c r="C4244" s="123" t="s">
        <v>476</v>
      </c>
      <c r="D4244" s="143">
        <f>VLOOKUP(Pag_Inicio_Corr_mas_casos[[#This Row],[Corregimiento]],Hoja3!$A$2:$D$676,4,0)</f>
        <v>80812</v>
      </c>
      <c r="E4244" s="123">
        <v>62</v>
      </c>
      <c r="F4244">
        <v>1</v>
      </c>
    </row>
    <row r="4245" spans="1:7">
      <c r="A4245" s="121">
        <v>44168</v>
      </c>
      <c r="B4245" s="122">
        <v>44168</v>
      </c>
      <c r="C4245" s="123" t="s">
        <v>501</v>
      </c>
      <c r="D4245" s="143">
        <f>VLOOKUP(Pag_Inicio_Corr_mas_casos[[#This Row],[Corregimiento]],Hoja3!$A$2:$D$676,4,0)</f>
        <v>80809</v>
      </c>
      <c r="E4245" s="123">
        <v>51</v>
      </c>
      <c r="F4245">
        <v>1</v>
      </c>
    </row>
    <row r="4246" spans="1:7">
      <c r="A4246" s="121">
        <v>44168</v>
      </c>
      <c r="B4246" s="122">
        <v>44168</v>
      </c>
      <c r="C4246" s="123" t="s">
        <v>496</v>
      </c>
      <c r="D4246" s="143">
        <f>VLOOKUP(Pag_Inicio_Corr_mas_casos[[#This Row],[Corregimiento]],Hoja3!$A$2:$D$676,4,0)</f>
        <v>80826</v>
      </c>
      <c r="E4246" s="123">
        <v>43</v>
      </c>
      <c r="F4246">
        <v>1</v>
      </c>
    </row>
    <row r="4247" spans="1:7">
      <c r="A4247" s="121">
        <v>44168</v>
      </c>
      <c r="B4247" s="122">
        <v>44168</v>
      </c>
      <c r="C4247" s="123" t="s">
        <v>464</v>
      </c>
      <c r="D4247" s="143">
        <f>VLOOKUP(Pag_Inicio_Corr_mas_casos[[#This Row],[Corregimiento]],Hoja3!$A$2:$D$676,4,0)</f>
        <v>130102</v>
      </c>
      <c r="E4247" s="123">
        <v>43</v>
      </c>
      <c r="F4247">
        <v>1</v>
      </c>
    </row>
    <row r="4248" spans="1:7">
      <c r="A4248" s="121">
        <v>44168</v>
      </c>
      <c r="B4248" s="122">
        <v>44168</v>
      </c>
      <c r="C4248" s="123" t="s">
        <v>477</v>
      </c>
      <c r="D4248" s="143">
        <f>VLOOKUP(Pag_Inicio_Corr_mas_casos[[#This Row],[Corregimiento]],Hoja3!$A$2:$D$676,4,0)</f>
        <v>130702</v>
      </c>
      <c r="E4248" s="123">
        <v>39</v>
      </c>
      <c r="F4248">
        <v>1</v>
      </c>
    </row>
    <row r="4249" spans="1:7">
      <c r="A4249" s="121">
        <v>44168</v>
      </c>
      <c r="B4249" s="122">
        <v>44168</v>
      </c>
      <c r="C4249" s="123" t="s">
        <v>479</v>
      </c>
      <c r="D4249" s="143">
        <f>VLOOKUP(Pag_Inicio_Corr_mas_casos[[#This Row],[Corregimiento]],Hoja3!$A$2:$D$676,4,0)</f>
        <v>80806</v>
      </c>
      <c r="E4249" s="123">
        <v>39</v>
      </c>
      <c r="F4249">
        <v>1</v>
      </c>
    </row>
    <row r="4250" spans="1:7">
      <c r="A4250" s="121">
        <v>44168</v>
      </c>
      <c r="B4250" s="122">
        <v>44168</v>
      </c>
      <c r="C4250" s="123" t="s">
        <v>481</v>
      </c>
      <c r="D4250" s="143">
        <f>VLOOKUP(Pag_Inicio_Corr_mas_casos[[#This Row],[Corregimiento]],Hoja3!$A$2:$D$676,4,0)</f>
        <v>80810</v>
      </c>
      <c r="E4250" s="123">
        <v>34</v>
      </c>
      <c r="F4250">
        <v>1</v>
      </c>
    </row>
    <row r="4251" spans="1:7">
      <c r="A4251" s="121">
        <v>44168</v>
      </c>
      <c r="B4251" s="122">
        <v>44168</v>
      </c>
      <c r="C4251" s="123" t="s">
        <v>505</v>
      </c>
      <c r="D4251" s="143">
        <f>VLOOKUP(Pag_Inicio_Corr_mas_casos[[#This Row],[Corregimiento]],Hoja3!$A$2:$D$676,4,0)</f>
        <v>130717</v>
      </c>
      <c r="E4251" s="123">
        <v>34</v>
      </c>
      <c r="F4251">
        <v>1</v>
      </c>
    </row>
    <row r="4252" spans="1:7">
      <c r="A4252" s="121">
        <v>44168</v>
      </c>
      <c r="B4252" s="122">
        <v>44168</v>
      </c>
      <c r="C4252" s="123" t="s">
        <v>493</v>
      </c>
      <c r="D4252" s="143">
        <f>VLOOKUP(Pag_Inicio_Corr_mas_casos[[#This Row],[Corregimiento]],Hoja3!$A$2:$D$676,4,0)</f>
        <v>80811</v>
      </c>
      <c r="E4252" s="123">
        <v>33</v>
      </c>
      <c r="F4252">
        <v>1</v>
      </c>
    </row>
    <row r="4253" spans="1:7">
      <c r="A4253" s="121">
        <v>44168</v>
      </c>
      <c r="B4253" s="122">
        <v>44168</v>
      </c>
      <c r="C4253" s="123" t="s">
        <v>507</v>
      </c>
      <c r="D4253" s="143">
        <f>VLOOKUP(Pag_Inicio_Corr_mas_casos[[#This Row],[Corregimiento]],Hoja3!$A$2:$D$676,4,0)</f>
        <v>81009</v>
      </c>
      <c r="E4253" s="123">
        <v>32</v>
      </c>
      <c r="F4253">
        <v>1</v>
      </c>
    </row>
    <row r="4254" spans="1:7">
      <c r="A4254" s="121">
        <v>44168</v>
      </c>
      <c r="B4254" s="122">
        <v>44168</v>
      </c>
      <c r="C4254" s="123" t="s">
        <v>465</v>
      </c>
      <c r="D4254" s="143">
        <f>VLOOKUP(Pag_Inicio_Corr_mas_casos[[#This Row],[Corregimiento]],Hoja3!$A$2:$D$676,4,0)</f>
        <v>80821</v>
      </c>
      <c r="E4254" s="123">
        <v>30</v>
      </c>
      <c r="F4254">
        <v>1</v>
      </c>
    </row>
    <row r="4255" spans="1:7">
      <c r="A4255" s="121">
        <v>44168</v>
      </c>
      <c r="B4255" s="122">
        <v>44168</v>
      </c>
      <c r="C4255" s="123" t="s">
        <v>512</v>
      </c>
      <c r="D4255" s="143">
        <f>VLOOKUP(Pag_Inicio_Corr_mas_casos[[#This Row],[Corregimiento]],Hoja3!$A$2:$D$676,4,0)</f>
        <v>80807</v>
      </c>
      <c r="E4255" s="123">
        <v>30</v>
      </c>
      <c r="F4255">
        <v>1</v>
      </c>
    </row>
    <row r="4256" spans="1:7">
      <c r="A4256" s="121">
        <v>44168</v>
      </c>
      <c r="B4256" s="122">
        <v>44168</v>
      </c>
      <c r="C4256" s="123" t="s">
        <v>474</v>
      </c>
      <c r="D4256" s="143">
        <f>VLOOKUP(Pag_Inicio_Corr_mas_casos[[#This Row],[Corregimiento]],Hoja3!$A$2:$D$676,4,0)</f>
        <v>130107</v>
      </c>
      <c r="E4256" s="123">
        <v>30</v>
      </c>
      <c r="F4256">
        <v>1</v>
      </c>
    </row>
    <row r="4257" spans="1:6">
      <c r="A4257" s="121">
        <v>44168</v>
      </c>
      <c r="B4257" s="122">
        <v>44168</v>
      </c>
      <c r="C4257" s="123" t="s">
        <v>681</v>
      </c>
      <c r="D4257" s="143">
        <f>VLOOKUP(Pag_Inicio_Corr_mas_casos[[#This Row],[Corregimiento]],Hoja3!$A$2:$D$676,4,0)</f>
        <v>41003</v>
      </c>
      <c r="E4257" s="123">
        <v>30</v>
      </c>
      <c r="F4257">
        <v>1</v>
      </c>
    </row>
    <row r="4258" spans="1:6">
      <c r="A4258" s="121">
        <v>44168</v>
      </c>
      <c r="B4258" s="122">
        <v>44168</v>
      </c>
      <c r="C4258" s="123" t="s">
        <v>469</v>
      </c>
      <c r="D4258" s="143">
        <f>VLOOKUP(Pag_Inicio_Corr_mas_casos[[#This Row],[Corregimiento]],Hoja3!$A$2:$D$676,4,0)</f>
        <v>80817</v>
      </c>
      <c r="E4258" s="123">
        <v>46</v>
      </c>
      <c r="F4258">
        <v>1</v>
      </c>
    </row>
    <row r="4259" spans="1:6">
      <c r="A4259" s="121">
        <v>44168</v>
      </c>
      <c r="B4259" s="122">
        <v>44168</v>
      </c>
      <c r="C4259" s="123" t="s">
        <v>470</v>
      </c>
      <c r="D4259" s="143">
        <f>VLOOKUP(Pag_Inicio_Corr_mas_casos[[#This Row],[Corregimiento]],Hoja3!$A$2:$D$676,4,0)</f>
        <v>80822</v>
      </c>
      <c r="E4259" s="123">
        <v>29</v>
      </c>
      <c r="F4259">
        <v>1</v>
      </c>
    </row>
    <row r="4260" spans="1:6">
      <c r="A4260" s="121">
        <v>44168</v>
      </c>
      <c r="B4260" s="122">
        <v>44168</v>
      </c>
      <c r="C4260" s="123" t="s">
        <v>509</v>
      </c>
      <c r="D4260" s="143">
        <f>VLOOKUP(Pag_Inicio_Corr_mas_casos[[#This Row],[Corregimiento]],Hoja3!$A$2:$D$676,4,0)</f>
        <v>130701</v>
      </c>
      <c r="E4260" s="123">
        <v>29</v>
      </c>
      <c r="F4260">
        <v>1</v>
      </c>
    </row>
    <row r="4261" spans="1:6">
      <c r="A4261" s="121">
        <v>44168</v>
      </c>
      <c r="B4261" s="122">
        <v>44168</v>
      </c>
      <c r="C4261" s="123" t="s">
        <v>486</v>
      </c>
      <c r="D4261" s="143">
        <f>VLOOKUP(Pag_Inicio_Corr_mas_casos[[#This Row],[Corregimiento]],Hoja3!$A$2:$D$676,4,0)</f>
        <v>80813</v>
      </c>
      <c r="E4261" s="123">
        <v>29</v>
      </c>
      <c r="F4261">
        <v>1</v>
      </c>
    </row>
    <row r="4262" spans="1:6">
      <c r="A4262" s="121">
        <v>44168</v>
      </c>
      <c r="B4262" s="122">
        <v>44168</v>
      </c>
      <c r="C4262" s="123" t="s">
        <v>461</v>
      </c>
      <c r="D4262" s="143">
        <f>VLOOKUP(Pag_Inicio_Corr_mas_casos[[#This Row],[Corregimiento]],Hoja3!$A$2:$D$676,4,0)</f>
        <v>81002</v>
      </c>
      <c r="E4262" s="123">
        <v>28</v>
      </c>
      <c r="F4262">
        <v>1</v>
      </c>
    </row>
    <row r="4263" spans="1:6">
      <c r="A4263" s="121">
        <v>44168</v>
      </c>
      <c r="B4263" s="122">
        <v>44168</v>
      </c>
      <c r="C4263" s="123" t="s">
        <v>506</v>
      </c>
      <c r="D4263" s="143">
        <f>VLOOKUP(Pag_Inicio_Corr_mas_casos[[#This Row],[Corregimiento]],Hoja3!$A$2:$D$676,4,0)</f>
        <v>81003</v>
      </c>
      <c r="E4263" s="123">
        <v>28</v>
      </c>
      <c r="F4263">
        <v>1</v>
      </c>
    </row>
    <row r="4264" spans="1:6">
      <c r="A4264" s="121">
        <v>44168</v>
      </c>
      <c r="B4264" s="122">
        <v>44168</v>
      </c>
      <c r="C4264" s="123" t="s">
        <v>471</v>
      </c>
      <c r="D4264" s="143">
        <f>VLOOKUP(Pag_Inicio_Corr_mas_casos[[#This Row],[Corregimiento]],Hoja3!$A$2:$D$676,4,0)</f>
        <v>80823</v>
      </c>
      <c r="E4264" s="123">
        <v>27</v>
      </c>
      <c r="F4264">
        <v>1</v>
      </c>
    </row>
    <row r="4265" spans="1:6">
      <c r="A4265" s="121">
        <v>44168</v>
      </c>
      <c r="B4265" s="122">
        <v>44168</v>
      </c>
      <c r="C4265" s="123" t="s">
        <v>467</v>
      </c>
      <c r="D4265" s="143">
        <f>VLOOKUP(Pag_Inicio_Corr_mas_casos[[#This Row],[Corregimiento]],Hoja3!$A$2:$D$676,4,0)</f>
        <v>81008</v>
      </c>
      <c r="E4265" s="123">
        <v>27</v>
      </c>
      <c r="F4265">
        <v>1</v>
      </c>
    </row>
    <row r="4266" spans="1:6">
      <c r="A4266" s="121">
        <v>44168</v>
      </c>
      <c r="B4266" s="122">
        <v>44168</v>
      </c>
      <c r="C4266" s="123" t="s">
        <v>468</v>
      </c>
      <c r="D4266" s="143">
        <f>VLOOKUP(Pag_Inicio_Corr_mas_casos[[#This Row],[Corregimiento]],Hoja3!$A$2:$D$676,4,0)</f>
        <v>80816</v>
      </c>
      <c r="E4266" s="123">
        <v>26</v>
      </c>
      <c r="F4266">
        <v>1</v>
      </c>
    </row>
    <row r="4267" spans="1:6">
      <c r="A4267" s="121">
        <v>44168</v>
      </c>
      <c r="B4267" s="122">
        <v>44168</v>
      </c>
      <c r="C4267" s="123" t="s">
        <v>466</v>
      </c>
      <c r="D4267" s="143">
        <f>VLOOKUP(Pag_Inicio_Corr_mas_casos[[#This Row],[Corregimiento]],Hoja3!$A$2:$D$676,4,0)</f>
        <v>81007</v>
      </c>
      <c r="E4267" s="123">
        <v>25</v>
      </c>
      <c r="F4267">
        <v>1</v>
      </c>
    </row>
    <row r="4268" spans="1:6">
      <c r="A4268" s="121">
        <v>44168</v>
      </c>
      <c r="B4268" s="122">
        <v>44168</v>
      </c>
      <c r="C4268" s="123" t="s">
        <v>536</v>
      </c>
      <c r="D4268" s="143">
        <f>VLOOKUP(Pag_Inicio_Corr_mas_casos[[#This Row],[Corregimiento]],Hoja3!$A$2:$D$676,4,0)</f>
        <v>81004</v>
      </c>
      <c r="E4268" s="123">
        <v>25</v>
      </c>
      <c r="F4268">
        <v>1</v>
      </c>
    </row>
    <row r="4269" spans="1:6">
      <c r="A4269" s="121">
        <v>44168</v>
      </c>
      <c r="B4269" s="122">
        <v>44168</v>
      </c>
      <c r="C4269" s="123" t="s">
        <v>472</v>
      </c>
      <c r="D4269" s="143">
        <f>VLOOKUP(Pag_Inicio_Corr_mas_casos[[#This Row],[Corregimiento]],Hoja3!$A$2:$D$676,4,0)</f>
        <v>81001</v>
      </c>
      <c r="E4269" s="123">
        <v>24</v>
      </c>
      <c r="F4269">
        <v>1</v>
      </c>
    </row>
    <row r="4270" spans="1:6">
      <c r="A4270" s="121">
        <v>44168</v>
      </c>
      <c r="B4270" s="122">
        <v>44168</v>
      </c>
      <c r="C4270" s="123" t="s">
        <v>521</v>
      </c>
      <c r="D4270" s="143">
        <f>VLOOKUP(Pag_Inicio_Corr_mas_casos[[#This Row],[Corregimiento]],Hoja3!$A$2:$D$676,4,0)</f>
        <v>100101</v>
      </c>
      <c r="E4270" s="123">
        <v>23</v>
      </c>
      <c r="F4270">
        <v>1</v>
      </c>
    </row>
    <row r="4271" spans="1:6">
      <c r="A4271" s="121">
        <v>44168</v>
      </c>
      <c r="B4271" s="122">
        <v>44168</v>
      </c>
      <c r="C4271" s="123" t="s">
        <v>513</v>
      </c>
      <c r="D4271" s="143">
        <f>VLOOKUP(Pag_Inicio_Corr_mas_casos[[#This Row],[Corregimiento]],Hoja3!$A$2:$D$676,4,0)</f>
        <v>80814</v>
      </c>
      <c r="E4271" s="123">
        <v>22</v>
      </c>
      <c r="F4271">
        <v>1</v>
      </c>
    </row>
    <row r="4272" spans="1:6">
      <c r="A4272" s="121">
        <v>44168</v>
      </c>
      <c r="B4272" s="122">
        <v>44168</v>
      </c>
      <c r="C4272" s="123" t="s">
        <v>480</v>
      </c>
      <c r="D4272" s="143">
        <f>VLOOKUP(Pag_Inicio_Corr_mas_casos[[#This Row],[Corregimiento]],Hoja3!$A$2:$D$676,4,0)</f>
        <v>130108</v>
      </c>
      <c r="E4272" s="123">
        <v>22</v>
      </c>
      <c r="F4272">
        <v>1</v>
      </c>
    </row>
    <row r="4273" spans="1:6">
      <c r="A4273" s="121">
        <v>44168</v>
      </c>
      <c r="B4273" s="122">
        <v>44168</v>
      </c>
      <c r="C4273" s="123" t="s">
        <v>491</v>
      </c>
      <c r="D4273" s="143">
        <f>VLOOKUP(Pag_Inicio_Corr_mas_casos[[#This Row],[Corregimiento]],Hoja3!$A$2:$D$676,4,0)</f>
        <v>80815</v>
      </c>
      <c r="E4273" s="123">
        <v>43</v>
      </c>
      <c r="F4273">
        <v>1</v>
      </c>
    </row>
    <row r="4274" spans="1:6">
      <c r="A4274" s="121">
        <v>44168</v>
      </c>
      <c r="B4274" s="122">
        <v>44168</v>
      </c>
      <c r="C4274" s="123" t="s">
        <v>499</v>
      </c>
      <c r="D4274" s="143">
        <f>VLOOKUP(Pag_Inicio_Corr_mas_casos[[#This Row],[Corregimiento]],Hoja3!$A$2:$D$676,4,0)</f>
        <v>130105</v>
      </c>
      <c r="E4274" s="123">
        <v>22</v>
      </c>
      <c r="F4274">
        <v>1</v>
      </c>
    </row>
    <row r="4275" spans="1:6">
      <c r="A4275" s="121">
        <v>44168</v>
      </c>
      <c r="B4275" s="122">
        <v>44168</v>
      </c>
      <c r="C4275" s="123" t="s">
        <v>489</v>
      </c>
      <c r="D4275" s="143">
        <f>VLOOKUP(Pag_Inicio_Corr_mas_casos[[#This Row],[Corregimiento]],Hoja3!$A$2:$D$676,4,0)</f>
        <v>80808</v>
      </c>
      <c r="E4275" s="123">
        <v>19</v>
      </c>
      <c r="F4275">
        <v>1</v>
      </c>
    </row>
    <row r="4276" spans="1:6">
      <c r="A4276" s="121">
        <v>44168</v>
      </c>
      <c r="B4276" s="122">
        <v>44168</v>
      </c>
      <c r="C4276" s="123" t="s">
        <v>524</v>
      </c>
      <c r="D4276" s="143">
        <f>VLOOKUP(Pag_Inicio_Corr_mas_casos[[#This Row],[Corregimiento]],Hoja3!$A$2:$D$676,4,0)</f>
        <v>130716</v>
      </c>
      <c r="E4276" s="123">
        <v>18</v>
      </c>
      <c r="F4276">
        <v>1</v>
      </c>
    </row>
    <row r="4277" spans="1:6">
      <c r="A4277" s="121">
        <v>44168</v>
      </c>
      <c r="B4277" s="122">
        <v>44168</v>
      </c>
      <c r="C4277" s="123" t="s">
        <v>495</v>
      </c>
      <c r="D4277" s="143">
        <f>VLOOKUP(Pag_Inicio_Corr_mas_casos[[#This Row],[Corregimiento]],Hoja3!$A$2:$D$676,4,0)</f>
        <v>130708</v>
      </c>
      <c r="E4277" s="123">
        <v>17</v>
      </c>
      <c r="F4277">
        <v>1</v>
      </c>
    </row>
    <row r="4278" spans="1:6">
      <c r="A4278" s="121">
        <v>44168</v>
      </c>
      <c r="B4278" s="122">
        <v>44168</v>
      </c>
      <c r="C4278" s="123" t="s">
        <v>490</v>
      </c>
      <c r="D4278" s="143">
        <f>VLOOKUP(Pag_Inicio_Corr_mas_casos[[#This Row],[Corregimiento]],Hoja3!$A$2:$D$676,4,0)</f>
        <v>80820</v>
      </c>
      <c r="E4278" s="123">
        <v>17</v>
      </c>
      <c r="F4278">
        <v>1</v>
      </c>
    </row>
    <row r="4279" spans="1:6">
      <c r="A4279" s="121">
        <v>44168</v>
      </c>
      <c r="B4279" s="122">
        <v>44168</v>
      </c>
      <c r="C4279" s="123" t="s">
        <v>517</v>
      </c>
      <c r="D4279" s="143">
        <f>VLOOKUP(Pag_Inicio_Corr_mas_casos[[#This Row],[Corregimiento]],Hoja3!$A$2:$D$676,4,0)</f>
        <v>91001</v>
      </c>
      <c r="E4279" s="123">
        <v>17</v>
      </c>
      <c r="F4279">
        <v>1</v>
      </c>
    </row>
    <row r="4280" spans="1:6">
      <c r="A4280" s="121">
        <v>44168</v>
      </c>
      <c r="B4280" s="122">
        <v>44168</v>
      </c>
      <c r="C4280" s="123" t="s">
        <v>475</v>
      </c>
      <c r="D4280" s="143">
        <f>VLOOKUP(Pag_Inicio_Corr_mas_casos[[#This Row],[Corregimiento]],Hoja3!$A$2:$D$676,4,0)</f>
        <v>81006</v>
      </c>
      <c r="E4280" s="123">
        <v>15</v>
      </c>
      <c r="F4280">
        <v>1</v>
      </c>
    </row>
    <row r="4281" spans="1:6">
      <c r="A4281" s="121">
        <v>44168</v>
      </c>
      <c r="B4281" s="122">
        <v>44168</v>
      </c>
      <c r="C4281" s="123" t="s">
        <v>510</v>
      </c>
      <c r="D4281" s="143">
        <f>VLOOKUP(Pag_Inicio_Corr_mas_casos[[#This Row],[Corregimiento]],Hoja3!$A$2:$D$676,4,0)</f>
        <v>80804</v>
      </c>
      <c r="E4281" s="123">
        <v>15</v>
      </c>
      <c r="F4281">
        <v>1</v>
      </c>
    </row>
    <row r="4282" spans="1:6">
      <c r="A4282" s="121">
        <v>44168</v>
      </c>
      <c r="B4282" s="122">
        <v>44168</v>
      </c>
      <c r="C4282" s="123" t="s">
        <v>683</v>
      </c>
      <c r="D4282" s="143">
        <f>VLOOKUP(Pag_Inicio_Corr_mas_casos[[#This Row],[Corregimiento]],Hoja3!$A$2:$D$676,4,0)</f>
        <v>20105</v>
      </c>
      <c r="E4282" s="123">
        <v>14</v>
      </c>
      <c r="F4282">
        <v>1</v>
      </c>
    </row>
    <row r="4283" spans="1:6">
      <c r="A4283" s="121">
        <v>44168</v>
      </c>
      <c r="B4283" s="122">
        <v>44168</v>
      </c>
      <c r="C4283" s="123" t="s">
        <v>511</v>
      </c>
      <c r="D4283" s="143">
        <f>VLOOKUP(Pag_Inicio_Corr_mas_casos[[#This Row],[Corregimiento]],Hoja3!$A$2:$D$676,4,0)</f>
        <v>80508</v>
      </c>
      <c r="E4283" s="123">
        <v>13</v>
      </c>
      <c r="F4283">
        <v>1</v>
      </c>
    </row>
    <row r="4284" spans="1:6">
      <c r="A4284" s="121">
        <v>44168</v>
      </c>
      <c r="B4284" s="122">
        <v>44168</v>
      </c>
      <c r="C4284" s="123" t="s">
        <v>504</v>
      </c>
      <c r="D4284" s="143">
        <f>VLOOKUP(Pag_Inicio_Corr_mas_casos[[#This Row],[Corregimiento]],Hoja3!$A$2:$D$676,4,0)</f>
        <v>80805</v>
      </c>
      <c r="E4284" s="123">
        <v>12</v>
      </c>
      <c r="F4284">
        <v>1</v>
      </c>
    </row>
    <row r="4285" spans="1:6">
      <c r="A4285" s="121">
        <v>44168</v>
      </c>
      <c r="B4285" s="122">
        <v>44168</v>
      </c>
      <c r="C4285" s="123" t="s">
        <v>453</v>
      </c>
      <c r="D4285" s="143">
        <f>VLOOKUP(Pag_Inicio_Corr_mas_casos[[#This Row],[Corregimiento]],Hoja3!$A$2:$D$676,4,0)</f>
        <v>130709</v>
      </c>
      <c r="E4285" s="123">
        <v>12</v>
      </c>
      <c r="F4285">
        <v>1</v>
      </c>
    </row>
    <row r="4286" spans="1:6">
      <c r="A4286" s="121">
        <v>44168</v>
      </c>
      <c r="B4286" s="122">
        <v>44168</v>
      </c>
      <c r="C4286" s="123" t="s">
        <v>664</v>
      </c>
      <c r="D4286" s="143">
        <f>VLOOKUP(Pag_Inicio_Corr_mas_casos[[#This Row],[Corregimiento]],Hoja3!$A$2:$D$676,4,0)</f>
        <v>60202</v>
      </c>
      <c r="E4286" s="123">
        <v>11</v>
      </c>
      <c r="F4286">
        <v>1</v>
      </c>
    </row>
    <row r="4287" spans="1:6">
      <c r="A4287" s="121">
        <v>44168</v>
      </c>
      <c r="B4287" s="122">
        <v>44168</v>
      </c>
      <c r="C4287" s="123" t="s">
        <v>630</v>
      </c>
      <c r="D4287" s="143">
        <f>VLOOKUP(Pag_Inicio_Corr_mas_casos[[#This Row],[Corregimiento]],Hoja3!$A$2:$D$676,4,0)</f>
        <v>130103</v>
      </c>
      <c r="E4287" s="123">
        <v>11</v>
      </c>
      <c r="F4287">
        <v>1</v>
      </c>
    </row>
    <row r="4288" spans="1:6">
      <c r="A4288" s="121">
        <v>44168</v>
      </c>
      <c r="B4288" s="122">
        <v>44168</v>
      </c>
      <c r="C4288" s="123" t="s">
        <v>623</v>
      </c>
      <c r="D4288" s="143">
        <f>VLOOKUP(Pag_Inicio_Corr_mas_casos[[#This Row],[Corregimiento]],Hoja3!$A$2:$D$676,4,0)</f>
        <v>60101</v>
      </c>
      <c r="E4288" s="123">
        <v>10</v>
      </c>
      <c r="F4288">
        <v>1</v>
      </c>
    </row>
    <row r="4289" spans="1:7">
      <c r="A4289" s="86">
        <v>44169</v>
      </c>
      <c r="B4289" s="87">
        <v>44169</v>
      </c>
      <c r="C4289" s="88" t="s">
        <v>462</v>
      </c>
      <c r="D4289" s="89">
        <f>VLOOKUP(Pag_Inicio_Corr_mas_casos[[#This Row],[Corregimiento]],Hoja3!$A$2:$D$676,4,0)</f>
        <v>130106</v>
      </c>
      <c r="E4289" s="88">
        <v>77</v>
      </c>
      <c r="F4289">
        <v>1</v>
      </c>
      <c r="G4289">
        <f>SUM(F4289:F4347)</f>
        <v>59</v>
      </c>
    </row>
    <row r="4290" spans="1:7">
      <c r="A4290" s="86">
        <v>44169</v>
      </c>
      <c r="B4290" s="87">
        <v>44169</v>
      </c>
      <c r="C4290" s="88" t="s">
        <v>477</v>
      </c>
      <c r="D4290" s="89">
        <f>VLOOKUP(Pag_Inicio_Corr_mas_casos[[#This Row],[Corregimiento]],Hoja3!$A$2:$D$676,4,0)</f>
        <v>130702</v>
      </c>
      <c r="E4290" s="88">
        <v>71</v>
      </c>
      <c r="F4290">
        <v>1</v>
      </c>
    </row>
    <row r="4291" spans="1:7">
      <c r="A4291" s="86">
        <v>44169</v>
      </c>
      <c r="B4291" s="87">
        <v>44169</v>
      </c>
      <c r="C4291" s="88" t="s">
        <v>476</v>
      </c>
      <c r="D4291" s="89">
        <f>VLOOKUP(Pag_Inicio_Corr_mas_casos[[#This Row],[Corregimiento]],Hoja3!$A$2:$D$676,4,0)</f>
        <v>80812</v>
      </c>
      <c r="E4291" s="88">
        <v>71</v>
      </c>
      <c r="F4291">
        <v>1</v>
      </c>
    </row>
    <row r="4292" spans="1:7">
      <c r="A4292" s="86">
        <v>44169</v>
      </c>
      <c r="B4292" s="87">
        <v>44169</v>
      </c>
      <c r="C4292" s="88" t="s">
        <v>460</v>
      </c>
      <c r="D4292" s="89">
        <f>VLOOKUP(Pag_Inicio_Corr_mas_casos[[#This Row],[Corregimiento]],Hoja3!$A$2:$D$676,4,0)</f>
        <v>130101</v>
      </c>
      <c r="E4292" s="88">
        <v>59</v>
      </c>
      <c r="F4292">
        <v>1</v>
      </c>
    </row>
    <row r="4293" spans="1:7">
      <c r="A4293" s="86">
        <v>44169</v>
      </c>
      <c r="B4293" s="87">
        <v>44169</v>
      </c>
      <c r="C4293" s="88" t="s">
        <v>501</v>
      </c>
      <c r="D4293" s="89">
        <f>VLOOKUP(Pag_Inicio_Corr_mas_casos[[#This Row],[Corregimiento]],Hoja3!$A$2:$D$676,4,0)</f>
        <v>80809</v>
      </c>
      <c r="E4293" s="88">
        <v>56</v>
      </c>
      <c r="F4293">
        <v>1</v>
      </c>
    </row>
    <row r="4294" spans="1:7">
      <c r="A4294" s="86">
        <v>44169</v>
      </c>
      <c r="B4294" s="87">
        <v>44169</v>
      </c>
      <c r="C4294" s="88" t="s">
        <v>473</v>
      </c>
      <c r="D4294" s="89">
        <f>VLOOKUP(Pag_Inicio_Corr_mas_casos[[#This Row],[Corregimiento]],Hoja3!$A$2:$D$676,4,0)</f>
        <v>80819</v>
      </c>
      <c r="E4294" s="88">
        <v>54</v>
      </c>
      <c r="F4294">
        <v>1</v>
      </c>
    </row>
    <row r="4295" spans="1:7">
      <c r="A4295" s="86">
        <v>44169</v>
      </c>
      <c r="B4295" s="87">
        <v>44169</v>
      </c>
      <c r="C4295" s="88" t="s">
        <v>479</v>
      </c>
      <c r="D4295" s="89">
        <f>VLOOKUP(Pag_Inicio_Corr_mas_casos[[#This Row],[Corregimiento]],Hoja3!$A$2:$D$676,4,0)</f>
        <v>80806</v>
      </c>
      <c r="E4295" s="88">
        <v>53</v>
      </c>
      <c r="F4295">
        <v>1</v>
      </c>
    </row>
    <row r="4296" spans="1:7">
      <c r="A4296" s="86">
        <v>44169</v>
      </c>
      <c r="B4296" s="87">
        <v>44169</v>
      </c>
      <c r="C4296" s="88" t="s">
        <v>481</v>
      </c>
      <c r="D4296" s="89">
        <f>VLOOKUP(Pag_Inicio_Corr_mas_casos[[#This Row],[Corregimiento]],Hoja3!$A$2:$D$676,4,0)</f>
        <v>80810</v>
      </c>
      <c r="E4296" s="88">
        <v>51</v>
      </c>
      <c r="F4296">
        <v>1</v>
      </c>
    </row>
    <row r="4297" spans="1:7">
      <c r="A4297" s="86">
        <v>44169</v>
      </c>
      <c r="B4297" s="87">
        <v>44169</v>
      </c>
      <c r="C4297" s="88" t="s">
        <v>465</v>
      </c>
      <c r="D4297" s="89">
        <f>VLOOKUP(Pag_Inicio_Corr_mas_casos[[#This Row],[Corregimiento]],Hoja3!$A$2:$D$676,4,0)</f>
        <v>80821</v>
      </c>
      <c r="E4297" s="88">
        <v>50</v>
      </c>
      <c r="F4297">
        <v>1</v>
      </c>
    </row>
    <row r="4298" spans="1:7">
      <c r="A4298" s="86">
        <v>44169</v>
      </c>
      <c r="B4298" s="87">
        <v>44169</v>
      </c>
      <c r="C4298" s="88" t="s">
        <v>470</v>
      </c>
      <c r="D4298" s="89">
        <f>VLOOKUP(Pag_Inicio_Corr_mas_casos[[#This Row],[Corregimiento]],Hoja3!$A$2:$D$676,4,0)</f>
        <v>80822</v>
      </c>
      <c r="E4298" s="88">
        <v>49</v>
      </c>
      <c r="F4298">
        <v>1</v>
      </c>
    </row>
    <row r="4299" spans="1:7">
      <c r="A4299" s="86">
        <v>44169</v>
      </c>
      <c r="B4299" s="87">
        <v>44169</v>
      </c>
      <c r="C4299" s="88" t="s">
        <v>469</v>
      </c>
      <c r="D4299" s="89">
        <f>VLOOKUP(Pag_Inicio_Corr_mas_casos[[#This Row],[Corregimiento]],Hoja3!$A$2:$D$676,4,0)</f>
        <v>80817</v>
      </c>
      <c r="E4299" s="88">
        <v>48</v>
      </c>
      <c r="F4299">
        <v>1</v>
      </c>
    </row>
    <row r="4300" spans="1:7">
      <c r="A4300" s="86">
        <v>44169</v>
      </c>
      <c r="B4300" s="87">
        <v>44169</v>
      </c>
      <c r="C4300" s="88" t="s">
        <v>486</v>
      </c>
      <c r="D4300" s="89">
        <f>VLOOKUP(Pag_Inicio_Corr_mas_casos[[#This Row],[Corregimiento]],Hoja3!$A$2:$D$676,4,0)</f>
        <v>80813</v>
      </c>
      <c r="E4300" s="88">
        <v>48</v>
      </c>
      <c r="F4300">
        <v>1</v>
      </c>
    </row>
    <row r="4301" spans="1:7">
      <c r="A4301" s="86">
        <v>44169</v>
      </c>
      <c r="B4301" s="87">
        <v>44169</v>
      </c>
      <c r="C4301" s="88" t="s">
        <v>474</v>
      </c>
      <c r="D4301" s="89">
        <f>VLOOKUP(Pag_Inicio_Corr_mas_casos[[#This Row],[Corregimiento]],Hoja3!$A$2:$D$676,4,0)</f>
        <v>130107</v>
      </c>
      <c r="E4301" s="88">
        <v>46</v>
      </c>
      <c r="F4301">
        <v>1</v>
      </c>
    </row>
    <row r="4302" spans="1:7">
      <c r="A4302" s="86">
        <v>44169</v>
      </c>
      <c r="B4302" s="87">
        <v>44169</v>
      </c>
      <c r="C4302" s="88" t="s">
        <v>464</v>
      </c>
      <c r="D4302" s="89">
        <f>VLOOKUP(Pag_Inicio_Corr_mas_casos[[#This Row],[Corregimiento]],Hoja3!$A$2:$D$676,4,0)</f>
        <v>130102</v>
      </c>
      <c r="E4302" s="88">
        <v>46</v>
      </c>
      <c r="F4302">
        <v>1</v>
      </c>
    </row>
    <row r="4303" spans="1:7">
      <c r="A4303" s="86">
        <v>44169</v>
      </c>
      <c r="B4303" s="87">
        <v>44169</v>
      </c>
      <c r="C4303" s="88" t="s">
        <v>509</v>
      </c>
      <c r="D4303" s="89">
        <f>VLOOKUP(Pag_Inicio_Corr_mas_casos[[#This Row],[Corregimiento]],Hoja3!$A$2:$D$676,4,0)</f>
        <v>130701</v>
      </c>
      <c r="E4303" s="88">
        <v>45</v>
      </c>
      <c r="F4303">
        <v>1</v>
      </c>
    </row>
    <row r="4304" spans="1:7">
      <c r="A4304" s="86">
        <v>44169</v>
      </c>
      <c r="B4304" s="87">
        <v>44169</v>
      </c>
      <c r="C4304" s="88" t="s">
        <v>466</v>
      </c>
      <c r="D4304" s="89">
        <f>VLOOKUP(Pag_Inicio_Corr_mas_casos[[#This Row],[Corregimiento]],Hoja3!$A$2:$D$676,4,0)</f>
        <v>81007</v>
      </c>
      <c r="E4304" s="88">
        <v>44</v>
      </c>
      <c r="F4304">
        <v>1</v>
      </c>
    </row>
    <row r="4305" spans="1:6">
      <c r="A4305" s="86">
        <v>44169</v>
      </c>
      <c r="B4305" s="87">
        <v>44169</v>
      </c>
      <c r="C4305" s="88" t="s">
        <v>505</v>
      </c>
      <c r="D4305" s="89">
        <f>VLOOKUP(Pag_Inicio_Corr_mas_casos[[#This Row],[Corregimiento]],Hoja3!$A$2:$D$676,4,0)</f>
        <v>130717</v>
      </c>
      <c r="E4305" s="88">
        <v>44</v>
      </c>
      <c r="F4305">
        <v>1</v>
      </c>
    </row>
    <row r="4306" spans="1:6">
      <c r="A4306" s="86">
        <v>44169</v>
      </c>
      <c r="B4306" s="87">
        <v>44169</v>
      </c>
      <c r="C4306" s="88" t="s">
        <v>512</v>
      </c>
      <c r="D4306" s="89">
        <f>VLOOKUP(Pag_Inicio_Corr_mas_casos[[#This Row],[Corregimiento]],Hoja3!$A$2:$D$676,4,0)</f>
        <v>80807</v>
      </c>
      <c r="E4306" s="88">
        <v>41</v>
      </c>
      <c r="F4306">
        <v>1</v>
      </c>
    </row>
    <row r="4307" spans="1:6">
      <c r="A4307" s="86">
        <v>44169</v>
      </c>
      <c r="B4307" s="87">
        <v>44169</v>
      </c>
      <c r="C4307" s="88" t="s">
        <v>496</v>
      </c>
      <c r="D4307" s="89">
        <f>VLOOKUP(Pag_Inicio_Corr_mas_casos[[#This Row],[Corregimiento]],Hoja3!$A$2:$D$676,4,0)</f>
        <v>80826</v>
      </c>
      <c r="E4307" s="88">
        <v>40</v>
      </c>
      <c r="F4307">
        <v>1</v>
      </c>
    </row>
    <row r="4308" spans="1:6">
      <c r="A4308" s="86">
        <v>44169</v>
      </c>
      <c r="B4308" s="87">
        <v>44169</v>
      </c>
      <c r="C4308" s="88" t="s">
        <v>468</v>
      </c>
      <c r="D4308" s="89">
        <f>VLOOKUP(Pag_Inicio_Corr_mas_casos[[#This Row],[Corregimiento]],Hoja3!$A$2:$D$676,4,0)</f>
        <v>80816</v>
      </c>
      <c r="E4308" s="88">
        <v>40</v>
      </c>
      <c r="F4308">
        <v>1</v>
      </c>
    </row>
    <row r="4309" spans="1:6">
      <c r="A4309" s="86">
        <v>44169</v>
      </c>
      <c r="B4309" s="87">
        <v>44169</v>
      </c>
      <c r="C4309" s="88" t="s">
        <v>472</v>
      </c>
      <c r="D4309" s="89">
        <f>VLOOKUP(Pag_Inicio_Corr_mas_casos[[#This Row],[Corregimiento]],Hoja3!$A$2:$D$676,4,0)</f>
        <v>81001</v>
      </c>
      <c r="E4309" s="88">
        <v>38</v>
      </c>
      <c r="F4309">
        <v>1</v>
      </c>
    </row>
    <row r="4310" spans="1:6">
      <c r="A4310" s="86">
        <v>44169</v>
      </c>
      <c r="B4310" s="87">
        <v>44169</v>
      </c>
      <c r="C4310" s="88" t="s">
        <v>461</v>
      </c>
      <c r="D4310" s="89">
        <f>VLOOKUP(Pag_Inicio_Corr_mas_casos[[#This Row],[Corregimiento]],Hoja3!$A$2:$D$676,4,0)</f>
        <v>81002</v>
      </c>
      <c r="E4310" s="88">
        <v>38</v>
      </c>
      <c r="F4310">
        <v>1</v>
      </c>
    </row>
    <row r="4311" spans="1:6">
      <c r="A4311" s="86">
        <v>44169</v>
      </c>
      <c r="B4311" s="87">
        <v>44169</v>
      </c>
      <c r="C4311" s="88" t="s">
        <v>480</v>
      </c>
      <c r="D4311" s="89">
        <f>VLOOKUP(Pag_Inicio_Corr_mas_casos[[#This Row],[Corregimiento]],Hoja3!$A$2:$D$676,4,0)</f>
        <v>130108</v>
      </c>
      <c r="E4311" s="88">
        <v>38</v>
      </c>
      <c r="F4311">
        <v>1</v>
      </c>
    </row>
    <row r="4312" spans="1:6">
      <c r="A4312" s="86">
        <v>44169</v>
      </c>
      <c r="B4312" s="87">
        <v>44169</v>
      </c>
      <c r="C4312" s="88" t="s">
        <v>490</v>
      </c>
      <c r="D4312" s="89">
        <f>VLOOKUP(Pag_Inicio_Corr_mas_casos[[#This Row],[Corregimiento]],Hoja3!$A$2:$D$676,4,0)</f>
        <v>80820</v>
      </c>
      <c r="E4312" s="88">
        <v>37</v>
      </c>
      <c r="F4312">
        <v>1</v>
      </c>
    </row>
    <row r="4313" spans="1:6">
      <c r="A4313" s="86">
        <v>44169</v>
      </c>
      <c r="B4313" s="87">
        <v>44169</v>
      </c>
      <c r="C4313" s="88" t="s">
        <v>467</v>
      </c>
      <c r="D4313" s="89">
        <f>VLOOKUP(Pag_Inicio_Corr_mas_casos[[#This Row],[Corregimiento]],Hoja3!$A$2:$D$676,4,0)</f>
        <v>81008</v>
      </c>
      <c r="E4313" s="88">
        <v>33</v>
      </c>
      <c r="F4313">
        <v>1</v>
      </c>
    </row>
    <row r="4314" spans="1:6">
      <c r="A4314" s="86">
        <v>44169</v>
      </c>
      <c r="B4314" s="87">
        <v>44169</v>
      </c>
      <c r="C4314" s="88" t="s">
        <v>524</v>
      </c>
      <c r="D4314" s="89">
        <f>VLOOKUP(Pag_Inicio_Corr_mas_casos[[#This Row],[Corregimiento]],Hoja3!$A$2:$D$676,4,0)</f>
        <v>130716</v>
      </c>
      <c r="E4314" s="88">
        <v>33</v>
      </c>
      <c r="F4314">
        <v>1</v>
      </c>
    </row>
    <row r="4315" spans="1:6">
      <c r="A4315" s="86">
        <v>44169</v>
      </c>
      <c r="B4315" s="87">
        <v>44169</v>
      </c>
      <c r="C4315" s="88" t="s">
        <v>489</v>
      </c>
      <c r="D4315" s="89">
        <f>VLOOKUP(Pag_Inicio_Corr_mas_casos[[#This Row],[Corregimiento]],Hoja3!$A$2:$D$676,4,0)</f>
        <v>80808</v>
      </c>
      <c r="E4315" s="88">
        <v>32</v>
      </c>
      <c r="F4315">
        <v>1</v>
      </c>
    </row>
    <row r="4316" spans="1:6">
      <c r="A4316" s="86">
        <v>44169</v>
      </c>
      <c r="B4316" s="87">
        <v>44169</v>
      </c>
      <c r="C4316" s="88" t="s">
        <v>491</v>
      </c>
      <c r="D4316" s="89">
        <f>VLOOKUP(Pag_Inicio_Corr_mas_casos[[#This Row],[Corregimiento]],Hoja3!$A$2:$D$676,4,0)</f>
        <v>80815</v>
      </c>
      <c r="E4316" s="88">
        <v>47</v>
      </c>
      <c r="F4316">
        <v>1</v>
      </c>
    </row>
    <row r="4317" spans="1:6">
      <c r="A4317" s="86">
        <v>44169</v>
      </c>
      <c r="B4317" s="87">
        <v>44169</v>
      </c>
      <c r="C4317" s="88" t="s">
        <v>483</v>
      </c>
      <c r="D4317" s="89">
        <f>VLOOKUP(Pag_Inicio_Corr_mas_casos[[#This Row],[Corregimiento]],Hoja3!$A$2:$D$676,4,0)</f>
        <v>30113</v>
      </c>
      <c r="E4317" s="88">
        <v>30</v>
      </c>
      <c r="F4317">
        <v>1</v>
      </c>
    </row>
    <row r="4318" spans="1:6">
      <c r="A4318" s="86">
        <v>44169</v>
      </c>
      <c r="B4318" s="87">
        <v>44169</v>
      </c>
      <c r="C4318" s="88" t="s">
        <v>532</v>
      </c>
      <c r="D4318" s="89">
        <f>VLOOKUP(Pag_Inicio_Corr_mas_casos[[#This Row],[Corregimiento]],Hoja3!$A$2:$D$676,4,0)</f>
        <v>20601</v>
      </c>
      <c r="E4318" s="88">
        <v>29</v>
      </c>
      <c r="F4318">
        <v>1</v>
      </c>
    </row>
    <row r="4319" spans="1:6">
      <c r="A4319" s="86">
        <v>44169</v>
      </c>
      <c r="B4319" s="87">
        <v>44169</v>
      </c>
      <c r="C4319" s="88" t="s">
        <v>529</v>
      </c>
      <c r="D4319" s="89">
        <f>VLOOKUP(Pag_Inicio_Corr_mas_casos[[#This Row],[Corregimiento]],Hoja3!$A$2:$D$676,4,0)</f>
        <v>20101</v>
      </c>
      <c r="E4319" s="88">
        <v>27</v>
      </c>
      <c r="F4319">
        <v>1</v>
      </c>
    </row>
    <row r="4320" spans="1:6">
      <c r="A4320" s="86">
        <v>44169</v>
      </c>
      <c r="B4320" s="87">
        <v>44169</v>
      </c>
      <c r="C4320" s="88" t="s">
        <v>471</v>
      </c>
      <c r="D4320" s="89">
        <f>VLOOKUP(Pag_Inicio_Corr_mas_casos[[#This Row],[Corregimiento]],Hoja3!$A$2:$D$676,4,0)</f>
        <v>80823</v>
      </c>
      <c r="E4320" s="88">
        <v>27</v>
      </c>
      <c r="F4320">
        <v>1</v>
      </c>
    </row>
    <row r="4321" spans="1:6">
      <c r="A4321" s="86">
        <v>44169</v>
      </c>
      <c r="B4321" s="87">
        <v>44169</v>
      </c>
      <c r="C4321" s="88" t="s">
        <v>513</v>
      </c>
      <c r="D4321" s="89">
        <f>VLOOKUP(Pag_Inicio_Corr_mas_casos[[#This Row],[Corregimiento]],Hoja3!$A$2:$D$676,4,0)</f>
        <v>80814</v>
      </c>
      <c r="E4321" s="88">
        <v>26</v>
      </c>
      <c r="F4321">
        <v>1</v>
      </c>
    </row>
    <row r="4322" spans="1:6">
      <c r="A4322" s="86">
        <v>44169</v>
      </c>
      <c r="B4322" s="87">
        <v>44169</v>
      </c>
      <c r="C4322" s="88" t="s">
        <v>495</v>
      </c>
      <c r="D4322" s="89">
        <f>VLOOKUP(Pag_Inicio_Corr_mas_casos[[#This Row],[Corregimiento]],Hoja3!$A$2:$D$676,4,0)</f>
        <v>130708</v>
      </c>
      <c r="E4322" s="88">
        <v>26</v>
      </c>
      <c r="F4322">
        <v>1</v>
      </c>
    </row>
    <row r="4323" spans="1:6">
      <c r="A4323" s="86">
        <v>44169</v>
      </c>
      <c r="B4323" s="87">
        <v>44169</v>
      </c>
      <c r="C4323" s="88" t="s">
        <v>506</v>
      </c>
      <c r="D4323" s="89">
        <f>VLOOKUP(Pag_Inicio_Corr_mas_casos[[#This Row],[Corregimiento]],Hoja3!$A$2:$D$676,4,0)</f>
        <v>81003</v>
      </c>
      <c r="E4323" s="88">
        <v>26</v>
      </c>
      <c r="F4323">
        <v>1</v>
      </c>
    </row>
    <row r="4324" spans="1:6">
      <c r="A4324" s="86">
        <v>44169</v>
      </c>
      <c r="B4324" s="87">
        <v>44169</v>
      </c>
      <c r="C4324" s="88" t="s">
        <v>507</v>
      </c>
      <c r="D4324" s="89">
        <f>VLOOKUP(Pag_Inicio_Corr_mas_casos[[#This Row],[Corregimiento]],Hoja3!$A$2:$D$676,4,0)</f>
        <v>81009</v>
      </c>
      <c r="E4324" s="88">
        <v>24</v>
      </c>
      <c r="F4324">
        <v>1</v>
      </c>
    </row>
    <row r="4325" spans="1:6">
      <c r="A4325" s="86">
        <v>44169</v>
      </c>
      <c r="B4325" s="87">
        <v>44169</v>
      </c>
      <c r="C4325" s="88" t="s">
        <v>453</v>
      </c>
      <c r="D4325" s="89">
        <f>VLOOKUP(Pag_Inicio_Corr_mas_casos[[#This Row],[Corregimiento]],Hoja3!$A$2:$D$676,4,0)</f>
        <v>130709</v>
      </c>
      <c r="E4325" s="88">
        <v>23</v>
      </c>
      <c r="F4325">
        <v>1</v>
      </c>
    </row>
    <row r="4326" spans="1:6">
      <c r="A4326" s="86">
        <v>44169</v>
      </c>
      <c r="B4326" s="87">
        <v>44169</v>
      </c>
      <c r="C4326" s="88" t="s">
        <v>499</v>
      </c>
      <c r="D4326" s="89">
        <f>VLOOKUP(Pag_Inicio_Corr_mas_casos[[#This Row],[Corregimiento]],Hoja3!$A$2:$D$676,4,0)</f>
        <v>130105</v>
      </c>
      <c r="E4326" s="88">
        <v>23</v>
      </c>
      <c r="F4326">
        <v>1</v>
      </c>
    </row>
    <row r="4327" spans="1:6">
      <c r="A4327" s="86">
        <v>44169</v>
      </c>
      <c r="B4327" s="87">
        <v>44169</v>
      </c>
      <c r="C4327" s="88" t="s">
        <v>510</v>
      </c>
      <c r="D4327" s="89">
        <f>VLOOKUP(Pag_Inicio_Corr_mas_casos[[#This Row],[Corregimiento]],Hoja3!$A$2:$D$676,4,0)</f>
        <v>80804</v>
      </c>
      <c r="E4327" s="88">
        <v>22</v>
      </c>
      <c r="F4327">
        <v>1</v>
      </c>
    </row>
    <row r="4328" spans="1:6">
      <c r="A4328" s="86">
        <v>44169</v>
      </c>
      <c r="B4328" s="87">
        <v>44169</v>
      </c>
      <c r="C4328" s="88" t="s">
        <v>517</v>
      </c>
      <c r="D4328" s="89">
        <f>VLOOKUP(Pag_Inicio_Corr_mas_casos[[#This Row],[Corregimiento]],Hoja3!$A$2:$D$676,4,0)</f>
        <v>91001</v>
      </c>
      <c r="E4328" s="88">
        <v>22</v>
      </c>
      <c r="F4328">
        <v>1</v>
      </c>
    </row>
    <row r="4329" spans="1:6">
      <c r="A4329" s="86">
        <v>44169</v>
      </c>
      <c r="B4329" s="87">
        <v>44169</v>
      </c>
      <c r="C4329" s="88" t="s">
        <v>493</v>
      </c>
      <c r="D4329" s="89">
        <f>VLOOKUP(Pag_Inicio_Corr_mas_casos[[#This Row],[Corregimiento]],Hoja3!$A$2:$D$676,4,0)</f>
        <v>80811</v>
      </c>
      <c r="E4329" s="88">
        <v>21</v>
      </c>
      <c r="F4329">
        <v>1</v>
      </c>
    </row>
    <row r="4330" spans="1:6">
      <c r="A4330" s="86">
        <v>44169</v>
      </c>
      <c r="B4330" s="87">
        <v>44169</v>
      </c>
      <c r="C4330" s="88" t="s">
        <v>523</v>
      </c>
      <c r="D4330" s="89">
        <f>VLOOKUP(Pag_Inicio_Corr_mas_casos[[#This Row],[Corregimiento]],Hoja3!$A$2:$D$676,4,0)</f>
        <v>81005</v>
      </c>
      <c r="E4330" s="88">
        <v>21</v>
      </c>
      <c r="F4330">
        <v>1</v>
      </c>
    </row>
    <row r="4331" spans="1:6">
      <c r="A4331" s="86">
        <v>44169</v>
      </c>
      <c r="B4331" s="87">
        <v>44169</v>
      </c>
      <c r="C4331" s="88" t="s">
        <v>516</v>
      </c>
      <c r="D4331" s="89">
        <f>VLOOKUP(Pag_Inicio_Corr_mas_casos[[#This Row],[Corregimiento]],Hoja3!$A$2:$D$676,4,0)</f>
        <v>130706</v>
      </c>
      <c r="E4331" s="88">
        <v>20</v>
      </c>
      <c r="F4331">
        <v>1</v>
      </c>
    </row>
    <row r="4332" spans="1:6">
      <c r="A4332" s="86">
        <v>44169</v>
      </c>
      <c r="B4332" s="87">
        <v>44169</v>
      </c>
      <c r="C4332" s="88" t="s">
        <v>596</v>
      </c>
      <c r="D4332" s="89">
        <f>VLOOKUP(Pag_Inicio_Corr_mas_casos[[#This Row],[Corregimiento]],Hoja3!$A$2:$D$676,4,0)</f>
        <v>91101</v>
      </c>
      <c r="E4332" s="88">
        <v>17</v>
      </c>
      <c r="F4332">
        <v>1</v>
      </c>
    </row>
    <row r="4333" spans="1:6">
      <c r="A4333" s="86">
        <v>44169</v>
      </c>
      <c r="B4333" s="87">
        <v>44169</v>
      </c>
      <c r="C4333" s="88" t="s">
        <v>521</v>
      </c>
      <c r="D4333" s="89">
        <f>VLOOKUP(Pag_Inicio_Corr_mas_casos[[#This Row],[Corregimiento]],Hoja3!$A$2:$D$676,4,0)</f>
        <v>100101</v>
      </c>
      <c r="E4333" s="88">
        <v>15</v>
      </c>
      <c r="F4333">
        <v>1</v>
      </c>
    </row>
    <row r="4334" spans="1:6">
      <c r="A4334" s="86">
        <v>44169</v>
      </c>
      <c r="B4334" s="87">
        <v>44169</v>
      </c>
      <c r="C4334" s="88" t="s">
        <v>511</v>
      </c>
      <c r="D4334" s="89">
        <f>VLOOKUP(Pag_Inicio_Corr_mas_casos[[#This Row],[Corregimiento]],Hoja3!$A$2:$D$676,4,0)</f>
        <v>80508</v>
      </c>
      <c r="E4334" s="88">
        <v>15</v>
      </c>
      <c r="F4334">
        <v>1</v>
      </c>
    </row>
    <row r="4335" spans="1:6">
      <c r="A4335" s="86">
        <v>44169</v>
      </c>
      <c r="B4335" s="87">
        <v>44169</v>
      </c>
      <c r="C4335" s="88" t="s">
        <v>664</v>
      </c>
      <c r="D4335" s="89">
        <f>VLOOKUP(Pag_Inicio_Corr_mas_casos[[#This Row],[Corregimiento]],Hoja3!$A$2:$D$676,4,0)</f>
        <v>60202</v>
      </c>
      <c r="E4335" s="88">
        <v>14</v>
      </c>
      <c r="F4335">
        <v>1</v>
      </c>
    </row>
    <row r="4336" spans="1:6">
      <c r="A4336" s="86">
        <v>44169</v>
      </c>
      <c r="B4336" s="87">
        <v>44169</v>
      </c>
      <c r="C4336" s="88" t="s">
        <v>463</v>
      </c>
      <c r="D4336" s="89">
        <f>VLOOKUP(Pag_Inicio_Corr_mas_casos[[#This Row],[Corregimiento]],Hoja3!$A$2:$D$676,4,0)</f>
        <v>80802</v>
      </c>
      <c r="E4336" s="88">
        <v>14</v>
      </c>
      <c r="F4336">
        <v>1</v>
      </c>
    </row>
    <row r="4337" spans="1:7">
      <c r="A4337" s="86">
        <v>44169</v>
      </c>
      <c r="B4337" s="87">
        <v>44169</v>
      </c>
      <c r="C4337" s="88" t="s">
        <v>625</v>
      </c>
      <c r="D4337" s="89">
        <f>VLOOKUP(Pag_Inicio_Corr_mas_casos[[#This Row],[Corregimiento]],Hoja3!$A$2:$D$676,4,0)</f>
        <v>60103</v>
      </c>
      <c r="E4337" s="88">
        <v>14</v>
      </c>
      <c r="F4337">
        <v>1</v>
      </c>
    </row>
    <row r="4338" spans="1:7">
      <c r="A4338" s="86">
        <v>44169</v>
      </c>
      <c r="B4338" s="87">
        <v>44169</v>
      </c>
      <c r="C4338" s="88" t="s">
        <v>633</v>
      </c>
      <c r="D4338" s="89">
        <f>VLOOKUP(Pag_Inicio_Corr_mas_casos[[#This Row],[Corregimiento]],Hoja3!$A$2:$D$676,4,0)</f>
        <v>20401</v>
      </c>
      <c r="E4338" s="88">
        <v>13</v>
      </c>
      <c r="F4338">
        <v>1</v>
      </c>
    </row>
    <row r="4339" spans="1:7">
      <c r="A4339" s="86">
        <v>44169</v>
      </c>
      <c r="B4339" s="87">
        <v>44169</v>
      </c>
      <c r="C4339" s="88" t="s">
        <v>502</v>
      </c>
      <c r="D4339" s="89">
        <f>VLOOKUP(Pag_Inicio_Corr_mas_casos[[#This Row],[Corregimiento]],Hoja3!$A$2:$D$676,4,0)</f>
        <v>40201</v>
      </c>
      <c r="E4339" s="88">
        <v>13</v>
      </c>
      <c r="F4339">
        <v>1</v>
      </c>
    </row>
    <row r="4340" spans="1:7">
      <c r="A4340" s="86">
        <v>44169</v>
      </c>
      <c r="B4340" s="87">
        <v>44169</v>
      </c>
      <c r="C4340" s="88" t="s">
        <v>684</v>
      </c>
      <c r="D4340" s="89">
        <f>VLOOKUP(Pag_Inicio_Corr_mas_casos[[#This Row],[Corregimiento]],Hoja3!$A$2:$D$676,4,0)</f>
        <v>130718</v>
      </c>
      <c r="E4340" s="88">
        <v>13</v>
      </c>
      <c r="F4340">
        <v>1</v>
      </c>
    </row>
    <row r="4341" spans="1:7">
      <c r="A4341" s="86">
        <v>44169</v>
      </c>
      <c r="B4341" s="87">
        <v>44169</v>
      </c>
      <c r="C4341" s="88" t="s">
        <v>488</v>
      </c>
      <c r="D4341" s="89">
        <f>VLOOKUP(Pag_Inicio_Corr_mas_casos[[#This Row],[Corregimiento]],Hoja3!$A$2:$D$676,4,0)</f>
        <v>80501</v>
      </c>
      <c r="E4341" s="88">
        <v>12</v>
      </c>
      <c r="F4341">
        <v>1</v>
      </c>
    </row>
    <row r="4342" spans="1:7">
      <c r="A4342" s="86">
        <v>44169</v>
      </c>
      <c r="B4342" s="87">
        <v>44169</v>
      </c>
      <c r="C4342" s="88" t="s">
        <v>482</v>
      </c>
      <c r="D4342" s="89">
        <f>VLOOKUP(Pag_Inicio_Corr_mas_casos[[#This Row],[Corregimiento]],Hoja3!$A$2:$D$676,4,0)</f>
        <v>30107</v>
      </c>
      <c r="E4342" s="88">
        <v>12</v>
      </c>
      <c r="F4342">
        <v>1</v>
      </c>
    </row>
    <row r="4343" spans="1:7">
      <c r="A4343" s="86">
        <v>44169</v>
      </c>
      <c r="B4343" s="87">
        <v>44169</v>
      </c>
      <c r="C4343" s="88" t="s">
        <v>478</v>
      </c>
      <c r="D4343" s="89">
        <f>VLOOKUP(Pag_Inicio_Corr_mas_casos[[#This Row],[Corregimiento]],Hoja3!$A$2:$D$676,4,0)</f>
        <v>40601</v>
      </c>
      <c r="E4343" s="88">
        <v>12</v>
      </c>
      <c r="F4343">
        <v>1</v>
      </c>
    </row>
    <row r="4344" spans="1:7">
      <c r="A4344" s="86">
        <v>44169</v>
      </c>
      <c r="B4344" s="87">
        <v>44169</v>
      </c>
      <c r="C4344" s="88" t="s">
        <v>536</v>
      </c>
      <c r="D4344" s="89">
        <f>VLOOKUP(Pag_Inicio_Corr_mas_casos[[#This Row],[Corregimiento]],Hoja3!$A$2:$D$676,4,0)</f>
        <v>81004</v>
      </c>
      <c r="E4344" s="88">
        <v>12</v>
      </c>
      <c r="F4344">
        <v>1</v>
      </c>
    </row>
    <row r="4345" spans="1:7">
      <c r="A4345" s="86">
        <v>44169</v>
      </c>
      <c r="B4345" s="87">
        <v>44169</v>
      </c>
      <c r="C4345" s="88" t="s">
        <v>630</v>
      </c>
      <c r="D4345" s="89">
        <f>VLOOKUP(Pag_Inicio_Corr_mas_casos[[#This Row],[Corregimiento]],Hoja3!$A$2:$D$676,4,0)</f>
        <v>130103</v>
      </c>
      <c r="E4345" s="88">
        <v>12</v>
      </c>
      <c r="F4345">
        <v>1</v>
      </c>
    </row>
    <row r="4346" spans="1:7">
      <c r="A4346" s="86">
        <v>44169</v>
      </c>
      <c r="B4346" s="87">
        <v>44169</v>
      </c>
      <c r="C4346" s="88" t="s">
        <v>498</v>
      </c>
      <c r="D4346" s="89">
        <f>VLOOKUP(Pag_Inicio_Corr_mas_casos[[#This Row],[Corregimiento]],Hoja3!$A$2:$D$676,4,0)</f>
        <v>80803</v>
      </c>
      <c r="E4346" s="88">
        <v>12</v>
      </c>
      <c r="F4346">
        <v>1</v>
      </c>
    </row>
    <row r="4347" spans="1:7">
      <c r="A4347" s="86">
        <v>44169</v>
      </c>
      <c r="B4347" s="87">
        <v>44169</v>
      </c>
      <c r="C4347" s="88" t="s">
        <v>475</v>
      </c>
      <c r="D4347" s="89">
        <f>VLOOKUP(Pag_Inicio_Corr_mas_casos[[#This Row],[Corregimiento]],Hoja3!$A$2:$D$676,4,0)</f>
        <v>81006</v>
      </c>
      <c r="E4347" s="88">
        <v>10</v>
      </c>
      <c r="F4347">
        <v>1</v>
      </c>
    </row>
    <row r="4348" spans="1:7">
      <c r="A4348" s="58">
        <v>44170</v>
      </c>
      <c r="B4348" s="59">
        <v>44170</v>
      </c>
      <c r="C4348" s="60" t="s">
        <v>501</v>
      </c>
      <c r="D4348" s="61">
        <f>VLOOKUP(Pag_Inicio_Corr_mas_casos[[#This Row],[Corregimiento]],Hoja3!$A$2:$D$676,4,0)</f>
        <v>80809</v>
      </c>
      <c r="E4348" s="60">
        <v>104</v>
      </c>
      <c r="F4348">
        <v>1</v>
      </c>
      <c r="G4348">
        <f>SUM(F4348:F4403)</f>
        <v>56</v>
      </c>
    </row>
    <row r="4349" spans="1:7">
      <c r="A4349" s="58">
        <v>44170</v>
      </c>
      <c r="B4349" s="59">
        <v>44170</v>
      </c>
      <c r="C4349" s="60" t="s">
        <v>460</v>
      </c>
      <c r="D4349" s="61">
        <f>VLOOKUP(Pag_Inicio_Corr_mas_casos[[#This Row],[Corregimiento]],Hoja3!$A$2:$D$676,4,0)</f>
        <v>130101</v>
      </c>
      <c r="E4349" s="60">
        <v>95</v>
      </c>
      <c r="F4349">
        <v>1</v>
      </c>
    </row>
    <row r="4350" spans="1:7">
      <c r="A4350" s="58">
        <v>44170</v>
      </c>
      <c r="B4350" s="59">
        <v>44170</v>
      </c>
      <c r="C4350" s="60" t="s">
        <v>462</v>
      </c>
      <c r="D4350" s="61">
        <f>VLOOKUP(Pag_Inicio_Corr_mas_casos[[#This Row],[Corregimiento]],Hoja3!$A$2:$D$676,4,0)</f>
        <v>130106</v>
      </c>
      <c r="E4350" s="60">
        <v>88</v>
      </c>
      <c r="F4350">
        <v>1</v>
      </c>
    </row>
    <row r="4351" spans="1:7">
      <c r="A4351" s="58">
        <v>44170</v>
      </c>
      <c r="B4351" s="59">
        <v>44170</v>
      </c>
      <c r="C4351" s="60" t="s">
        <v>476</v>
      </c>
      <c r="D4351" s="61">
        <f>VLOOKUP(Pag_Inicio_Corr_mas_casos[[#This Row],[Corregimiento]],Hoja3!$A$2:$D$676,4,0)</f>
        <v>80812</v>
      </c>
      <c r="E4351" s="60">
        <v>68</v>
      </c>
      <c r="F4351">
        <v>1</v>
      </c>
    </row>
    <row r="4352" spans="1:7">
      <c r="A4352" s="58">
        <v>44170</v>
      </c>
      <c r="B4352" s="59">
        <v>44170</v>
      </c>
      <c r="C4352" s="60" t="s">
        <v>466</v>
      </c>
      <c r="D4352" s="61">
        <f>VLOOKUP(Pag_Inicio_Corr_mas_casos[[#This Row],[Corregimiento]],Hoja3!$A$2:$D$676,4,0)</f>
        <v>81007</v>
      </c>
      <c r="E4352" s="60">
        <v>60</v>
      </c>
      <c r="F4352">
        <v>1</v>
      </c>
    </row>
    <row r="4353" spans="1:6">
      <c r="A4353" s="58">
        <v>44170</v>
      </c>
      <c r="B4353" s="59">
        <v>44170</v>
      </c>
      <c r="C4353" s="60" t="s">
        <v>473</v>
      </c>
      <c r="D4353" s="61">
        <f>VLOOKUP(Pag_Inicio_Corr_mas_casos[[#This Row],[Corregimiento]],Hoja3!$A$2:$D$676,4,0)</f>
        <v>80819</v>
      </c>
      <c r="E4353" s="60">
        <v>56</v>
      </c>
      <c r="F4353">
        <v>1</v>
      </c>
    </row>
    <row r="4354" spans="1:6">
      <c r="A4354" s="58">
        <v>44170</v>
      </c>
      <c r="B4354" s="59">
        <v>44170</v>
      </c>
      <c r="C4354" s="60" t="s">
        <v>465</v>
      </c>
      <c r="D4354" s="61">
        <f>VLOOKUP(Pag_Inicio_Corr_mas_casos[[#This Row],[Corregimiento]],Hoja3!$A$2:$D$676,4,0)</f>
        <v>80821</v>
      </c>
      <c r="E4354" s="60">
        <v>48</v>
      </c>
      <c r="F4354">
        <v>1</v>
      </c>
    </row>
    <row r="4355" spans="1:6">
      <c r="A4355" s="58">
        <v>44170</v>
      </c>
      <c r="B4355" s="59">
        <v>44170</v>
      </c>
      <c r="C4355" s="60" t="s">
        <v>491</v>
      </c>
      <c r="D4355" s="61">
        <f>VLOOKUP(Pag_Inicio_Corr_mas_casos[[#This Row],[Corregimiento]],Hoja3!$A$2:$D$676,4,0)</f>
        <v>80815</v>
      </c>
      <c r="E4355" s="60">
        <v>58</v>
      </c>
      <c r="F4355">
        <v>1</v>
      </c>
    </row>
    <row r="4356" spans="1:6">
      <c r="A4356" s="58">
        <v>44170</v>
      </c>
      <c r="B4356" s="59">
        <v>44170</v>
      </c>
      <c r="C4356" s="60" t="s">
        <v>471</v>
      </c>
      <c r="D4356" s="61">
        <f>VLOOKUP(Pag_Inicio_Corr_mas_casos[[#This Row],[Corregimiento]],Hoja3!$A$2:$D$676,4,0)</f>
        <v>80823</v>
      </c>
      <c r="E4356" s="60">
        <v>47</v>
      </c>
      <c r="F4356">
        <v>1</v>
      </c>
    </row>
    <row r="4357" spans="1:6">
      <c r="A4357" s="58">
        <v>44170</v>
      </c>
      <c r="B4357" s="59">
        <v>44170</v>
      </c>
      <c r="C4357" s="60" t="s">
        <v>469</v>
      </c>
      <c r="D4357" s="61">
        <f>VLOOKUP(Pag_Inicio_Corr_mas_casos[[#This Row],[Corregimiento]],Hoja3!$A$2:$D$676,4,0)</f>
        <v>80817</v>
      </c>
      <c r="E4357" s="60">
        <v>62</v>
      </c>
      <c r="F4357">
        <v>1</v>
      </c>
    </row>
    <row r="4358" spans="1:6">
      <c r="A4358" s="58">
        <v>44170</v>
      </c>
      <c r="B4358" s="59">
        <v>44170</v>
      </c>
      <c r="C4358" s="60" t="s">
        <v>481</v>
      </c>
      <c r="D4358" s="61">
        <f>VLOOKUP(Pag_Inicio_Corr_mas_casos[[#This Row],[Corregimiento]],Hoja3!$A$2:$D$676,4,0)</f>
        <v>80810</v>
      </c>
      <c r="E4358" s="60">
        <v>46</v>
      </c>
      <c r="F4358">
        <v>1</v>
      </c>
    </row>
    <row r="4359" spans="1:6">
      <c r="A4359" s="58">
        <v>44170</v>
      </c>
      <c r="B4359" s="59">
        <v>44170</v>
      </c>
      <c r="C4359" s="60" t="s">
        <v>464</v>
      </c>
      <c r="D4359" s="61">
        <f>VLOOKUP(Pag_Inicio_Corr_mas_casos[[#This Row],[Corregimiento]],Hoja3!$A$2:$D$676,4,0)</f>
        <v>130102</v>
      </c>
      <c r="E4359" s="60">
        <v>44</v>
      </c>
      <c r="F4359">
        <v>1</v>
      </c>
    </row>
    <row r="4360" spans="1:6">
      <c r="A4360" s="58">
        <v>44170</v>
      </c>
      <c r="B4360" s="59">
        <v>44170</v>
      </c>
      <c r="C4360" s="60" t="s">
        <v>470</v>
      </c>
      <c r="D4360" s="61">
        <f>VLOOKUP(Pag_Inicio_Corr_mas_casos[[#This Row],[Corregimiento]],Hoja3!$A$2:$D$676,4,0)</f>
        <v>80822</v>
      </c>
      <c r="E4360" s="60">
        <v>42</v>
      </c>
      <c r="F4360">
        <v>1</v>
      </c>
    </row>
    <row r="4361" spans="1:6">
      <c r="A4361" s="58">
        <v>44170</v>
      </c>
      <c r="B4361" s="59">
        <v>44170</v>
      </c>
      <c r="C4361" s="60" t="s">
        <v>467</v>
      </c>
      <c r="D4361" s="61">
        <f>VLOOKUP(Pag_Inicio_Corr_mas_casos[[#This Row],[Corregimiento]],Hoja3!$A$2:$D$676,4,0)</f>
        <v>81008</v>
      </c>
      <c r="E4361" s="60">
        <v>42</v>
      </c>
      <c r="F4361">
        <v>1</v>
      </c>
    </row>
    <row r="4362" spans="1:6">
      <c r="A4362" s="58">
        <v>44170</v>
      </c>
      <c r="B4362" s="59">
        <v>44170</v>
      </c>
      <c r="C4362" s="60" t="s">
        <v>496</v>
      </c>
      <c r="D4362" s="61">
        <f>VLOOKUP(Pag_Inicio_Corr_mas_casos[[#This Row],[Corregimiento]],Hoja3!$A$2:$D$676,4,0)</f>
        <v>80826</v>
      </c>
      <c r="E4362" s="60">
        <v>40</v>
      </c>
      <c r="F4362">
        <v>1</v>
      </c>
    </row>
    <row r="4363" spans="1:6">
      <c r="A4363" s="58">
        <v>44170</v>
      </c>
      <c r="B4363" s="59">
        <v>44170</v>
      </c>
      <c r="C4363" s="60" t="s">
        <v>479</v>
      </c>
      <c r="D4363" s="61">
        <f>VLOOKUP(Pag_Inicio_Corr_mas_casos[[#This Row],[Corregimiento]],Hoja3!$A$2:$D$676,4,0)</f>
        <v>80806</v>
      </c>
      <c r="E4363" s="60">
        <v>40</v>
      </c>
      <c r="F4363">
        <v>1</v>
      </c>
    </row>
    <row r="4364" spans="1:6">
      <c r="A4364" s="58">
        <v>44170</v>
      </c>
      <c r="B4364" s="59">
        <v>44170</v>
      </c>
      <c r="C4364" s="60" t="s">
        <v>472</v>
      </c>
      <c r="D4364" s="61">
        <f>VLOOKUP(Pag_Inicio_Corr_mas_casos[[#This Row],[Corregimiento]],Hoja3!$A$2:$D$676,4,0)</f>
        <v>81001</v>
      </c>
      <c r="E4364" s="60">
        <v>38</v>
      </c>
      <c r="F4364">
        <v>1</v>
      </c>
    </row>
    <row r="4365" spans="1:6">
      <c r="A4365" s="58">
        <v>44170</v>
      </c>
      <c r="B4365" s="59">
        <v>44170</v>
      </c>
      <c r="C4365" s="60" t="s">
        <v>486</v>
      </c>
      <c r="D4365" s="61">
        <f>VLOOKUP(Pag_Inicio_Corr_mas_casos[[#This Row],[Corregimiento]],Hoja3!$A$2:$D$676,4,0)</f>
        <v>80813</v>
      </c>
      <c r="E4365" s="60">
        <v>36</v>
      </c>
      <c r="F4365">
        <v>1</v>
      </c>
    </row>
    <row r="4366" spans="1:6">
      <c r="A4366" s="58">
        <v>44170</v>
      </c>
      <c r="B4366" s="59">
        <v>44170</v>
      </c>
      <c r="C4366" s="60" t="s">
        <v>468</v>
      </c>
      <c r="D4366" s="61">
        <f>VLOOKUP(Pag_Inicio_Corr_mas_casos[[#This Row],[Corregimiento]],Hoja3!$A$2:$D$676,4,0)</f>
        <v>80816</v>
      </c>
      <c r="E4366" s="60">
        <v>35</v>
      </c>
      <c r="F4366">
        <v>1</v>
      </c>
    </row>
    <row r="4367" spans="1:6">
      <c r="A4367" s="58">
        <v>44170</v>
      </c>
      <c r="B4367" s="59">
        <v>44170</v>
      </c>
      <c r="C4367" s="60" t="s">
        <v>512</v>
      </c>
      <c r="D4367" s="61">
        <f>VLOOKUP(Pag_Inicio_Corr_mas_casos[[#This Row],[Corregimiento]],Hoja3!$A$2:$D$676,4,0)</f>
        <v>80807</v>
      </c>
      <c r="E4367" s="60">
        <v>34</v>
      </c>
      <c r="F4367">
        <v>1</v>
      </c>
    </row>
    <row r="4368" spans="1:6">
      <c r="A4368" s="58">
        <v>44170</v>
      </c>
      <c r="B4368" s="59">
        <v>44170</v>
      </c>
      <c r="C4368" s="60" t="s">
        <v>493</v>
      </c>
      <c r="D4368" s="61">
        <f>VLOOKUP(Pag_Inicio_Corr_mas_casos[[#This Row],[Corregimiento]],Hoja3!$A$2:$D$676,4,0)</f>
        <v>80811</v>
      </c>
      <c r="E4368" s="60">
        <v>34</v>
      </c>
      <c r="F4368">
        <v>1</v>
      </c>
    </row>
    <row r="4369" spans="1:6">
      <c r="A4369" s="58">
        <v>44170</v>
      </c>
      <c r="B4369" s="59">
        <v>44170</v>
      </c>
      <c r="C4369" s="60" t="s">
        <v>513</v>
      </c>
      <c r="D4369" s="61">
        <f>VLOOKUP(Pag_Inicio_Corr_mas_casos[[#This Row],[Corregimiento]],Hoja3!$A$2:$D$676,4,0)</f>
        <v>80814</v>
      </c>
      <c r="E4369" s="60">
        <v>34</v>
      </c>
      <c r="F4369">
        <v>1</v>
      </c>
    </row>
    <row r="4370" spans="1:6">
      <c r="A4370" s="58">
        <v>44170</v>
      </c>
      <c r="B4370" s="59">
        <v>44170</v>
      </c>
      <c r="C4370" s="60" t="s">
        <v>507</v>
      </c>
      <c r="D4370" s="61">
        <f>VLOOKUP(Pag_Inicio_Corr_mas_casos[[#This Row],[Corregimiento]],Hoja3!$A$2:$D$676,4,0)</f>
        <v>81009</v>
      </c>
      <c r="E4370" s="60">
        <v>33</v>
      </c>
      <c r="F4370">
        <v>1</v>
      </c>
    </row>
    <row r="4371" spans="1:6">
      <c r="A4371" s="58">
        <v>44170</v>
      </c>
      <c r="B4371" s="59">
        <v>44170</v>
      </c>
      <c r="C4371" s="60" t="s">
        <v>506</v>
      </c>
      <c r="D4371" s="61">
        <f>VLOOKUP(Pag_Inicio_Corr_mas_casos[[#This Row],[Corregimiento]],Hoja3!$A$2:$D$676,4,0)</f>
        <v>81003</v>
      </c>
      <c r="E4371" s="60">
        <v>33</v>
      </c>
      <c r="F4371">
        <v>1</v>
      </c>
    </row>
    <row r="4372" spans="1:6">
      <c r="A4372" s="58">
        <v>44170</v>
      </c>
      <c r="B4372" s="59">
        <v>44170</v>
      </c>
      <c r="C4372" s="60" t="s">
        <v>529</v>
      </c>
      <c r="D4372" s="61">
        <f>VLOOKUP(Pag_Inicio_Corr_mas_casos[[#This Row],[Corregimiento]],Hoja3!$A$2:$D$676,4,0)</f>
        <v>20101</v>
      </c>
      <c r="E4372" s="60">
        <v>33</v>
      </c>
      <c r="F4372">
        <v>1</v>
      </c>
    </row>
    <row r="4373" spans="1:6">
      <c r="A4373" s="58">
        <v>44170</v>
      </c>
      <c r="B4373" s="59">
        <v>44170</v>
      </c>
      <c r="C4373" s="60" t="s">
        <v>474</v>
      </c>
      <c r="D4373" s="61">
        <f>VLOOKUP(Pag_Inicio_Corr_mas_casos[[#This Row],[Corregimiento]],Hoja3!$A$2:$D$676,4,0)</f>
        <v>130107</v>
      </c>
      <c r="E4373" s="60">
        <v>31</v>
      </c>
      <c r="F4373">
        <v>1</v>
      </c>
    </row>
    <row r="4374" spans="1:6">
      <c r="A4374" s="58">
        <v>44170</v>
      </c>
      <c r="B4374" s="59">
        <v>44170</v>
      </c>
      <c r="C4374" s="60" t="s">
        <v>505</v>
      </c>
      <c r="D4374" s="61">
        <f>VLOOKUP(Pag_Inicio_Corr_mas_casos[[#This Row],[Corregimiento]],Hoja3!$A$2:$D$676,4,0)</f>
        <v>130717</v>
      </c>
      <c r="E4374" s="60">
        <v>30</v>
      </c>
      <c r="F4374">
        <v>1</v>
      </c>
    </row>
    <row r="4375" spans="1:6">
      <c r="A4375" s="58">
        <v>44170</v>
      </c>
      <c r="B4375" s="59">
        <v>44170</v>
      </c>
      <c r="C4375" s="60" t="s">
        <v>477</v>
      </c>
      <c r="D4375" s="61">
        <f>VLOOKUP(Pag_Inicio_Corr_mas_casos[[#This Row],[Corregimiento]],Hoja3!$A$2:$D$676,4,0)</f>
        <v>130702</v>
      </c>
      <c r="E4375" s="60">
        <v>29</v>
      </c>
      <c r="F4375">
        <v>1</v>
      </c>
    </row>
    <row r="4376" spans="1:6">
      <c r="A4376" s="58">
        <v>44170</v>
      </c>
      <c r="B4376" s="59">
        <v>44170</v>
      </c>
      <c r="C4376" s="60" t="s">
        <v>461</v>
      </c>
      <c r="D4376" s="61">
        <f>VLOOKUP(Pag_Inicio_Corr_mas_casos[[#This Row],[Corregimiento]],Hoja3!$A$2:$D$676,4,0)</f>
        <v>81002</v>
      </c>
      <c r="E4376" s="60">
        <v>26</v>
      </c>
      <c r="F4376">
        <v>1</v>
      </c>
    </row>
    <row r="4377" spans="1:6">
      <c r="A4377" s="58">
        <v>44170</v>
      </c>
      <c r="B4377" s="59">
        <v>44170</v>
      </c>
      <c r="C4377" s="60" t="s">
        <v>523</v>
      </c>
      <c r="D4377" s="61">
        <f>VLOOKUP(Pag_Inicio_Corr_mas_casos[[#This Row],[Corregimiento]],Hoja3!$A$2:$D$676,4,0)</f>
        <v>81005</v>
      </c>
      <c r="E4377" s="60">
        <v>26</v>
      </c>
      <c r="F4377">
        <v>1</v>
      </c>
    </row>
    <row r="4378" spans="1:6">
      <c r="A4378" s="58">
        <v>44170</v>
      </c>
      <c r="B4378" s="59">
        <v>44170</v>
      </c>
      <c r="C4378" s="60" t="s">
        <v>488</v>
      </c>
      <c r="D4378" s="61">
        <f>VLOOKUP(Pag_Inicio_Corr_mas_casos[[#This Row],[Corregimiento]],Hoja3!$A$2:$D$676,4,0)</f>
        <v>80501</v>
      </c>
      <c r="E4378" s="60">
        <v>25</v>
      </c>
      <c r="F4378">
        <v>1</v>
      </c>
    </row>
    <row r="4379" spans="1:6">
      <c r="A4379" s="58">
        <v>44170</v>
      </c>
      <c r="B4379" s="59">
        <v>44170</v>
      </c>
      <c r="C4379" s="60" t="s">
        <v>489</v>
      </c>
      <c r="D4379" s="61">
        <f>VLOOKUP(Pag_Inicio_Corr_mas_casos[[#This Row],[Corregimiento]],Hoja3!$A$2:$D$676,4,0)</f>
        <v>80808</v>
      </c>
      <c r="E4379" s="60">
        <v>25</v>
      </c>
      <c r="F4379">
        <v>1</v>
      </c>
    </row>
    <row r="4380" spans="1:6">
      <c r="A4380" s="58">
        <v>44170</v>
      </c>
      <c r="B4380" s="59">
        <v>44170</v>
      </c>
      <c r="C4380" s="60" t="s">
        <v>497</v>
      </c>
      <c r="D4380" s="61">
        <f>VLOOKUP(Pag_Inicio_Corr_mas_casos[[#This Row],[Corregimiento]],Hoja3!$A$2:$D$676,4,0)</f>
        <v>50208</v>
      </c>
      <c r="E4380" s="60">
        <v>24</v>
      </c>
      <c r="F4380">
        <v>1</v>
      </c>
    </row>
    <row r="4381" spans="1:6">
      <c r="A4381" s="58">
        <v>44170</v>
      </c>
      <c r="B4381" s="59">
        <v>44170</v>
      </c>
      <c r="C4381" s="60" t="s">
        <v>685</v>
      </c>
      <c r="D4381" s="61">
        <f>VLOOKUP(Pag_Inicio_Corr_mas_casos[[#This Row],[Corregimiento]],Hoja3!$A$2:$D$676,4,0)</f>
        <v>20208</v>
      </c>
      <c r="E4381" s="60">
        <v>24</v>
      </c>
      <c r="F4381">
        <v>1</v>
      </c>
    </row>
    <row r="4382" spans="1:6">
      <c r="A4382" s="58">
        <v>44170</v>
      </c>
      <c r="B4382" s="59">
        <v>44170</v>
      </c>
      <c r="C4382" s="60" t="s">
        <v>532</v>
      </c>
      <c r="D4382" s="61">
        <f>VLOOKUP(Pag_Inicio_Corr_mas_casos[[#This Row],[Corregimiento]],Hoja3!$A$2:$D$676,4,0)</f>
        <v>20601</v>
      </c>
      <c r="E4382" s="60">
        <v>24</v>
      </c>
      <c r="F4382">
        <v>1</v>
      </c>
    </row>
    <row r="4383" spans="1:6">
      <c r="A4383" s="58">
        <v>44170</v>
      </c>
      <c r="B4383" s="59">
        <v>44170</v>
      </c>
      <c r="C4383" s="60" t="s">
        <v>564</v>
      </c>
      <c r="D4383" s="61">
        <f>VLOOKUP(Pag_Inicio_Corr_mas_casos[[#This Row],[Corregimiento]],Hoja3!$A$2:$D$676,4,0)</f>
        <v>40606</v>
      </c>
      <c r="E4383" s="60">
        <v>23</v>
      </c>
      <c r="F4383">
        <v>1</v>
      </c>
    </row>
    <row r="4384" spans="1:6">
      <c r="A4384" s="58">
        <v>44170</v>
      </c>
      <c r="B4384" s="59">
        <v>44170</v>
      </c>
      <c r="C4384" s="60" t="s">
        <v>490</v>
      </c>
      <c r="D4384" s="61">
        <f>VLOOKUP(Pag_Inicio_Corr_mas_casos[[#This Row],[Corregimiento]],Hoja3!$A$2:$D$676,4,0)</f>
        <v>80820</v>
      </c>
      <c r="E4384" s="60">
        <v>23</v>
      </c>
      <c r="F4384">
        <v>1</v>
      </c>
    </row>
    <row r="4385" spans="1:6">
      <c r="A4385" s="58">
        <v>44170</v>
      </c>
      <c r="B4385" s="59">
        <v>44170</v>
      </c>
      <c r="C4385" s="60" t="s">
        <v>511</v>
      </c>
      <c r="D4385" s="61">
        <f>VLOOKUP(Pag_Inicio_Corr_mas_casos[[#This Row],[Corregimiento]],Hoja3!$A$2:$D$676,4,0)</f>
        <v>80508</v>
      </c>
      <c r="E4385" s="60">
        <v>21</v>
      </c>
      <c r="F4385">
        <v>1</v>
      </c>
    </row>
    <row r="4386" spans="1:6">
      <c r="A4386" s="58">
        <v>44170</v>
      </c>
      <c r="B4386" s="59">
        <v>44170</v>
      </c>
      <c r="C4386" s="60" t="s">
        <v>499</v>
      </c>
      <c r="D4386" s="61">
        <f>VLOOKUP(Pag_Inicio_Corr_mas_casos[[#This Row],[Corregimiento]],Hoja3!$A$2:$D$676,4,0)</f>
        <v>130105</v>
      </c>
      <c r="E4386" s="60">
        <v>21</v>
      </c>
      <c r="F4386">
        <v>1</v>
      </c>
    </row>
    <row r="4387" spans="1:6">
      <c r="A4387" s="58">
        <v>44170</v>
      </c>
      <c r="B4387" s="59">
        <v>44170</v>
      </c>
      <c r="C4387" s="60" t="s">
        <v>495</v>
      </c>
      <c r="D4387" s="61">
        <f>VLOOKUP(Pag_Inicio_Corr_mas_casos[[#This Row],[Corregimiento]],Hoja3!$A$2:$D$676,4,0)</f>
        <v>130708</v>
      </c>
      <c r="E4387" s="60">
        <v>20</v>
      </c>
      <c r="F4387">
        <v>1</v>
      </c>
    </row>
    <row r="4388" spans="1:6">
      <c r="A4388" s="58">
        <v>44170</v>
      </c>
      <c r="B4388" s="59">
        <v>44170</v>
      </c>
      <c r="C4388" s="60" t="s">
        <v>498</v>
      </c>
      <c r="D4388" s="61">
        <f>VLOOKUP(Pag_Inicio_Corr_mas_casos[[#This Row],[Corregimiento]],Hoja3!$A$2:$D$676,4,0)</f>
        <v>80803</v>
      </c>
      <c r="E4388" s="60">
        <v>20</v>
      </c>
      <c r="F4388">
        <v>1</v>
      </c>
    </row>
    <row r="4389" spans="1:6">
      <c r="A4389" s="58">
        <v>44170</v>
      </c>
      <c r="B4389" s="59">
        <v>44170</v>
      </c>
      <c r="C4389" s="60" t="s">
        <v>673</v>
      </c>
      <c r="D4389" s="61">
        <f>VLOOKUP(Pag_Inicio_Corr_mas_casos[[#This Row],[Corregimiento]],Hoja3!$A$2:$D$676,4,0)</f>
        <v>50307</v>
      </c>
      <c r="E4389" s="60">
        <v>18</v>
      </c>
      <c r="F4389">
        <v>1</v>
      </c>
    </row>
    <row r="4390" spans="1:6">
      <c r="A4390" s="58">
        <v>44170</v>
      </c>
      <c r="B4390" s="59">
        <v>44170</v>
      </c>
      <c r="C4390" s="60" t="s">
        <v>482</v>
      </c>
      <c r="D4390" s="61">
        <f>VLOOKUP(Pag_Inicio_Corr_mas_casos[[#This Row],[Corregimiento]],Hoja3!$A$2:$D$676,4,0)</f>
        <v>30107</v>
      </c>
      <c r="E4390" s="60">
        <v>17</v>
      </c>
      <c r="F4390">
        <v>1</v>
      </c>
    </row>
    <row r="4391" spans="1:6">
      <c r="A4391" s="58">
        <v>44170</v>
      </c>
      <c r="B4391" s="59">
        <v>44170</v>
      </c>
      <c r="C4391" s="60" t="s">
        <v>517</v>
      </c>
      <c r="D4391" s="61">
        <f>VLOOKUP(Pag_Inicio_Corr_mas_casos[[#This Row],[Corregimiento]],Hoja3!$A$2:$D$676,4,0)</f>
        <v>91001</v>
      </c>
      <c r="E4391" s="60">
        <v>16</v>
      </c>
      <c r="F4391">
        <v>1</v>
      </c>
    </row>
    <row r="4392" spans="1:6">
      <c r="A4392" s="58">
        <v>44170</v>
      </c>
      <c r="B4392" s="59">
        <v>44170</v>
      </c>
      <c r="C4392" s="60" t="s">
        <v>480</v>
      </c>
      <c r="D4392" s="61">
        <f>VLOOKUP(Pag_Inicio_Corr_mas_casos[[#This Row],[Corregimiento]],Hoja3!$A$2:$D$676,4,0)</f>
        <v>130108</v>
      </c>
      <c r="E4392" s="60">
        <v>15</v>
      </c>
      <c r="F4392">
        <v>1</v>
      </c>
    </row>
    <row r="4393" spans="1:6">
      <c r="A4393" s="58">
        <v>44170</v>
      </c>
      <c r="B4393" s="59">
        <v>44170</v>
      </c>
      <c r="C4393" s="60" t="s">
        <v>478</v>
      </c>
      <c r="D4393" s="61">
        <f>VLOOKUP(Pag_Inicio_Corr_mas_casos[[#This Row],[Corregimiento]],Hoja3!$A$2:$D$676,4,0)</f>
        <v>40601</v>
      </c>
      <c r="E4393" s="60">
        <v>14</v>
      </c>
      <c r="F4393">
        <v>1</v>
      </c>
    </row>
    <row r="4394" spans="1:6">
      <c r="A4394" s="58">
        <v>44170</v>
      </c>
      <c r="B4394" s="59">
        <v>44170</v>
      </c>
      <c r="C4394" s="60" t="s">
        <v>509</v>
      </c>
      <c r="D4394" s="61">
        <f>VLOOKUP(Pag_Inicio_Corr_mas_casos[[#This Row],[Corregimiento]],Hoja3!$A$2:$D$676,4,0)</f>
        <v>130701</v>
      </c>
      <c r="E4394" s="60">
        <v>14</v>
      </c>
      <c r="F4394">
        <v>1</v>
      </c>
    </row>
    <row r="4395" spans="1:6">
      <c r="A4395" s="58">
        <v>44170</v>
      </c>
      <c r="B4395" s="59">
        <v>44170</v>
      </c>
      <c r="C4395" s="60" t="s">
        <v>475</v>
      </c>
      <c r="D4395" s="61">
        <f>VLOOKUP(Pag_Inicio_Corr_mas_casos[[#This Row],[Corregimiento]],Hoja3!$A$2:$D$676,4,0)</f>
        <v>81006</v>
      </c>
      <c r="E4395" s="60">
        <v>14</v>
      </c>
      <c r="F4395">
        <v>1</v>
      </c>
    </row>
    <row r="4396" spans="1:6">
      <c r="A4396" s="58">
        <v>44170</v>
      </c>
      <c r="B4396" s="59">
        <v>44170</v>
      </c>
      <c r="C4396" s="60" t="s">
        <v>453</v>
      </c>
      <c r="D4396" s="61">
        <f>VLOOKUP(Pag_Inicio_Corr_mas_casos[[#This Row],[Corregimiento]],Hoja3!$A$2:$D$676,4,0)</f>
        <v>130709</v>
      </c>
      <c r="E4396" s="60">
        <v>14</v>
      </c>
      <c r="F4396">
        <v>1</v>
      </c>
    </row>
    <row r="4397" spans="1:6">
      <c r="A4397" s="58">
        <v>44170</v>
      </c>
      <c r="B4397" s="59">
        <v>44170</v>
      </c>
      <c r="C4397" s="60" t="s">
        <v>463</v>
      </c>
      <c r="D4397" s="61">
        <f>VLOOKUP(Pag_Inicio_Corr_mas_casos[[#This Row],[Corregimiento]],Hoja3!$A$2:$D$676,4,0)</f>
        <v>80802</v>
      </c>
      <c r="E4397" s="60">
        <v>13</v>
      </c>
      <c r="F4397">
        <v>1</v>
      </c>
    </row>
    <row r="4398" spans="1:6">
      <c r="A4398" s="58">
        <v>44170</v>
      </c>
      <c r="B4398" s="59">
        <v>44170</v>
      </c>
      <c r="C4398" s="60" t="s">
        <v>510</v>
      </c>
      <c r="D4398" s="61">
        <f>VLOOKUP(Pag_Inicio_Corr_mas_casos[[#This Row],[Corregimiento]],Hoja3!$A$2:$D$676,4,0)</f>
        <v>80804</v>
      </c>
      <c r="E4398" s="60">
        <v>13</v>
      </c>
      <c r="F4398">
        <v>1</v>
      </c>
    </row>
    <row r="4399" spans="1:6">
      <c r="A4399" s="58">
        <v>44170</v>
      </c>
      <c r="B4399" s="59">
        <v>44170</v>
      </c>
      <c r="C4399" s="60" t="s">
        <v>526</v>
      </c>
      <c r="D4399" s="61">
        <f>VLOOKUP(Pag_Inicio_Corr_mas_casos[[#This Row],[Corregimiento]],Hoja3!$A$2:$D$676,4,0)</f>
        <v>130301</v>
      </c>
      <c r="E4399" s="60">
        <v>12</v>
      </c>
      <c r="F4399">
        <v>1</v>
      </c>
    </row>
    <row r="4400" spans="1:6">
      <c r="A4400" s="58">
        <v>44170</v>
      </c>
      <c r="B4400" s="59">
        <v>44170</v>
      </c>
      <c r="C4400" s="60" t="s">
        <v>683</v>
      </c>
      <c r="D4400" s="61">
        <f>VLOOKUP(Pag_Inicio_Corr_mas_casos[[#This Row],[Corregimiento]],Hoja3!$A$2:$D$676,4,0)</f>
        <v>20105</v>
      </c>
      <c r="E4400" s="60">
        <v>12</v>
      </c>
      <c r="F4400">
        <v>1</v>
      </c>
    </row>
    <row r="4401" spans="1:7">
      <c r="A4401" s="58">
        <v>44170</v>
      </c>
      <c r="B4401" s="59">
        <v>44170</v>
      </c>
      <c r="C4401" s="60" t="s">
        <v>515</v>
      </c>
      <c r="D4401" s="61">
        <f>VLOOKUP(Pag_Inicio_Corr_mas_casos[[#This Row],[Corregimiento]],Hoja3!$A$2:$D$676,4,0)</f>
        <v>30111</v>
      </c>
      <c r="E4401" s="60">
        <v>12</v>
      </c>
      <c r="F4401">
        <v>1</v>
      </c>
    </row>
    <row r="4402" spans="1:7">
      <c r="A4402" s="58">
        <v>44170</v>
      </c>
      <c r="B4402" s="59">
        <v>44170</v>
      </c>
      <c r="C4402" s="60" t="s">
        <v>686</v>
      </c>
      <c r="D4402" s="61">
        <f>VLOOKUP(Pag_Inicio_Corr_mas_casos[[#This Row],[Corregimiento]],Hoja3!$A$2:$D$676,4,0)</f>
        <v>91010</v>
      </c>
      <c r="E4402" s="60">
        <v>11</v>
      </c>
      <c r="F4402">
        <v>1</v>
      </c>
    </row>
    <row r="4403" spans="1:7">
      <c r="A4403" s="58">
        <v>44170</v>
      </c>
      <c r="B4403" s="59">
        <v>44170</v>
      </c>
      <c r="C4403" s="60" t="s">
        <v>516</v>
      </c>
      <c r="D4403" s="61">
        <f>VLOOKUP(Pag_Inicio_Corr_mas_casos[[#This Row],[Corregimiento]],Hoja3!$A$2:$D$676,4,0)</f>
        <v>130706</v>
      </c>
      <c r="E4403" s="60">
        <v>11</v>
      </c>
      <c r="F4403">
        <v>1</v>
      </c>
    </row>
    <row r="4404" spans="1:7">
      <c r="A4404" s="102">
        <v>44171</v>
      </c>
      <c r="B4404" s="103">
        <v>44171</v>
      </c>
      <c r="C4404" s="104" t="s">
        <v>460</v>
      </c>
      <c r="D4404" s="105">
        <f>VLOOKUP(Pag_Inicio_Corr_mas_casos[[#This Row],[Corregimiento]],Hoja3!$A$2:$D$676,4,0)</f>
        <v>130101</v>
      </c>
      <c r="E4404" s="104">
        <v>83</v>
      </c>
      <c r="F4404">
        <v>1</v>
      </c>
      <c r="G4404">
        <f>SUM(F4404:F4450)</f>
        <v>47</v>
      </c>
    </row>
    <row r="4405" spans="1:7">
      <c r="A4405" s="102">
        <v>44171</v>
      </c>
      <c r="B4405" s="103">
        <v>44171</v>
      </c>
      <c r="C4405" s="104" t="s">
        <v>462</v>
      </c>
      <c r="D4405" s="105">
        <f>VLOOKUP(Pag_Inicio_Corr_mas_casos[[#This Row],[Corregimiento]],Hoja3!$A$2:$D$676,4,0)</f>
        <v>130106</v>
      </c>
      <c r="E4405" s="104">
        <v>68</v>
      </c>
      <c r="F4405">
        <v>1</v>
      </c>
    </row>
    <row r="4406" spans="1:7">
      <c r="A4406" s="102">
        <v>44171</v>
      </c>
      <c r="B4406" s="103">
        <v>44171</v>
      </c>
      <c r="C4406" s="104" t="s">
        <v>473</v>
      </c>
      <c r="D4406" s="105">
        <f>VLOOKUP(Pag_Inicio_Corr_mas_casos[[#This Row],[Corregimiento]],Hoja3!$A$2:$D$676,4,0)</f>
        <v>80819</v>
      </c>
      <c r="E4406" s="104">
        <v>58</v>
      </c>
      <c r="F4406">
        <v>1</v>
      </c>
    </row>
    <row r="4407" spans="1:7">
      <c r="A4407" s="102">
        <v>44171</v>
      </c>
      <c r="B4407" s="103">
        <v>44171</v>
      </c>
      <c r="C4407" s="104" t="s">
        <v>486</v>
      </c>
      <c r="D4407" s="105">
        <f>VLOOKUP(Pag_Inicio_Corr_mas_casos[[#This Row],[Corregimiento]],Hoja3!$A$2:$D$676,4,0)</f>
        <v>80813</v>
      </c>
      <c r="E4407" s="104">
        <v>49</v>
      </c>
      <c r="F4407">
        <v>1</v>
      </c>
    </row>
    <row r="4408" spans="1:7">
      <c r="A4408" s="102">
        <v>44171</v>
      </c>
      <c r="B4408" s="103">
        <v>44171</v>
      </c>
      <c r="C4408" s="104" t="s">
        <v>476</v>
      </c>
      <c r="D4408" s="105">
        <f>VLOOKUP(Pag_Inicio_Corr_mas_casos[[#This Row],[Corregimiento]],Hoja3!$A$2:$D$676,4,0)</f>
        <v>80812</v>
      </c>
      <c r="E4408" s="104">
        <v>49</v>
      </c>
      <c r="F4408">
        <v>1</v>
      </c>
    </row>
    <row r="4409" spans="1:7">
      <c r="A4409" s="102">
        <v>44171</v>
      </c>
      <c r="B4409" s="103">
        <v>44171</v>
      </c>
      <c r="C4409" s="104" t="s">
        <v>501</v>
      </c>
      <c r="D4409" s="105">
        <f>VLOOKUP(Pag_Inicio_Corr_mas_casos[[#This Row],[Corregimiento]],Hoja3!$A$2:$D$676,4,0)</f>
        <v>80809</v>
      </c>
      <c r="E4409" s="104">
        <v>47</v>
      </c>
      <c r="F4409">
        <v>1</v>
      </c>
    </row>
    <row r="4410" spans="1:7">
      <c r="A4410" s="102">
        <v>44171</v>
      </c>
      <c r="B4410" s="103">
        <v>44171</v>
      </c>
      <c r="C4410" s="104" t="s">
        <v>506</v>
      </c>
      <c r="D4410" s="105">
        <f>VLOOKUP(Pag_Inicio_Corr_mas_casos[[#This Row],[Corregimiento]],Hoja3!$A$2:$D$676,4,0)</f>
        <v>81003</v>
      </c>
      <c r="E4410" s="104">
        <v>41</v>
      </c>
      <c r="F4410">
        <v>1</v>
      </c>
    </row>
    <row r="4411" spans="1:7">
      <c r="A4411" s="102">
        <v>44171</v>
      </c>
      <c r="B4411" s="103">
        <v>44171</v>
      </c>
      <c r="C4411" s="104" t="s">
        <v>472</v>
      </c>
      <c r="D4411" s="105">
        <f>VLOOKUP(Pag_Inicio_Corr_mas_casos[[#This Row],[Corregimiento]],Hoja3!$A$2:$D$676,4,0)</f>
        <v>81001</v>
      </c>
      <c r="E4411" s="104">
        <v>41</v>
      </c>
      <c r="F4411">
        <v>1</v>
      </c>
    </row>
    <row r="4412" spans="1:7">
      <c r="A4412" s="102">
        <v>44171</v>
      </c>
      <c r="B4412" s="103">
        <v>44171</v>
      </c>
      <c r="C4412" s="104" t="s">
        <v>466</v>
      </c>
      <c r="D4412" s="105">
        <f>VLOOKUP(Pag_Inicio_Corr_mas_casos[[#This Row],[Corregimiento]],Hoja3!$A$2:$D$676,4,0)</f>
        <v>81007</v>
      </c>
      <c r="E4412" s="104">
        <v>40</v>
      </c>
      <c r="F4412">
        <v>1</v>
      </c>
    </row>
    <row r="4413" spans="1:7">
      <c r="A4413" s="102">
        <v>44171</v>
      </c>
      <c r="B4413" s="103">
        <v>44171</v>
      </c>
      <c r="C4413" s="104" t="s">
        <v>471</v>
      </c>
      <c r="D4413" s="105">
        <f>VLOOKUP(Pag_Inicio_Corr_mas_casos[[#This Row],[Corregimiento]],Hoja3!$A$2:$D$676,4,0)</f>
        <v>80823</v>
      </c>
      <c r="E4413" s="104">
        <v>38</v>
      </c>
      <c r="F4413">
        <v>1</v>
      </c>
    </row>
    <row r="4414" spans="1:7">
      <c r="A4414" s="102">
        <v>44171</v>
      </c>
      <c r="B4414" s="103">
        <v>44171</v>
      </c>
      <c r="C4414" s="104" t="s">
        <v>474</v>
      </c>
      <c r="D4414" s="105">
        <f>VLOOKUP(Pag_Inicio_Corr_mas_casos[[#This Row],[Corregimiento]],Hoja3!$A$2:$D$676,4,0)</f>
        <v>130107</v>
      </c>
      <c r="E4414" s="104">
        <v>38</v>
      </c>
      <c r="F4414">
        <v>1</v>
      </c>
    </row>
    <row r="4415" spans="1:7">
      <c r="A4415" s="102">
        <v>44171</v>
      </c>
      <c r="B4415" s="103">
        <v>44171</v>
      </c>
      <c r="C4415" s="104" t="s">
        <v>465</v>
      </c>
      <c r="D4415" s="105">
        <f>VLOOKUP(Pag_Inicio_Corr_mas_casos[[#This Row],[Corregimiento]],Hoja3!$A$2:$D$676,4,0)</f>
        <v>80821</v>
      </c>
      <c r="E4415" s="104">
        <v>36</v>
      </c>
      <c r="F4415">
        <v>1</v>
      </c>
    </row>
    <row r="4416" spans="1:7">
      <c r="A4416" s="102">
        <v>44171</v>
      </c>
      <c r="B4416" s="103">
        <v>44171</v>
      </c>
      <c r="C4416" s="104" t="s">
        <v>481</v>
      </c>
      <c r="D4416" s="105">
        <f>VLOOKUP(Pag_Inicio_Corr_mas_casos[[#This Row],[Corregimiento]],Hoja3!$A$2:$D$676,4,0)</f>
        <v>80810</v>
      </c>
      <c r="E4416" s="104">
        <v>35</v>
      </c>
      <c r="F4416">
        <v>1</v>
      </c>
    </row>
    <row r="4417" spans="1:6">
      <c r="A4417" s="102">
        <v>44171</v>
      </c>
      <c r="B4417" s="103">
        <v>44171</v>
      </c>
      <c r="C4417" s="104" t="s">
        <v>488</v>
      </c>
      <c r="D4417" s="105">
        <f>VLOOKUP(Pag_Inicio_Corr_mas_casos[[#This Row],[Corregimiento]],Hoja3!$A$2:$D$676,4,0)</f>
        <v>80501</v>
      </c>
      <c r="E4417" s="104">
        <v>34</v>
      </c>
      <c r="F4417">
        <v>1</v>
      </c>
    </row>
    <row r="4418" spans="1:6">
      <c r="A4418" s="102">
        <v>44171</v>
      </c>
      <c r="B4418" s="103">
        <v>44171</v>
      </c>
      <c r="C4418" s="104" t="s">
        <v>490</v>
      </c>
      <c r="D4418" s="105">
        <f>VLOOKUP(Pag_Inicio_Corr_mas_casos[[#This Row],[Corregimiento]],Hoja3!$A$2:$D$676,4,0)</f>
        <v>80820</v>
      </c>
      <c r="E4418" s="104">
        <v>33</v>
      </c>
      <c r="F4418">
        <v>1</v>
      </c>
    </row>
    <row r="4419" spans="1:6">
      <c r="A4419" s="102">
        <v>44171</v>
      </c>
      <c r="B4419" s="103">
        <v>44171</v>
      </c>
      <c r="C4419" s="104" t="s">
        <v>496</v>
      </c>
      <c r="D4419" s="105">
        <f>VLOOKUP(Pag_Inicio_Corr_mas_casos[[#This Row],[Corregimiento]],Hoja3!$A$2:$D$676,4,0)</f>
        <v>80826</v>
      </c>
      <c r="E4419" s="104">
        <v>32</v>
      </c>
      <c r="F4419">
        <v>1</v>
      </c>
    </row>
    <row r="4420" spans="1:6">
      <c r="A4420" s="102">
        <v>44171</v>
      </c>
      <c r="B4420" s="103">
        <v>44171</v>
      </c>
      <c r="C4420" s="104" t="s">
        <v>477</v>
      </c>
      <c r="D4420" s="105">
        <f>VLOOKUP(Pag_Inicio_Corr_mas_casos[[#This Row],[Corregimiento]],Hoja3!$A$2:$D$676,4,0)</f>
        <v>130702</v>
      </c>
      <c r="E4420" s="104">
        <v>32</v>
      </c>
      <c r="F4420">
        <v>1</v>
      </c>
    </row>
    <row r="4421" spans="1:6">
      <c r="A4421" s="102">
        <v>44171</v>
      </c>
      <c r="B4421" s="103">
        <v>44171</v>
      </c>
      <c r="C4421" s="104" t="s">
        <v>464</v>
      </c>
      <c r="D4421" s="105">
        <f>VLOOKUP(Pag_Inicio_Corr_mas_casos[[#This Row],[Corregimiento]],Hoja3!$A$2:$D$676,4,0)</f>
        <v>130102</v>
      </c>
      <c r="E4421" s="104">
        <v>31</v>
      </c>
      <c r="F4421">
        <v>1</v>
      </c>
    </row>
    <row r="4422" spans="1:6">
      <c r="A4422" s="102">
        <v>44171</v>
      </c>
      <c r="B4422" s="103">
        <v>44171</v>
      </c>
      <c r="C4422" s="104" t="s">
        <v>479</v>
      </c>
      <c r="D4422" s="105">
        <f>VLOOKUP(Pag_Inicio_Corr_mas_casos[[#This Row],[Corregimiento]],Hoja3!$A$2:$D$676,4,0)</f>
        <v>80806</v>
      </c>
      <c r="E4422" s="104">
        <v>30</v>
      </c>
      <c r="F4422">
        <v>1</v>
      </c>
    </row>
    <row r="4423" spans="1:6">
      <c r="A4423" s="102">
        <v>44171</v>
      </c>
      <c r="B4423" s="103">
        <v>44171</v>
      </c>
      <c r="C4423" s="104" t="s">
        <v>687</v>
      </c>
      <c r="D4423" s="105">
        <f>VLOOKUP(Pag_Inicio_Corr_mas_casos[[#This Row],[Corregimiento]],Hoja3!$A$2:$D$676,4,0)</f>
        <v>40104</v>
      </c>
      <c r="E4423" s="104">
        <v>29</v>
      </c>
      <c r="F4423">
        <v>1</v>
      </c>
    </row>
    <row r="4424" spans="1:6">
      <c r="A4424" s="102">
        <v>44171</v>
      </c>
      <c r="B4424" s="103">
        <v>44171</v>
      </c>
      <c r="C4424" s="104" t="s">
        <v>532</v>
      </c>
      <c r="D4424" s="105">
        <f>VLOOKUP(Pag_Inicio_Corr_mas_casos[[#This Row],[Corregimiento]],Hoja3!$A$2:$D$676,4,0)</f>
        <v>20601</v>
      </c>
      <c r="E4424" s="104">
        <v>28</v>
      </c>
      <c r="F4424">
        <v>1</v>
      </c>
    </row>
    <row r="4425" spans="1:6">
      <c r="A4425" s="102">
        <v>44171</v>
      </c>
      <c r="B4425" s="103">
        <v>44171</v>
      </c>
      <c r="C4425" s="104" t="s">
        <v>491</v>
      </c>
      <c r="D4425" s="105">
        <f>VLOOKUP(Pag_Inicio_Corr_mas_casos[[#This Row],[Corregimiento]],Hoja3!$A$2:$D$676,4,0)</f>
        <v>80815</v>
      </c>
      <c r="E4425" s="104">
        <v>28</v>
      </c>
      <c r="F4425">
        <v>1</v>
      </c>
    </row>
    <row r="4426" spans="1:6">
      <c r="A4426" s="102">
        <v>44171</v>
      </c>
      <c r="B4426" s="103">
        <v>44171</v>
      </c>
      <c r="C4426" s="104" t="s">
        <v>509</v>
      </c>
      <c r="D4426" s="105">
        <f>VLOOKUP(Pag_Inicio_Corr_mas_casos[[#This Row],[Corregimiento]],Hoja3!$A$2:$D$676,4,0)</f>
        <v>130701</v>
      </c>
      <c r="E4426" s="104">
        <v>27</v>
      </c>
      <c r="F4426">
        <v>1</v>
      </c>
    </row>
    <row r="4427" spans="1:6">
      <c r="A4427" s="102">
        <v>44171</v>
      </c>
      <c r="B4427" s="103">
        <v>44171</v>
      </c>
      <c r="C4427" s="104" t="s">
        <v>505</v>
      </c>
      <c r="D4427" s="105">
        <f>VLOOKUP(Pag_Inicio_Corr_mas_casos[[#This Row],[Corregimiento]],Hoja3!$A$2:$D$676,4,0)</f>
        <v>130717</v>
      </c>
      <c r="E4427" s="104">
        <v>26</v>
      </c>
      <c r="F4427">
        <v>1</v>
      </c>
    </row>
    <row r="4428" spans="1:6">
      <c r="A4428" s="102">
        <v>44171</v>
      </c>
      <c r="B4428" s="103">
        <v>44171</v>
      </c>
      <c r="C4428" s="104" t="s">
        <v>524</v>
      </c>
      <c r="D4428" s="105">
        <f>VLOOKUP(Pag_Inicio_Corr_mas_casos[[#This Row],[Corregimiento]],Hoja3!$A$2:$D$676,4,0)</f>
        <v>130716</v>
      </c>
      <c r="E4428" s="104">
        <v>26</v>
      </c>
      <c r="F4428">
        <v>1</v>
      </c>
    </row>
    <row r="4429" spans="1:6">
      <c r="A4429" s="102">
        <v>44171</v>
      </c>
      <c r="B4429" s="103">
        <v>44171</v>
      </c>
      <c r="C4429" s="104" t="s">
        <v>467</v>
      </c>
      <c r="D4429" s="105">
        <f>VLOOKUP(Pag_Inicio_Corr_mas_casos[[#This Row],[Corregimiento]],Hoja3!$A$2:$D$676,4,0)</f>
        <v>81008</v>
      </c>
      <c r="E4429" s="104">
        <v>26</v>
      </c>
      <c r="F4429">
        <v>1</v>
      </c>
    </row>
    <row r="4430" spans="1:6">
      <c r="A4430" s="102">
        <v>44171</v>
      </c>
      <c r="B4430" s="103">
        <v>44171</v>
      </c>
      <c r="C4430" s="104" t="s">
        <v>493</v>
      </c>
      <c r="D4430" s="105">
        <f>VLOOKUP(Pag_Inicio_Corr_mas_casos[[#This Row],[Corregimiento]],Hoja3!$A$2:$D$676,4,0)</f>
        <v>80811</v>
      </c>
      <c r="E4430" s="104">
        <v>26</v>
      </c>
      <c r="F4430">
        <v>1</v>
      </c>
    </row>
    <row r="4431" spans="1:6">
      <c r="A4431" s="102">
        <v>44171</v>
      </c>
      <c r="B4431" s="103">
        <v>44171</v>
      </c>
      <c r="C4431" s="104" t="s">
        <v>461</v>
      </c>
      <c r="D4431" s="105">
        <f>VLOOKUP(Pag_Inicio_Corr_mas_casos[[#This Row],[Corregimiento]],Hoja3!$A$2:$D$676,4,0)</f>
        <v>81002</v>
      </c>
      <c r="E4431" s="104">
        <v>24</v>
      </c>
      <c r="F4431">
        <v>1</v>
      </c>
    </row>
    <row r="4432" spans="1:6">
      <c r="A4432" s="102">
        <v>44171</v>
      </c>
      <c r="B4432" s="103">
        <v>44171</v>
      </c>
      <c r="C4432" s="104" t="s">
        <v>507</v>
      </c>
      <c r="D4432" s="105">
        <f>VLOOKUP(Pag_Inicio_Corr_mas_casos[[#This Row],[Corregimiento]],Hoja3!$A$2:$D$676,4,0)</f>
        <v>81009</v>
      </c>
      <c r="E4432" s="104">
        <v>23</v>
      </c>
      <c r="F4432">
        <v>1</v>
      </c>
    </row>
    <row r="4433" spans="1:6">
      <c r="A4433" s="102">
        <v>44171</v>
      </c>
      <c r="B4433" s="103">
        <v>44171</v>
      </c>
      <c r="C4433" s="104" t="s">
        <v>513</v>
      </c>
      <c r="D4433" s="105">
        <f>VLOOKUP(Pag_Inicio_Corr_mas_casos[[#This Row],[Corregimiento]],Hoja3!$A$2:$D$676,4,0)</f>
        <v>80814</v>
      </c>
      <c r="E4433" s="104">
        <v>23</v>
      </c>
      <c r="F4433">
        <v>1</v>
      </c>
    </row>
    <row r="4434" spans="1:6">
      <c r="A4434" s="102">
        <v>44171</v>
      </c>
      <c r="B4434" s="103">
        <v>44171</v>
      </c>
      <c r="C4434" s="104" t="s">
        <v>512</v>
      </c>
      <c r="D4434" s="105">
        <f>VLOOKUP(Pag_Inicio_Corr_mas_casos[[#This Row],[Corregimiento]],Hoja3!$A$2:$D$676,4,0)</f>
        <v>80807</v>
      </c>
      <c r="E4434" s="104">
        <v>22</v>
      </c>
      <c r="F4434">
        <v>1</v>
      </c>
    </row>
    <row r="4435" spans="1:6">
      <c r="A4435" s="102">
        <v>44171</v>
      </c>
      <c r="B4435" s="103">
        <v>44171</v>
      </c>
      <c r="C4435" s="104" t="s">
        <v>468</v>
      </c>
      <c r="D4435" s="105">
        <f>VLOOKUP(Pag_Inicio_Corr_mas_casos[[#This Row],[Corregimiento]],Hoja3!$A$2:$D$676,4,0)</f>
        <v>80816</v>
      </c>
      <c r="E4435" s="104">
        <v>20</v>
      </c>
      <c r="F4435">
        <v>1</v>
      </c>
    </row>
    <row r="4436" spans="1:6">
      <c r="A4436" s="102">
        <v>44171</v>
      </c>
      <c r="B4436" s="103">
        <v>44171</v>
      </c>
      <c r="C4436" s="104" t="s">
        <v>489</v>
      </c>
      <c r="D4436" s="105">
        <f>VLOOKUP(Pag_Inicio_Corr_mas_casos[[#This Row],[Corregimiento]],Hoja3!$A$2:$D$676,4,0)</f>
        <v>80808</v>
      </c>
      <c r="E4436" s="104">
        <v>20</v>
      </c>
      <c r="F4436">
        <v>1</v>
      </c>
    </row>
    <row r="4437" spans="1:6">
      <c r="A4437" s="102">
        <v>44171</v>
      </c>
      <c r="B4437" s="103">
        <v>44171</v>
      </c>
      <c r="C4437" s="104" t="s">
        <v>480</v>
      </c>
      <c r="D4437" s="105">
        <f>VLOOKUP(Pag_Inicio_Corr_mas_casos[[#This Row],[Corregimiento]],Hoja3!$A$2:$D$676,4,0)</f>
        <v>130108</v>
      </c>
      <c r="E4437" s="104">
        <v>19</v>
      </c>
      <c r="F4437">
        <v>1</v>
      </c>
    </row>
    <row r="4438" spans="1:6">
      <c r="A4438" s="102">
        <v>44171</v>
      </c>
      <c r="B4438" s="103">
        <v>44171</v>
      </c>
      <c r="C4438" s="104" t="s">
        <v>495</v>
      </c>
      <c r="D4438" s="105">
        <f>VLOOKUP(Pag_Inicio_Corr_mas_casos[[#This Row],[Corregimiento]],Hoja3!$A$2:$D$676,4,0)</f>
        <v>130708</v>
      </c>
      <c r="E4438" s="104">
        <v>16</v>
      </c>
      <c r="F4438">
        <v>1</v>
      </c>
    </row>
    <row r="4439" spans="1:6">
      <c r="A4439" s="102">
        <v>44171</v>
      </c>
      <c r="B4439" s="103">
        <v>44171</v>
      </c>
      <c r="C4439" s="104" t="s">
        <v>516</v>
      </c>
      <c r="D4439" s="105">
        <f>VLOOKUP(Pag_Inicio_Corr_mas_casos[[#This Row],[Corregimiento]],Hoja3!$A$2:$D$676,4,0)</f>
        <v>130706</v>
      </c>
      <c r="E4439" s="104">
        <v>16</v>
      </c>
      <c r="F4439">
        <v>1</v>
      </c>
    </row>
    <row r="4440" spans="1:6">
      <c r="A4440" s="102">
        <v>44171</v>
      </c>
      <c r="B4440" s="103">
        <v>44171</v>
      </c>
      <c r="C4440" s="104" t="s">
        <v>470</v>
      </c>
      <c r="D4440" s="105">
        <f>VLOOKUP(Pag_Inicio_Corr_mas_casos[[#This Row],[Corregimiento]],Hoja3!$A$2:$D$676,4,0)</f>
        <v>80822</v>
      </c>
      <c r="E4440" s="104">
        <v>15</v>
      </c>
      <c r="F4440">
        <v>1</v>
      </c>
    </row>
    <row r="4441" spans="1:6">
      <c r="A4441" s="102">
        <v>44171</v>
      </c>
      <c r="B4441" s="103">
        <v>44171</v>
      </c>
      <c r="C4441" s="104" t="s">
        <v>469</v>
      </c>
      <c r="D4441" s="105">
        <f>VLOOKUP(Pag_Inicio_Corr_mas_casos[[#This Row],[Corregimiento]],Hoja3!$A$2:$D$676,4,0)</f>
        <v>80817</v>
      </c>
      <c r="E4441" s="104">
        <v>15</v>
      </c>
      <c r="F4441">
        <v>1</v>
      </c>
    </row>
    <row r="4442" spans="1:6">
      <c r="A4442" s="102">
        <v>44171</v>
      </c>
      <c r="B4442" s="103">
        <v>44171</v>
      </c>
      <c r="C4442" s="104" t="s">
        <v>453</v>
      </c>
      <c r="D4442" s="105">
        <f>VLOOKUP(Pag_Inicio_Corr_mas_casos[[#This Row],[Corregimiento]],Hoja3!$A$2:$D$676,4,0)</f>
        <v>130709</v>
      </c>
      <c r="E4442" s="104">
        <v>14</v>
      </c>
      <c r="F4442">
        <v>1</v>
      </c>
    </row>
    <row r="4443" spans="1:6">
      <c r="A4443" s="102">
        <v>44171</v>
      </c>
      <c r="B4443" s="103">
        <v>44171</v>
      </c>
      <c r="C4443" s="104" t="s">
        <v>478</v>
      </c>
      <c r="D4443" s="105">
        <f>VLOOKUP(Pag_Inicio_Corr_mas_casos[[#This Row],[Corregimiento]],Hoja3!$A$2:$D$676,4,0)</f>
        <v>40601</v>
      </c>
      <c r="E4443" s="104">
        <v>14</v>
      </c>
      <c r="F4443">
        <v>1</v>
      </c>
    </row>
    <row r="4444" spans="1:6">
      <c r="A4444" s="102">
        <v>44171</v>
      </c>
      <c r="B4444" s="103">
        <v>44171</v>
      </c>
      <c r="C4444" s="104" t="s">
        <v>510</v>
      </c>
      <c r="D4444" s="105">
        <f>VLOOKUP(Pag_Inicio_Corr_mas_casos[[#This Row],[Corregimiento]],Hoja3!$A$2:$D$676,4,0)</f>
        <v>80804</v>
      </c>
      <c r="E4444" s="104">
        <v>13</v>
      </c>
      <c r="F4444">
        <v>1</v>
      </c>
    </row>
    <row r="4445" spans="1:6">
      <c r="A4445" s="102">
        <v>44171</v>
      </c>
      <c r="B4445" s="103">
        <v>44171</v>
      </c>
      <c r="C4445" s="104" t="s">
        <v>485</v>
      </c>
      <c r="D4445" s="105">
        <f>VLOOKUP(Pag_Inicio_Corr_mas_casos[[#This Row],[Corregimiento]],Hoja3!$A$2:$D$676,4,0)</f>
        <v>50207</v>
      </c>
      <c r="E4445" s="104">
        <v>13</v>
      </c>
      <c r="F4445">
        <v>1</v>
      </c>
    </row>
    <row r="4446" spans="1:6">
      <c r="A4446" s="102">
        <v>44171</v>
      </c>
      <c r="B4446" s="103">
        <v>44171</v>
      </c>
      <c r="C4446" s="104" t="s">
        <v>497</v>
      </c>
      <c r="D4446" s="105">
        <f>VLOOKUP(Pag_Inicio_Corr_mas_casos[[#This Row],[Corregimiento]],Hoja3!$A$2:$D$676,4,0)</f>
        <v>50208</v>
      </c>
      <c r="E4446" s="104">
        <v>13</v>
      </c>
      <c r="F4446">
        <v>1</v>
      </c>
    </row>
    <row r="4447" spans="1:6">
      <c r="A4447" s="102">
        <v>44171</v>
      </c>
      <c r="B4447" s="103">
        <v>44171</v>
      </c>
      <c r="C4447" s="104" t="s">
        <v>604</v>
      </c>
      <c r="D4447" s="105">
        <f>VLOOKUP(Pag_Inicio_Corr_mas_casos[[#This Row],[Corregimiento]],Hoja3!$A$2:$D$676,4,0)</f>
        <v>20201</v>
      </c>
      <c r="E4447" s="104">
        <v>12</v>
      </c>
      <c r="F4447">
        <v>1</v>
      </c>
    </row>
    <row r="4448" spans="1:6">
      <c r="A4448" s="102">
        <v>44171</v>
      </c>
      <c r="B4448" s="103">
        <v>44171</v>
      </c>
      <c r="C4448" s="104" t="s">
        <v>540</v>
      </c>
      <c r="D4448" s="105">
        <f>VLOOKUP(Pag_Inicio_Corr_mas_casos[[#This Row],[Corregimiento]],Hoja3!$A$2:$D$676,4,0)</f>
        <v>40611</v>
      </c>
      <c r="E4448" s="104">
        <v>11</v>
      </c>
      <c r="F4448">
        <v>1</v>
      </c>
    </row>
    <row r="4449" spans="1:7">
      <c r="A4449" s="102">
        <v>44171</v>
      </c>
      <c r="B4449" s="103">
        <v>44171</v>
      </c>
      <c r="C4449" s="104" t="s">
        <v>564</v>
      </c>
      <c r="D4449" s="105">
        <f>VLOOKUP(Pag_Inicio_Corr_mas_casos[[#This Row],[Corregimiento]],Hoja3!$A$2:$D$676,4,0)</f>
        <v>40606</v>
      </c>
      <c r="E4449" s="104">
        <v>11</v>
      </c>
      <c r="F4449">
        <v>1</v>
      </c>
    </row>
    <row r="4450" spans="1:7">
      <c r="A4450" s="102">
        <v>44171</v>
      </c>
      <c r="B4450" s="103">
        <v>44171</v>
      </c>
      <c r="C4450" s="104" t="s">
        <v>475</v>
      </c>
      <c r="D4450" s="105">
        <f>VLOOKUP(Pag_Inicio_Corr_mas_casos[[#This Row],[Corregimiento]],Hoja3!$A$2:$D$676,4,0)</f>
        <v>81006</v>
      </c>
      <c r="E4450" s="104">
        <v>11</v>
      </c>
      <c r="F4450">
        <v>1</v>
      </c>
    </row>
    <row r="4451" spans="1:7">
      <c r="A4451" s="98">
        <v>44172</v>
      </c>
      <c r="B4451" s="99">
        <v>44172</v>
      </c>
      <c r="C4451" s="100" t="s">
        <v>462</v>
      </c>
      <c r="D4451" s="101">
        <f>VLOOKUP(Pag_Inicio_Corr_mas_casos[[#This Row],[Corregimiento]],Hoja3!$A$2:$D$676,4,0)</f>
        <v>130106</v>
      </c>
      <c r="E4451" s="100">
        <v>41</v>
      </c>
      <c r="F4451">
        <v>1</v>
      </c>
      <c r="G4451">
        <f>SUM(F4451:F4499)</f>
        <v>49</v>
      </c>
    </row>
    <row r="4452" spans="1:7">
      <c r="A4452" s="98">
        <v>44172</v>
      </c>
      <c r="B4452" s="99">
        <v>44172</v>
      </c>
      <c r="C4452" s="100" t="s">
        <v>460</v>
      </c>
      <c r="D4452" s="101">
        <f>VLOOKUP(Pag_Inicio_Corr_mas_casos[[#This Row],[Corregimiento]],Hoja3!$A$2:$D$676,4,0)</f>
        <v>130101</v>
      </c>
      <c r="E4452" s="100">
        <v>39</v>
      </c>
      <c r="F4452">
        <v>1</v>
      </c>
    </row>
    <row r="4453" spans="1:7">
      <c r="A4453" s="98">
        <v>44172</v>
      </c>
      <c r="B4453" s="99">
        <v>44172</v>
      </c>
      <c r="C4453" s="100" t="s">
        <v>464</v>
      </c>
      <c r="D4453" s="101">
        <f>VLOOKUP(Pag_Inicio_Corr_mas_casos[[#This Row],[Corregimiento]],Hoja3!$A$2:$D$676,4,0)</f>
        <v>130102</v>
      </c>
      <c r="E4453" s="100">
        <v>38</v>
      </c>
      <c r="F4453">
        <v>1</v>
      </c>
    </row>
    <row r="4454" spans="1:7">
      <c r="A4454" s="98">
        <v>44172</v>
      </c>
      <c r="B4454" s="99">
        <v>44172</v>
      </c>
      <c r="C4454" s="100" t="s">
        <v>506</v>
      </c>
      <c r="D4454" s="101">
        <f>VLOOKUP(Pag_Inicio_Corr_mas_casos[[#This Row],[Corregimiento]],Hoja3!$A$2:$D$676,4,0)</f>
        <v>81003</v>
      </c>
      <c r="E4454" s="100">
        <v>36</v>
      </c>
      <c r="F4454">
        <v>1</v>
      </c>
    </row>
    <row r="4455" spans="1:7">
      <c r="A4455" s="98">
        <v>44172</v>
      </c>
      <c r="B4455" s="99">
        <v>44172</v>
      </c>
      <c r="C4455" s="100" t="s">
        <v>501</v>
      </c>
      <c r="D4455" s="101">
        <f>VLOOKUP(Pag_Inicio_Corr_mas_casos[[#This Row],[Corregimiento]],Hoja3!$A$2:$D$676,4,0)</f>
        <v>80809</v>
      </c>
      <c r="E4455" s="100">
        <v>36</v>
      </c>
      <c r="F4455">
        <v>1</v>
      </c>
    </row>
    <row r="4456" spans="1:7">
      <c r="A4456" s="98">
        <v>44172</v>
      </c>
      <c r="B4456" s="99">
        <v>44172</v>
      </c>
      <c r="C4456" s="100" t="s">
        <v>479</v>
      </c>
      <c r="D4456" s="101">
        <f>VLOOKUP(Pag_Inicio_Corr_mas_casos[[#This Row],[Corregimiento]],Hoja3!$A$2:$D$676,4,0)</f>
        <v>80806</v>
      </c>
      <c r="E4456" s="100">
        <v>36</v>
      </c>
      <c r="F4456">
        <v>1</v>
      </c>
    </row>
    <row r="4457" spans="1:7">
      <c r="A4457" s="98">
        <v>44172</v>
      </c>
      <c r="B4457" s="99">
        <v>44172</v>
      </c>
      <c r="C4457" s="100" t="s">
        <v>472</v>
      </c>
      <c r="D4457" s="101">
        <f>VLOOKUP(Pag_Inicio_Corr_mas_casos[[#This Row],[Corregimiento]],Hoja3!$A$2:$D$676,4,0)</f>
        <v>81001</v>
      </c>
      <c r="E4457" s="100">
        <v>35</v>
      </c>
      <c r="F4457">
        <v>1</v>
      </c>
    </row>
    <row r="4458" spans="1:7">
      <c r="A4458" s="98">
        <v>44172</v>
      </c>
      <c r="B4458" s="99">
        <v>44172</v>
      </c>
      <c r="C4458" s="100" t="s">
        <v>477</v>
      </c>
      <c r="D4458" s="101">
        <f>VLOOKUP(Pag_Inicio_Corr_mas_casos[[#This Row],[Corregimiento]],Hoja3!$A$2:$D$676,4,0)</f>
        <v>130702</v>
      </c>
      <c r="E4458" s="100">
        <v>35</v>
      </c>
      <c r="F4458">
        <v>1</v>
      </c>
    </row>
    <row r="4459" spans="1:7">
      <c r="A4459" s="98">
        <v>44172</v>
      </c>
      <c r="B4459" s="99">
        <v>44172</v>
      </c>
      <c r="C4459" s="100" t="s">
        <v>473</v>
      </c>
      <c r="D4459" s="101">
        <f>VLOOKUP(Pag_Inicio_Corr_mas_casos[[#This Row],[Corregimiento]],Hoja3!$A$2:$D$676,4,0)</f>
        <v>80819</v>
      </c>
      <c r="E4459" s="100">
        <v>35</v>
      </c>
      <c r="F4459">
        <v>1</v>
      </c>
    </row>
    <row r="4460" spans="1:7">
      <c r="A4460" s="98">
        <v>44172</v>
      </c>
      <c r="B4460" s="99">
        <v>44172</v>
      </c>
      <c r="C4460" s="100" t="s">
        <v>505</v>
      </c>
      <c r="D4460" s="101">
        <f>VLOOKUP(Pag_Inicio_Corr_mas_casos[[#This Row],[Corregimiento]],Hoja3!$A$2:$D$676,4,0)</f>
        <v>130717</v>
      </c>
      <c r="E4460" s="100">
        <v>34</v>
      </c>
      <c r="F4460">
        <v>1</v>
      </c>
    </row>
    <row r="4461" spans="1:7">
      <c r="A4461" s="98">
        <v>44172</v>
      </c>
      <c r="B4461" s="99">
        <v>44172</v>
      </c>
      <c r="C4461" s="100" t="s">
        <v>509</v>
      </c>
      <c r="D4461" s="101">
        <f>VLOOKUP(Pag_Inicio_Corr_mas_casos[[#This Row],[Corregimiento]],Hoja3!$A$2:$D$676,4,0)</f>
        <v>130701</v>
      </c>
      <c r="E4461" s="100">
        <v>32</v>
      </c>
      <c r="F4461">
        <v>1</v>
      </c>
    </row>
    <row r="4462" spans="1:7">
      <c r="A4462" s="98">
        <v>44172</v>
      </c>
      <c r="B4462" s="99">
        <v>44172</v>
      </c>
      <c r="C4462" s="100" t="s">
        <v>467</v>
      </c>
      <c r="D4462" s="101">
        <f>VLOOKUP(Pag_Inicio_Corr_mas_casos[[#This Row],[Corregimiento]],Hoja3!$A$2:$D$676,4,0)</f>
        <v>81008</v>
      </c>
      <c r="E4462" s="100">
        <v>29</v>
      </c>
      <c r="F4462">
        <v>1</v>
      </c>
    </row>
    <row r="4463" spans="1:7">
      <c r="A4463" s="98">
        <v>44172</v>
      </c>
      <c r="B4463" s="99">
        <v>44172</v>
      </c>
      <c r="C4463" s="100" t="s">
        <v>466</v>
      </c>
      <c r="D4463" s="101">
        <f>VLOOKUP(Pag_Inicio_Corr_mas_casos[[#This Row],[Corregimiento]],Hoja3!$A$2:$D$676,4,0)</f>
        <v>81007</v>
      </c>
      <c r="E4463" s="100">
        <v>28</v>
      </c>
      <c r="F4463">
        <v>1</v>
      </c>
    </row>
    <row r="4464" spans="1:7">
      <c r="A4464" s="98">
        <v>44172</v>
      </c>
      <c r="B4464" s="99">
        <v>44172</v>
      </c>
      <c r="C4464" s="100" t="s">
        <v>471</v>
      </c>
      <c r="D4464" s="101">
        <f>VLOOKUP(Pag_Inicio_Corr_mas_casos[[#This Row],[Corregimiento]],Hoja3!$A$2:$D$676,4,0)</f>
        <v>80823</v>
      </c>
      <c r="E4464" s="100">
        <v>28</v>
      </c>
      <c r="F4464">
        <v>1</v>
      </c>
    </row>
    <row r="4465" spans="1:6">
      <c r="A4465" s="98">
        <v>44172</v>
      </c>
      <c r="B4465" s="99">
        <v>44172</v>
      </c>
      <c r="C4465" s="100" t="s">
        <v>474</v>
      </c>
      <c r="D4465" s="101">
        <f>VLOOKUP(Pag_Inicio_Corr_mas_casos[[#This Row],[Corregimiento]],Hoja3!$A$2:$D$676,4,0)</f>
        <v>130107</v>
      </c>
      <c r="E4465" s="100">
        <v>26</v>
      </c>
      <c r="F4465">
        <v>1</v>
      </c>
    </row>
    <row r="4466" spans="1:6">
      <c r="A4466" s="98">
        <v>44172</v>
      </c>
      <c r="B4466" s="99">
        <v>44172</v>
      </c>
      <c r="C4466" s="100" t="s">
        <v>469</v>
      </c>
      <c r="D4466" s="101">
        <f>VLOOKUP(Pag_Inicio_Corr_mas_casos[[#This Row],[Corregimiento]],Hoja3!$A$2:$D$676,4,0)</f>
        <v>80817</v>
      </c>
      <c r="E4466" s="100">
        <v>26</v>
      </c>
      <c r="F4466">
        <v>1</v>
      </c>
    </row>
    <row r="4467" spans="1:6">
      <c r="A4467" s="98">
        <v>44172</v>
      </c>
      <c r="B4467" s="99">
        <v>44172</v>
      </c>
      <c r="C4467" s="100" t="s">
        <v>490</v>
      </c>
      <c r="D4467" s="101">
        <f>VLOOKUP(Pag_Inicio_Corr_mas_casos[[#This Row],[Corregimiento]],Hoja3!$A$2:$D$676,4,0)</f>
        <v>80820</v>
      </c>
      <c r="E4467" s="100">
        <v>26</v>
      </c>
      <c r="F4467">
        <v>1</v>
      </c>
    </row>
    <row r="4468" spans="1:6">
      <c r="A4468" s="98">
        <v>44172</v>
      </c>
      <c r="B4468" s="99">
        <v>44172</v>
      </c>
      <c r="C4468" s="100" t="s">
        <v>488</v>
      </c>
      <c r="D4468" s="101">
        <f>VLOOKUP(Pag_Inicio_Corr_mas_casos[[#This Row],[Corregimiento]],Hoja3!$A$2:$D$676,4,0)</f>
        <v>80501</v>
      </c>
      <c r="E4468" s="100">
        <v>26</v>
      </c>
      <c r="F4468">
        <v>1</v>
      </c>
    </row>
    <row r="4469" spans="1:6">
      <c r="A4469" s="98">
        <v>44172</v>
      </c>
      <c r="B4469" s="99">
        <v>44172</v>
      </c>
      <c r="C4469" s="100" t="s">
        <v>476</v>
      </c>
      <c r="D4469" s="101">
        <f>VLOOKUP(Pag_Inicio_Corr_mas_casos[[#This Row],[Corregimiento]],Hoja3!$A$2:$D$676,4,0)</f>
        <v>80812</v>
      </c>
      <c r="E4469" s="100">
        <v>25</v>
      </c>
      <c r="F4469">
        <v>1</v>
      </c>
    </row>
    <row r="4470" spans="1:6">
      <c r="A4470" s="98">
        <v>44172</v>
      </c>
      <c r="B4470" s="99">
        <v>44172</v>
      </c>
      <c r="C4470" s="100" t="s">
        <v>512</v>
      </c>
      <c r="D4470" s="101">
        <f>VLOOKUP(Pag_Inicio_Corr_mas_casos[[#This Row],[Corregimiento]],Hoja3!$A$2:$D$676,4,0)</f>
        <v>80807</v>
      </c>
      <c r="E4470" s="100">
        <v>24</v>
      </c>
      <c r="F4470">
        <v>1</v>
      </c>
    </row>
    <row r="4471" spans="1:6">
      <c r="A4471" s="98">
        <v>44172</v>
      </c>
      <c r="B4471" s="99">
        <v>44172</v>
      </c>
      <c r="C4471" s="100" t="s">
        <v>470</v>
      </c>
      <c r="D4471" s="101">
        <f>VLOOKUP(Pag_Inicio_Corr_mas_casos[[#This Row],[Corregimiento]],Hoja3!$A$2:$D$676,4,0)</f>
        <v>80822</v>
      </c>
      <c r="E4471" s="100">
        <v>24</v>
      </c>
      <c r="F4471">
        <v>1</v>
      </c>
    </row>
    <row r="4472" spans="1:6">
      <c r="A4472" s="98">
        <v>44172</v>
      </c>
      <c r="B4472" s="99">
        <v>44172</v>
      </c>
      <c r="C4472" s="100" t="s">
        <v>495</v>
      </c>
      <c r="D4472" s="101">
        <f>VLOOKUP(Pag_Inicio_Corr_mas_casos[[#This Row],[Corregimiento]],Hoja3!$A$2:$D$676,4,0)</f>
        <v>130708</v>
      </c>
      <c r="E4472" s="100">
        <v>24</v>
      </c>
      <c r="F4472">
        <v>1</v>
      </c>
    </row>
    <row r="4473" spans="1:6">
      <c r="A4473" s="98">
        <v>44172</v>
      </c>
      <c r="B4473" s="99">
        <v>44172</v>
      </c>
      <c r="C4473" s="100" t="s">
        <v>461</v>
      </c>
      <c r="D4473" s="101">
        <f>VLOOKUP(Pag_Inicio_Corr_mas_casos[[#This Row],[Corregimiento]],Hoja3!$A$2:$D$676,4,0)</f>
        <v>81002</v>
      </c>
      <c r="E4473" s="100">
        <v>23</v>
      </c>
      <c r="F4473">
        <v>1</v>
      </c>
    </row>
    <row r="4474" spans="1:6">
      <c r="A4474" s="98">
        <v>44172</v>
      </c>
      <c r="B4474" s="99">
        <v>44172</v>
      </c>
      <c r="C4474" s="100" t="s">
        <v>481</v>
      </c>
      <c r="D4474" s="101">
        <f>VLOOKUP(Pag_Inicio_Corr_mas_casos[[#This Row],[Corregimiento]],Hoja3!$A$2:$D$676,4,0)</f>
        <v>80810</v>
      </c>
      <c r="E4474" s="100">
        <v>22</v>
      </c>
      <c r="F4474">
        <v>1</v>
      </c>
    </row>
    <row r="4475" spans="1:6">
      <c r="A4475" s="98">
        <v>44172</v>
      </c>
      <c r="B4475" s="99">
        <v>44172</v>
      </c>
      <c r="C4475" s="100" t="s">
        <v>465</v>
      </c>
      <c r="D4475" s="101">
        <f>VLOOKUP(Pag_Inicio_Corr_mas_casos[[#This Row],[Corregimiento]],Hoja3!$A$2:$D$676,4,0)</f>
        <v>80821</v>
      </c>
      <c r="E4475" s="100">
        <v>21</v>
      </c>
      <c r="F4475">
        <v>1</v>
      </c>
    </row>
    <row r="4476" spans="1:6">
      <c r="A4476" s="98">
        <v>44172</v>
      </c>
      <c r="B4476" s="99">
        <v>44172</v>
      </c>
      <c r="C4476" s="100" t="s">
        <v>499</v>
      </c>
      <c r="D4476" s="101">
        <f>VLOOKUP(Pag_Inicio_Corr_mas_casos[[#This Row],[Corregimiento]],Hoja3!$A$2:$D$676,4,0)</f>
        <v>130105</v>
      </c>
      <c r="E4476" s="100">
        <v>20</v>
      </c>
      <c r="F4476">
        <v>1</v>
      </c>
    </row>
    <row r="4477" spans="1:6">
      <c r="A4477" s="98">
        <v>44172</v>
      </c>
      <c r="B4477" s="99">
        <v>44172</v>
      </c>
      <c r="C4477" s="100" t="s">
        <v>468</v>
      </c>
      <c r="D4477" s="101">
        <f>VLOOKUP(Pag_Inicio_Corr_mas_casos[[#This Row],[Corregimiento]],Hoja3!$A$2:$D$676,4,0)</f>
        <v>80816</v>
      </c>
      <c r="E4477" s="100">
        <v>19</v>
      </c>
      <c r="F4477">
        <v>1</v>
      </c>
    </row>
    <row r="4478" spans="1:6">
      <c r="A4478" s="98">
        <v>44172</v>
      </c>
      <c r="B4478" s="99">
        <v>44172</v>
      </c>
      <c r="C4478" s="100" t="s">
        <v>524</v>
      </c>
      <c r="D4478" s="101">
        <f>VLOOKUP(Pag_Inicio_Corr_mas_casos[[#This Row],[Corregimiento]],Hoja3!$A$2:$D$676,4,0)</f>
        <v>130716</v>
      </c>
      <c r="E4478" s="100">
        <v>18</v>
      </c>
      <c r="F4478">
        <v>1</v>
      </c>
    </row>
    <row r="4479" spans="1:6">
      <c r="A4479" s="98">
        <v>44172</v>
      </c>
      <c r="B4479" s="99">
        <v>44172</v>
      </c>
      <c r="C4479" s="100" t="s">
        <v>496</v>
      </c>
      <c r="D4479" s="101">
        <f>VLOOKUP(Pag_Inicio_Corr_mas_casos[[#This Row],[Corregimiento]],Hoja3!$A$2:$D$676,4,0)</f>
        <v>80826</v>
      </c>
      <c r="E4479" s="100">
        <v>18</v>
      </c>
      <c r="F4479">
        <v>1</v>
      </c>
    </row>
    <row r="4480" spans="1:6">
      <c r="A4480" s="98">
        <v>44172</v>
      </c>
      <c r="B4480" s="99">
        <v>44172</v>
      </c>
      <c r="C4480" s="100" t="s">
        <v>491</v>
      </c>
      <c r="D4480" s="101">
        <f>VLOOKUP(Pag_Inicio_Corr_mas_casos[[#This Row],[Corregimiento]],Hoja3!$A$2:$D$676,4,0)</f>
        <v>80815</v>
      </c>
      <c r="E4480" s="100">
        <v>18</v>
      </c>
      <c r="F4480">
        <v>1</v>
      </c>
    </row>
    <row r="4481" spans="1:6">
      <c r="A4481" s="98">
        <v>44172</v>
      </c>
      <c r="B4481" s="99">
        <v>44172</v>
      </c>
      <c r="C4481" s="100" t="s">
        <v>508</v>
      </c>
      <c r="D4481" s="101">
        <f>VLOOKUP(Pag_Inicio_Corr_mas_casos[[#This Row],[Corregimiento]],Hoja3!$A$2:$D$676,4,0)</f>
        <v>30104</v>
      </c>
      <c r="E4481" s="100">
        <v>17</v>
      </c>
      <c r="F4481">
        <v>1</v>
      </c>
    </row>
    <row r="4482" spans="1:6">
      <c r="A4482" s="98">
        <v>44172</v>
      </c>
      <c r="B4482" s="99">
        <v>44172</v>
      </c>
      <c r="C4482" s="100" t="s">
        <v>630</v>
      </c>
      <c r="D4482" s="101">
        <f>VLOOKUP(Pag_Inicio_Corr_mas_casos[[#This Row],[Corregimiento]],Hoja3!$A$2:$D$676,4,0)</f>
        <v>130103</v>
      </c>
      <c r="E4482" s="100">
        <v>17</v>
      </c>
      <c r="F4482">
        <v>1</v>
      </c>
    </row>
    <row r="4483" spans="1:6">
      <c r="A4483" s="98">
        <v>44172</v>
      </c>
      <c r="B4483" s="99">
        <v>44172</v>
      </c>
      <c r="C4483" s="100" t="s">
        <v>486</v>
      </c>
      <c r="D4483" s="101">
        <f>VLOOKUP(Pag_Inicio_Corr_mas_casos[[#This Row],[Corregimiento]],Hoja3!$A$2:$D$676,4,0)</f>
        <v>80813</v>
      </c>
      <c r="E4483" s="100">
        <v>16</v>
      </c>
      <c r="F4483">
        <v>1</v>
      </c>
    </row>
    <row r="4484" spans="1:6">
      <c r="A4484" s="98">
        <v>44172</v>
      </c>
      <c r="B4484" s="99">
        <v>44172</v>
      </c>
      <c r="C4484" s="100" t="s">
        <v>688</v>
      </c>
      <c r="D4484" s="101">
        <f>VLOOKUP(Pag_Inicio_Corr_mas_casos[[#This Row],[Corregimiento]],Hoja3!$A$2:$D$676,4,0)</f>
        <v>40202</v>
      </c>
      <c r="E4484" s="100">
        <v>16</v>
      </c>
      <c r="F4484">
        <v>1</v>
      </c>
    </row>
    <row r="4485" spans="1:6">
      <c r="A4485" s="98">
        <v>44172</v>
      </c>
      <c r="B4485" s="99">
        <v>44172</v>
      </c>
      <c r="C4485" s="100" t="s">
        <v>513</v>
      </c>
      <c r="D4485" s="101">
        <f>VLOOKUP(Pag_Inicio_Corr_mas_casos[[#This Row],[Corregimiento]],Hoja3!$A$2:$D$676,4,0)</f>
        <v>80814</v>
      </c>
      <c r="E4485" s="100">
        <v>15</v>
      </c>
      <c r="F4485">
        <v>1</v>
      </c>
    </row>
    <row r="4486" spans="1:6">
      <c r="A4486" s="98">
        <v>44172</v>
      </c>
      <c r="B4486" s="99">
        <v>44172</v>
      </c>
      <c r="C4486" s="100" t="s">
        <v>507</v>
      </c>
      <c r="D4486" s="101">
        <f>VLOOKUP(Pag_Inicio_Corr_mas_casos[[#This Row],[Corregimiento]],Hoja3!$A$2:$D$676,4,0)</f>
        <v>81009</v>
      </c>
      <c r="E4486" s="100">
        <v>15</v>
      </c>
      <c r="F4486">
        <v>1</v>
      </c>
    </row>
    <row r="4487" spans="1:6">
      <c r="A4487" s="98">
        <v>44172</v>
      </c>
      <c r="B4487" s="99">
        <v>44172</v>
      </c>
      <c r="C4487" s="100" t="s">
        <v>516</v>
      </c>
      <c r="D4487" s="101">
        <f>VLOOKUP(Pag_Inicio_Corr_mas_casos[[#This Row],[Corregimiento]],Hoja3!$A$2:$D$676,4,0)</f>
        <v>130706</v>
      </c>
      <c r="E4487" s="100">
        <v>15</v>
      </c>
      <c r="F4487">
        <v>1</v>
      </c>
    </row>
    <row r="4488" spans="1:6">
      <c r="A4488" s="98">
        <v>44172</v>
      </c>
      <c r="B4488" s="99">
        <v>44172</v>
      </c>
      <c r="C4488" s="100" t="s">
        <v>475</v>
      </c>
      <c r="D4488" s="101">
        <f>VLOOKUP(Pag_Inicio_Corr_mas_casos[[#This Row],[Corregimiento]],Hoja3!$A$2:$D$676,4,0)</f>
        <v>81006</v>
      </c>
      <c r="E4488" s="100">
        <v>14</v>
      </c>
      <c r="F4488">
        <v>1</v>
      </c>
    </row>
    <row r="4489" spans="1:6">
      <c r="A4489" s="98">
        <v>44172</v>
      </c>
      <c r="B4489" s="99">
        <v>44172</v>
      </c>
      <c r="C4489" s="100" t="s">
        <v>480</v>
      </c>
      <c r="D4489" s="101">
        <f>VLOOKUP(Pag_Inicio_Corr_mas_casos[[#This Row],[Corregimiento]],Hoja3!$A$2:$D$676,4,0)</f>
        <v>130108</v>
      </c>
      <c r="E4489" s="100">
        <v>14</v>
      </c>
      <c r="F4489">
        <v>1</v>
      </c>
    </row>
    <row r="4490" spans="1:6">
      <c r="A4490" s="98">
        <v>44172</v>
      </c>
      <c r="B4490" s="99">
        <v>44172</v>
      </c>
      <c r="C4490" s="100" t="s">
        <v>483</v>
      </c>
      <c r="D4490" s="101">
        <f>VLOOKUP(Pag_Inicio_Corr_mas_casos[[#This Row],[Corregimiento]],Hoja3!$A$2:$D$676,4,0)</f>
        <v>30113</v>
      </c>
      <c r="E4490" s="100">
        <v>14</v>
      </c>
      <c r="F4490">
        <v>1</v>
      </c>
    </row>
    <row r="4491" spans="1:6">
      <c r="A4491" s="98">
        <v>44172</v>
      </c>
      <c r="B4491" s="99">
        <v>44172</v>
      </c>
      <c r="C4491" s="100" t="s">
        <v>489</v>
      </c>
      <c r="D4491" s="101">
        <f>VLOOKUP(Pag_Inicio_Corr_mas_casos[[#This Row],[Corregimiento]],Hoja3!$A$2:$D$676,4,0)</f>
        <v>80808</v>
      </c>
      <c r="E4491" s="100">
        <v>13</v>
      </c>
      <c r="F4491">
        <v>1</v>
      </c>
    </row>
    <row r="4492" spans="1:6">
      <c r="A4492" s="98">
        <v>44172</v>
      </c>
      <c r="B4492" s="99">
        <v>44172</v>
      </c>
      <c r="C4492" s="100" t="s">
        <v>529</v>
      </c>
      <c r="D4492" s="101">
        <f>VLOOKUP(Pag_Inicio_Corr_mas_casos[[#This Row],[Corregimiento]],Hoja3!$A$2:$D$676,4,0)</f>
        <v>20101</v>
      </c>
      <c r="E4492" s="100">
        <v>13</v>
      </c>
      <c r="F4492">
        <v>1</v>
      </c>
    </row>
    <row r="4493" spans="1:6">
      <c r="A4493" s="98">
        <v>44172</v>
      </c>
      <c r="B4493" s="99">
        <v>44172</v>
      </c>
      <c r="C4493" s="100" t="s">
        <v>587</v>
      </c>
      <c r="D4493" s="101">
        <f>VLOOKUP(Pag_Inicio_Corr_mas_casos[[#This Row],[Corregimiento]],Hoja3!$A$2:$D$676,4,0)</f>
        <v>60105</v>
      </c>
      <c r="E4493" s="100">
        <v>12</v>
      </c>
      <c r="F4493">
        <v>1</v>
      </c>
    </row>
    <row r="4494" spans="1:6">
      <c r="A4494" s="98">
        <v>44172</v>
      </c>
      <c r="B4494" s="99">
        <v>44172</v>
      </c>
      <c r="C4494" s="100" t="s">
        <v>478</v>
      </c>
      <c r="D4494" s="101">
        <f>VLOOKUP(Pag_Inicio_Corr_mas_casos[[#This Row],[Corregimiento]],Hoja3!$A$2:$D$676,4,0)</f>
        <v>40601</v>
      </c>
      <c r="E4494" s="100">
        <v>12</v>
      </c>
      <c r="F4494">
        <v>1</v>
      </c>
    </row>
    <row r="4495" spans="1:6">
      <c r="A4495" s="98">
        <v>44172</v>
      </c>
      <c r="B4495" s="99">
        <v>44172</v>
      </c>
      <c r="C4495" s="100" t="s">
        <v>502</v>
      </c>
      <c r="D4495" s="101">
        <f>VLOOKUP(Pag_Inicio_Corr_mas_casos[[#This Row],[Corregimiento]],Hoja3!$A$2:$D$676,4,0)</f>
        <v>40201</v>
      </c>
      <c r="E4495" s="100">
        <v>11</v>
      </c>
      <c r="F4495">
        <v>1</v>
      </c>
    </row>
    <row r="4496" spans="1:6">
      <c r="A4496" s="98">
        <v>44172</v>
      </c>
      <c r="B4496" s="99">
        <v>44172</v>
      </c>
      <c r="C4496" s="100" t="s">
        <v>453</v>
      </c>
      <c r="D4496" s="101">
        <f>VLOOKUP(Pag_Inicio_Corr_mas_casos[[#This Row],[Corregimiento]],Hoja3!$A$2:$D$676,4,0)</f>
        <v>130709</v>
      </c>
      <c r="E4496" s="100">
        <v>11</v>
      </c>
      <c r="F4496">
        <v>1</v>
      </c>
    </row>
    <row r="4497" spans="1:7">
      <c r="A4497" s="98">
        <v>44172</v>
      </c>
      <c r="B4497" s="99">
        <v>44172</v>
      </c>
      <c r="C4497" s="100" t="s">
        <v>596</v>
      </c>
      <c r="D4497" s="101">
        <f>VLOOKUP(Pag_Inicio_Corr_mas_casos[[#This Row],[Corregimiento]],Hoja3!$A$2:$D$676,4,0)</f>
        <v>91101</v>
      </c>
      <c r="E4497" s="100">
        <v>11</v>
      </c>
      <c r="F4497">
        <v>1</v>
      </c>
    </row>
    <row r="4498" spans="1:7">
      <c r="A4498" s="98">
        <v>44172</v>
      </c>
      <c r="B4498" s="99">
        <v>44172</v>
      </c>
      <c r="C4498" s="100" t="s">
        <v>497</v>
      </c>
      <c r="D4498" s="101">
        <f>VLOOKUP(Pag_Inicio_Corr_mas_casos[[#This Row],[Corregimiento]],Hoja3!$A$2:$D$676,4,0)</f>
        <v>50208</v>
      </c>
      <c r="E4498" s="100">
        <v>11</v>
      </c>
      <c r="F4498">
        <v>1</v>
      </c>
    </row>
    <row r="4499" spans="1:7">
      <c r="A4499" s="98">
        <v>44172</v>
      </c>
      <c r="B4499" s="99">
        <v>44172</v>
      </c>
      <c r="C4499" s="100" t="s">
        <v>526</v>
      </c>
      <c r="D4499" s="101">
        <f>VLOOKUP(Pag_Inicio_Corr_mas_casos[[#This Row],[Corregimiento]],Hoja3!$A$2:$D$676,4,0)</f>
        <v>130301</v>
      </c>
      <c r="E4499" s="100">
        <v>11</v>
      </c>
      <c r="F4499">
        <v>1</v>
      </c>
    </row>
    <row r="4500" spans="1:7">
      <c r="A4500" s="139">
        <v>44173</v>
      </c>
      <c r="B4500" s="140">
        <v>44173</v>
      </c>
      <c r="C4500" s="141" t="s">
        <v>476</v>
      </c>
      <c r="D4500" s="142">
        <f>VLOOKUP(Pag_Inicio_Corr_mas_casos[[#This Row],[Corregimiento]],Hoja3!$A$2:$D$676,4,0)</f>
        <v>80812</v>
      </c>
      <c r="E4500" s="141">
        <v>84</v>
      </c>
      <c r="F4500">
        <v>1</v>
      </c>
      <c r="G4500">
        <f>SUM(F4500:F4550)</f>
        <v>51</v>
      </c>
    </row>
    <row r="4501" spans="1:7">
      <c r="A4501" s="139">
        <v>44173</v>
      </c>
      <c r="B4501" s="140">
        <v>44173</v>
      </c>
      <c r="C4501" s="141" t="s">
        <v>473</v>
      </c>
      <c r="D4501" s="142">
        <f>VLOOKUP(Pag_Inicio_Corr_mas_casos[[#This Row],[Corregimiento]],Hoja3!$A$2:$D$676,4,0)</f>
        <v>80819</v>
      </c>
      <c r="E4501" s="141">
        <v>62</v>
      </c>
      <c r="F4501">
        <v>1</v>
      </c>
    </row>
    <row r="4502" spans="1:7">
      <c r="A4502" s="139">
        <v>44173</v>
      </c>
      <c r="B4502" s="140">
        <v>44173</v>
      </c>
      <c r="C4502" s="141" t="s">
        <v>491</v>
      </c>
      <c r="D4502" s="142">
        <f>VLOOKUP(Pag_Inicio_Corr_mas_casos[[#This Row],[Corregimiento]],Hoja3!$A$2:$D$676,4,0)</f>
        <v>80815</v>
      </c>
      <c r="E4502" s="141">
        <v>73</v>
      </c>
      <c r="F4502">
        <v>1</v>
      </c>
    </row>
    <row r="4503" spans="1:7">
      <c r="A4503" s="139">
        <v>44173</v>
      </c>
      <c r="B4503" s="140">
        <v>44173</v>
      </c>
      <c r="C4503" s="141" t="s">
        <v>481</v>
      </c>
      <c r="D4503" s="142">
        <f>VLOOKUP(Pag_Inicio_Corr_mas_casos[[#This Row],[Corregimiento]],Hoja3!$A$2:$D$676,4,0)</f>
        <v>80810</v>
      </c>
      <c r="E4503" s="141">
        <v>56</v>
      </c>
      <c r="F4503">
        <v>1</v>
      </c>
    </row>
    <row r="4504" spans="1:7">
      <c r="A4504" s="139">
        <v>44173</v>
      </c>
      <c r="B4504" s="140">
        <v>44173</v>
      </c>
      <c r="C4504" s="141" t="s">
        <v>470</v>
      </c>
      <c r="D4504" s="142">
        <f>VLOOKUP(Pag_Inicio_Corr_mas_casos[[#This Row],[Corregimiento]],Hoja3!$A$2:$D$676,4,0)</f>
        <v>80822</v>
      </c>
      <c r="E4504" s="141">
        <v>53</v>
      </c>
      <c r="F4504">
        <v>1</v>
      </c>
    </row>
    <row r="4505" spans="1:7">
      <c r="A4505" s="139">
        <v>44173</v>
      </c>
      <c r="B4505" s="140">
        <v>44173</v>
      </c>
      <c r="C4505" s="141" t="s">
        <v>469</v>
      </c>
      <c r="D4505" s="142">
        <f>VLOOKUP(Pag_Inicio_Corr_mas_casos[[#This Row],[Corregimiento]],Hoja3!$A$2:$D$676,4,0)</f>
        <v>80817</v>
      </c>
      <c r="E4505" s="141">
        <v>70</v>
      </c>
      <c r="F4505">
        <v>1</v>
      </c>
    </row>
    <row r="4506" spans="1:7">
      <c r="A4506" s="139">
        <v>44173</v>
      </c>
      <c r="B4506" s="140">
        <v>44173</v>
      </c>
      <c r="C4506" s="141" t="s">
        <v>462</v>
      </c>
      <c r="D4506" s="142">
        <f>VLOOKUP(Pag_Inicio_Corr_mas_casos[[#This Row],[Corregimiento]],Hoja3!$A$2:$D$676,4,0)</f>
        <v>130106</v>
      </c>
      <c r="E4506" s="141">
        <v>50</v>
      </c>
      <c r="F4506">
        <v>1</v>
      </c>
    </row>
    <row r="4507" spans="1:7">
      <c r="A4507" s="139">
        <v>44173</v>
      </c>
      <c r="B4507" s="140">
        <v>44173</v>
      </c>
      <c r="C4507" s="141" t="s">
        <v>501</v>
      </c>
      <c r="D4507" s="142">
        <f>VLOOKUP(Pag_Inicio_Corr_mas_casos[[#This Row],[Corregimiento]],Hoja3!$A$2:$D$676,4,0)</f>
        <v>80809</v>
      </c>
      <c r="E4507" s="141">
        <v>47</v>
      </c>
      <c r="F4507">
        <v>1</v>
      </c>
    </row>
    <row r="4508" spans="1:7">
      <c r="A4508" s="139">
        <v>44173</v>
      </c>
      <c r="B4508" s="140">
        <v>44173</v>
      </c>
      <c r="C4508" s="141" t="s">
        <v>512</v>
      </c>
      <c r="D4508" s="142">
        <f>VLOOKUP(Pag_Inicio_Corr_mas_casos[[#This Row],[Corregimiento]],Hoja3!$A$2:$D$676,4,0)</f>
        <v>80807</v>
      </c>
      <c r="E4508" s="141">
        <v>43</v>
      </c>
      <c r="F4508">
        <v>1</v>
      </c>
    </row>
    <row r="4509" spans="1:7">
      <c r="A4509" s="139">
        <v>44173</v>
      </c>
      <c r="B4509" s="140">
        <v>44173</v>
      </c>
      <c r="C4509" s="141" t="s">
        <v>460</v>
      </c>
      <c r="D4509" s="142">
        <f>VLOOKUP(Pag_Inicio_Corr_mas_casos[[#This Row],[Corregimiento]],Hoja3!$A$2:$D$676,4,0)</f>
        <v>130101</v>
      </c>
      <c r="E4509" s="141">
        <v>42</v>
      </c>
      <c r="F4509">
        <v>1</v>
      </c>
    </row>
    <row r="4510" spans="1:7">
      <c r="A4510" s="139">
        <v>44173</v>
      </c>
      <c r="B4510" s="140">
        <v>44173</v>
      </c>
      <c r="C4510" s="141" t="s">
        <v>465</v>
      </c>
      <c r="D4510" s="142">
        <f>VLOOKUP(Pag_Inicio_Corr_mas_casos[[#This Row],[Corregimiento]],Hoja3!$A$2:$D$676,4,0)</f>
        <v>80821</v>
      </c>
      <c r="E4510" s="141">
        <v>41</v>
      </c>
      <c r="F4510">
        <v>1</v>
      </c>
    </row>
    <row r="4511" spans="1:7">
      <c r="A4511" s="139">
        <v>44173</v>
      </c>
      <c r="B4511" s="140">
        <v>44173</v>
      </c>
      <c r="C4511" s="141" t="s">
        <v>507</v>
      </c>
      <c r="D4511" s="142">
        <f>VLOOKUP(Pag_Inicio_Corr_mas_casos[[#This Row],[Corregimiento]],Hoja3!$A$2:$D$676,4,0)</f>
        <v>81009</v>
      </c>
      <c r="E4511" s="141">
        <v>40</v>
      </c>
      <c r="F4511">
        <v>1</v>
      </c>
    </row>
    <row r="4512" spans="1:7">
      <c r="A4512" s="139">
        <v>44173</v>
      </c>
      <c r="B4512" s="140">
        <v>44173</v>
      </c>
      <c r="C4512" s="141" t="s">
        <v>466</v>
      </c>
      <c r="D4512" s="142">
        <f>VLOOKUP(Pag_Inicio_Corr_mas_casos[[#This Row],[Corregimiento]],Hoja3!$A$2:$D$676,4,0)</f>
        <v>81007</v>
      </c>
      <c r="E4512" s="141">
        <v>39</v>
      </c>
      <c r="F4512">
        <v>1</v>
      </c>
    </row>
    <row r="4513" spans="1:6">
      <c r="A4513" s="139">
        <v>44173</v>
      </c>
      <c r="B4513" s="140">
        <v>44173</v>
      </c>
      <c r="C4513" s="141" t="s">
        <v>495</v>
      </c>
      <c r="D4513" s="142">
        <f>VLOOKUP(Pag_Inicio_Corr_mas_casos[[#This Row],[Corregimiento]],Hoja3!$A$2:$D$676,4,0)</f>
        <v>130708</v>
      </c>
      <c r="E4513" s="141">
        <v>39</v>
      </c>
      <c r="F4513">
        <v>1</v>
      </c>
    </row>
    <row r="4514" spans="1:6">
      <c r="A4514" s="139">
        <v>44173</v>
      </c>
      <c r="B4514" s="140">
        <v>44173</v>
      </c>
      <c r="C4514" s="141" t="s">
        <v>479</v>
      </c>
      <c r="D4514" s="142">
        <f>VLOOKUP(Pag_Inicio_Corr_mas_casos[[#This Row],[Corregimiento]],Hoja3!$A$2:$D$676,4,0)</f>
        <v>80806</v>
      </c>
      <c r="E4514" s="141">
        <v>38</v>
      </c>
      <c r="F4514">
        <v>1</v>
      </c>
    </row>
    <row r="4515" spans="1:6">
      <c r="A4515" s="139">
        <v>44173</v>
      </c>
      <c r="B4515" s="140">
        <v>44173</v>
      </c>
      <c r="C4515" s="141" t="s">
        <v>477</v>
      </c>
      <c r="D4515" s="142">
        <f>VLOOKUP(Pag_Inicio_Corr_mas_casos[[#This Row],[Corregimiento]],Hoja3!$A$2:$D$676,4,0)</f>
        <v>130702</v>
      </c>
      <c r="E4515" s="141">
        <v>38</v>
      </c>
      <c r="F4515">
        <v>1</v>
      </c>
    </row>
    <row r="4516" spans="1:6">
      <c r="A4516" s="139">
        <v>44173</v>
      </c>
      <c r="B4516" s="140">
        <v>44173</v>
      </c>
      <c r="C4516" s="141" t="s">
        <v>471</v>
      </c>
      <c r="D4516" s="142">
        <f>VLOOKUP(Pag_Inicio_Corr_mas_casos[[#This Row],[Corregimiento]],Hoja3!$A$2:$D$676,4,0)</f>
        <v>80823</v>
      </c>
      <c r="E4516" s="141">
        <v>37</v>
      </c>
      <c r="F4516">
        <v>1</v>
      </c>
    </row>
    <row r="4517" spans="1:6">
      <c r="A4517" s="139">
        <v>44173</v>
      </c>
      <c r="B4517" s="140">
        <v>44173</v>
      </c>
      <c r="C4517" s="141" t="s">
        <v>464</v>
      </c>
      <c r="D4517" s="142">
        <f>VLOOKUP(Pag_Inicio_Corr_mas_casos[[#This Row],[Corregimiento]],Hoja3!$A$2:$D$676,4,0)</f>
        <v>130102</v>
      </c>
      <c r="E4517" s="141">
        <v>36</v>
      </c>
      <c r="F4517">
        <v>1</v>
      </c>
    </row>
    <row r="4518" spans="1:6">
      <c r="A4518" s="139">
        <v>44173</v>
      </c>
      <c r="B4518" s="140">
        <v>44173</v>
      </c>
      <c r="C4518" s="141" t="s">
        <v>468</v>
      </c>
      <c r="D4518" s="142">
        <f>VLOOKUP(Pag_Inicio_Corr_mas_casos[[#This Row],[Corregimiento]],Hoja3!$A$2:$D$676,4,0)</f>
        <v>80816</v>
      </c>
      <c r="E4518" s="141">
        <v>34</v>
      </c>
      <c r="F4518">
        <v>1</v>
      </c>
    </row>
    <row r="4519" spans="1:6">
      <c r="A4519" s="139">
        <v>44173</v>
      </c>
      <c r="B4519" s="140">
        <v>44173</v>
      </c>
      <c r="C4519" s="141" t="s">
        <v>496</v>
      </c>
      <c r="D4519" s="142">
        <f>VLOOKUP(Pag_Inicio_Corr_mas_casos[[#This Row],[Corregimiento]],Hoja3!$A$2:$D$676,4,0)</f>
        <v>80826</v>
      </c>
      <c r="E4519" s="141">
        <v>29</v>
      </c>
      <c r="F4519">
        <v>1</v>
      </c>
    </row>
    <row r="4520" spans="1:6">
      <c r="A4520" s="139">
        <v>44173</v>
      </c>
      <c r="B4520" s="140">
        <v>44173</v>
      </c>
      <c r="C4520" s="141" t="s">
        <v>472</v>
      </c>
      <c r="D4520" s="142">
        <f>VLOOKUP(Pag_Inicio_Corr_mas_casos[[#This Row],[Corregimiento]],Hoja3!$A$2:$D$676,4,0)</f>
        <v>81001</v>
      </c>
      <c r="E4520" s="141">
        <v>29</v>
      </c>
      <c r="F4520">
        <v>1</v>
      </c>
    </row>
    <row r="4521" spans="1:6">
      <c r="A4521" s="139">
        <v>44173</v>
      </c>
      <c r="B4521" s="140">
        <v>44173</v>
      </c>
      <c r="C4521" s="141" t="s">
        <v>506</v>
      </c>
      <c r="D4521" s="142">
        <f>VLOOKUP(Pag_Inicio_Corr_mas_casos[[#This Row],[Corregimiento]],Hoja3!$A$2:$D$676,4,0)</f>
        <v>81003</v>
      </c>
      <c r="E4521" s="141">
        <v>28</v>
      </c>
      <c r="F4521">
        <v>1</v>
      </c>
    </row>
    <row r="4522" spans="1:6">
      <c r="A4522" s="139">
        <v>44173</v>
      </c>
      <c r="B4522" s="140">
        <v>44173</v>
      </c>
      <c r="C4522" s="141" t="s">
        <v>486</v>
      </c>
      <c r="D4522" s="142">
        <f>VLOOKUP(Pag_Inicio_Corr_mas_casos[[#This Row],[Corregimiento]],Hoja3!$A$2:$D$676,4,0)</f>
        <v>80813</v>
      </c>
      <c r="E4522" s="141">
        <v>28</v>
      </c>
      <c r="F4522">
        <v>1</v>
      </c>
    </row>
    <row r="4523" spans="1:6">
      <c r="A4523" s="139">
        <v>44173</v>
      </c>
      <c r="B4523" s="140">
        <v>44173</v>
      </c>
      <c r="C4523" s="141" t="s">
        <v>689</v>
      </c>
      <c r="D4523" s="142">
        <f>VLOOKUP(Pag_Inicio_Corr_mas_casos[[#This Row],[Corregimiento]],Hoja3!$A$2:$D$676,4,0)</f>
        <v>80820</v>
      </c>
      <c r="E4523" s="141">
        <v>27</v>
      </c>
      <c r="F4523">
        <v>1</v>
      </c>
    </row>
    <row r="4524" spans="1:6">
      <c r="A4524" s="139">
        <v>44173</v>
      </c>
      <c r="B4524" s="140">
        <v>44173</v>
      </c>
      <c r="C4524" s="141" t="s">
        <v>505</v>
      </c>
      <c r="D4524" s="142">
        <f>VLOOKUP(Pag_Inicio_Corr_mas_casos[[#This Row],[Corregimiento]],Hoja3!$A$2:$D$676,4,0)</f>
        <v>130717</v>
      </c>
      <c r="E4524" s="141">
        <v>27</v>
      </c>
      <c r="F4524">
        <v>1</v>
      </c>
    </row>
    <row r="4525" spans="1:6">
      <c r="A4525" s="139">
        <v>44173</v>
      </c>
      <c r="B4525" s="140">
        <v>44173</v>
      </c>
      <c r="C4525" s="141" t="s">
        <v>499</v>
      </c>
      <c r="D4525" s="142">
        <f>VLOOKUP(Pag_Inicio_Corr_mas_casos[[#This Row],[Corregimiento]],Hoja3!$A$2:$D$676,4,0)</f>
        <v>130105</v>
      </c>
      <c r="E4525" s="141">
        <v>24</v>
      </c>
      <c r="F4525">
        <v>1</v>
      </c>
    </row>
    <row r="4526" spans="1:6">
      <c r="A4526" s="139">
        <v>44173</v>
      </c>
      <c r="B4526" s="140">
        <v>44173</v>
      </c>
      <c r="C4526" s="141" t="s">
        <v>509</v>
      </c>
      <c r="D4526" s="142">
        <f>VLOOKUP(Pag_Inicio_Corr_mas_casos[[#This Row],[Corregimiento]],Hoja3!$A$2:$D$676,4,0)</f>
        <v>130701</v>
      </c>
      <c r="E4526" s="141">
        <v>24</v>
      </c>
      <c r="F4526">
        <v>1</v>
      </c>
    </row>
    <row r="4527" spans="1:6">
      <c r="A4527" s="139">
        <v>44173</v>
      </c>
      <c r="B4527" s="140">
        <v>44173</v>
      </c>
      <c r="C4527" s="141" t="s">
        <v>510</v>
      </c>
      <c r="D4527" s="142">
        <f>VLOOKUP(Pag_Inicio_Corr_mas_casos[[#This Row],[Corregimiento]],Hoja3!$A$2:$D$676,4,0)</f>
        <v>80804</v>
      </c>
      <c r="E4527" s="141">
        <v>23</v>
      </c>
      <c r="F4527">
        <v>1</v>
      </c>
    </row>
    <row r="4528" spans="1:6">
      <c r="A4528" s="139">
        <v>44173</v>
      </c>
      <c r="B4528" s="140">
        <v>44173</v>
      </c>
      <c r="C4528" s="141" t="s">
        <v>478</v>
      </c>
      <c r="D4528" s="142">
        <f>VLOOKUP(Pag_Inicio_Corr_mas_casos[[#This Row],[Corregimiento]],Hoja3!$A$2:$D$676,4,0)</f>
        <v>40601</v>
      </c>
      <c r="E4528" s="141">
        <v>22</v>
      </c>
      <c r="F4528">
        <v>1</v>
      </c>
    </row>
    <row r="4529" spans="1:6">
      <c r="A4529" s="139">
        <v>44173</v>
      </c>
      <c r="B4529" s="140">
        <v>44173</v>
      </c>
      <c r="C4529" s="141" t="s">
        <v>467</v>
      </c>
      <c r="D4529" s="142">
        <f>VLOOKUP(Pag_Inicio_Corr_mas_casos[[#This Row],[Corregimiento]],Hoja3!$A$2:$D$676,4,0)</f>
        <v>81008</v>
      </c>
      <c r="E4529" s="141">
        <v>21</v>
      </c>
      <c r="F4529">
        <v>1</v>
      </c>
    </row>
    <row r="4530" spans="1:6">
      <c r="A4530" s="139">
        <v>44173</v>
      </c>
      <c r="B4530" s="140">
        <v>44173</v>
      </c>
      <c r="C4530" s="141" t="s">
        <v>521</v>
      </c>
      <c r="D4530" s="142">
        <f>VLOOKUP(Pag_Inicio_Corr_mas_casos[[#This Row],[Corregimiento]],Hoja3!$A$2:$D$676,4,0)</f>
        <v>100101</v>
      </c>
      <c r="E4530" s="141">
        <v>21</v>
      </c>
      <c r="F4530">
        <v>1</v>
      </c>
    </row>
    <row r="4531" spans="1:6">
      <c r="A4531" s="139">
        <v>44173</v>
      </c>
      <c r="B4531" s="140">
        <v>44173</v>
      </c>
      <c r="C4531" s="141" t="s">
        <v>461</v>
      </c>
      <c r="D4531" s="142">
        <f>VLOOKUP(Pag_Inicio_Corr_mas_casos[[#This Row],[Corregimiento]],Hoja3!$A$2:$D$676,4,0)</f>
        <v>81002</v>
      </c>
      <c r="E4531" s="141">
        <v>21</v>
      </c>
      <c r="F4531">
        <v>1</v>
      </c>
    </row>
    <row r="4532" spans="1:6">
      <c r="A4532" s="139">
        <v>44173</v>
      </c>
      <c r="B4532" s="140">
        <v>44173</v>
      </c>
      <c r="C4532" s="141" t="s">
        <v>493</v>
      </c>
      <c r="D4532" s="142">
        <f>VLOOKUP(Pag_Inicio_Corr_mas_casos[[#This Row],[Corregimiento]],Hoja3!$A$2:$D$676,4,0)</f>
        <v>80811</v>
      </c>
      <c r="E4532" s="141">
        <v>21</v>
      </c>
      <c r="F4532">
        <v>1</v>
      </c>
    </row>
    <row r="4533" spans="1:6">
      <c r="A4533" s="139">
        <v>44173</v>
      </c>
      <c r="B4533" s="140">
        <v>44173</v>
      </c>
      <c r="C4533" s="141" t="s">
        <v>570</v>
      </c>
      <c r="D4533" s="142">
        <f>VLOOKUP(Pag_Inicio_Corr_mas_casos[[#This Row],[Corregimiento]],Hoja3!$A$2:$D$676,4,0)</f>
        <v>40501</v>
      </c>
      <c r="E4533" s="141">
        <v>20</v>
      </c>
      <c r="F4533">
        <v>1</v>
      </c>
    </row>
    <row r="4534" spans="1:6">
      <c r="A4534" s="139">
        <v>44173</v>
      </c>
      <c r="B4534" s="140">
        <v>44173</v>
      </c>
      <c r="C4534" s="141" t="s">
        <v>513</v>
      </c>
      <c r="D4534" s="142">
        <f>VLOOKUP(Pag_Inicio_Corr_mas_casos[[#This Row],[Corregimiento]],Hoja3!$A$2:$D$676,4,0)</f>
        <v>80814</v>
      </c>
      <c r="E4534" s="141">
        <v>19</v>
      </c>
      <c r="F4534">
        <v>1</v>
      </c>
    </row>
    <row r="4535" spans="1:6">
      <c r="A4535" s="139">
        <v>44173</v>
      </c>
      <c r="B4535" s="140">
        <v>44173</v>
      </c>
      <c r="C4535" s="141" t="s">
        <v>488</v>
      </c>
      <c r="D4535" s="142">
        <f>VLOOKUP(Pag_Inicio_Corr_mas_casos[[#This Row],[Corregimiento]],Hoja3!$A$2:$D$676,4,0)</f>
        <v>80501</v>
      </c>
      <c r="E4535" s="141">
        <v>19</v>
      </c>
      <c r="F4535">
        <v>1</v>
      </c>
    </row>
    <row r="4536" spans="1:6">
      <c r="A4536" s="139">
        <v>44173</v>
      </c>
      <c r="B4536" s="140">
        <v>44173</v>
      </c>
      <c r="C4536" s="141" t="s">
        <v>482</v>
      </c>
      <c r="D4536" s="142">
        <f>VLOOKUP(Pag_Inicio_Corr_mas_casos[[#This Row],[Corregimiento]],Hoja3!$A$2:$D$676,4,0)</f>
        <v>30107</v>
      </c>
      <c r="E4536" s="141">
        <v>18</v>
      </c>
      <c r="F4536">
        <v>1</v>
      </c>
    </row>
    <row r="4537" spans="1:6">
      <c r="A4537" s="139">
        <v>44173</v>
      </c>
      <c r="B4537" s="140">
        <v>44173</v>
      </c>
      <c r="C4537" s="141" t="s">
        <v>474</v>
      </c>
      <c r="D4537" s="142">
        <f>VLOOKUP(Pag_Inicio_Corr_mas_casos[[#This Row],[Corregimiento]],Hoja3!$A$2:$D$676,4,0)</f>
        <v>130107</v>
      </c>
      <c r="E4537" s="141">
        <v>18</v>
      </c>
      <c r="F4537">
        <v>1</v>
      </c>
    </row>
    <row r="4538" spans="1:6">
      <c r="A4538" s="139">
        <v>44173</v>
      </c>
      <c r="B4538" s="140">
        <v>44173</v>
      </c>
      <c r="C4538" s="141" t="s">
        <v>489</v>
      </c>
      <c r="D4538" s="142">
        <f>VLOOKUP(Pag_Inicio_Corr_mas_casos[[#This Row],[Corregimiento]],Hoja3!$A$2:$D$676,4,0)</f>
        <v>80808</v>
      </c>
      <c r="E4538" s="141">
        <v>17</v>
      </c>
      <c r="F4538">
        <v>1</v>
      </c>
    </row>
    <row r="4539" spans="1:6">
      <c r="A4539" s="139">
        <v>44173</v>
      </c>
      <c r="B4539" s="140">
        <v>44173</v>
      </c>
      <c r="C4539" s="141" t="s">
        <v>529</v>
      </c>
      <c r="D4539" s="142">
        <f>VLOOKUP(Pag_Inicio_Corr_mas_casos[[#This Row],[Corregimiento]],Hoja3!$A$2:$D$676,4,0)</f>
        <v>20101</v>
      </c>
      <c r="E4539" s="141">
        <v>16</v>
      </c>
      <c r="F4539">
        <v>1</v>
      </c>
    </row>
    <row r="4540" spans="1:6">
      <c r="A4540" s="139">
        <v>44173</v>
      </c>
      <c r="B4540" s="140">
        <v>44173</v>
      </c>
      <c r="C4540" s="141" t="s">
        <v>532</v>
      </c>
      <c r="D4540" s="142">
        <f>VLOOKUP(Pag_Inicio_Corr_mas_casos[[#This Row],[Corregimiento]],Hoja3!$A$2:$D$676,4,0)</f>
        <v>20601</v>
      </c>
      <c r="E4540" s="141">
        <v>15</v>
      </c>
      <c r="F4540">
        <v>1</v>
      </c>
    </row>
    <row r="4541" spans="1:6">
      <c r="A4541" s="139">
        <v>44173</v>
      </c>
      <c r="B4541" s="140">
        <v>44173</v>
      </c>
      <c r="C4541" s="141" t="s">
        <v>453</v>
      </c>
      <c r="D4541" s="142">
        <f>VLOOKUP(Pag_Inicio_Corr_mas_casos[[#This Row],[Corregimiento]],Hoja3!$A$2:$D$676,4,0)</f>
        <v>130709</v>
      </c>
      <c r="E4541" s="141">
        <v>14</v>
      </c>
      <c r="F4541">
        <v>1</v>
      </c>
    </row>
    <row r="4542" spans="1:6">
      <c r="A4542" s="139">
        <v>44173</v>
      </c>
      <c r="B4542" s="140">
        <v>44173</v>
      </c>
      <c r="C4542" s="141" t="s">
        <v>475</v>
      </c>
      <c r="D4542" s="142">
        <f>VLOOKUP(Pag_Inicio_Corr_mas_casos[[#This Row],[Corregimiento]],Hoja3!$A$2:$D$676,4,0)</f>
        <v>81006</v>
      </c>
      <c r="E4542" s="141">
        <v>14</v>
      </c>
      <c r="F4542">
        <v>1</v>
      </c>
    </row>
    <row r="4543" spans="1:6">
      <c r="A4543" s="139">
        <v>44173</v>
      </c>
      <c r="B4543" s="140">
        <v>44173</v>
      </c>
      <c r="C4543" s="141" t="s">
        <v>690</v>
      </c>
      <c r="D4543" s="142">
        <f>VLOOKUP(Pag_Inicio_Corr_mas_casos[[#This Row],[Corregimiento]],Hoja3!$A$2:$D$676,4,0)</f>
        <v>40804</v>
      </c>
      <c r="E4543" s="141">
        <v>14</v>
      </c>
      <c r="F4543">
        <v>1</v>
      </c>
    </row>
    <row r="4544" spans="1:6">
      <c r="A4544" s="139">
        <v>44173</v>
      </c>
      <c r="B4544" s="140">
        <v>44173</v>
      </c>
      <c r="C4544" s="141" t="s">
        <v>587</v>
      </c>
      <c r="D4544" s="142">
        <f>VLOOKUP(Pag_Inicio_Corr_mas_casos[[#This Row],[Corregimiento]],Hoja3!$A$2:$D$676,4,0)</f>
        <v>60105</v>
      </c>
      <c r="E4544" s="141">
        <v>13</v>
      </c>
      <c r="F4544">
        <v>1</v>
      </c>
    </row>
    <row r="4545" spans="1:7">
      <c r="A4545" s="139">
        <v>44173</v>
      </c>
      <c r="B4545" s="140">
        <v>44173</v>
      </c>
      <c r="C4545" s="141" t="s">
        <v>497</v>
      </c>
      <c r="D4545" s="142">
        <f>VLOOKUP(Pag_Inicio_Corr_mas_casos[[#This Row],[Corregimiento]],Hoja3!$A$2:$D$676,4,0)</f>
        <v>50208</v>
      </c>
      <c r="E4545" s="141">
        <v>13</v>
      </c>
      <c r="F4545">
        <v>1</v>
      </c>
    </row>
    <row r="4546" spans="1:7">
      <c r="A4546" s="139">
        <v>44173</v>
      </c>
      <c r="B4546" s="140">
        <v>44173</v>
      </c>
      <c r="C4546" s="141" t="s">
        <v>517</v>
      </c>
      <c r="D4546" s="142">
        <f>VLOOKUP(Pag_Inicio_Corr_mas_casos[[#This Row],[Corregimiento]],Hoja3!$A$2:$D$676,4,0)</f>
        <v>91001</v>
      </c>
      <c r="E4546" s="141">
        <v>12</v>
      </c>
      <c r="F4546">
        <v>1</v>
      </c>
    </row>
    <row r="4547" spans="1:7">
      <c r="A4547" s="139">
        <v>44173</v>
      </c>
      <c r="B4547" s="140">
        <v>44173</v>
      </c>
      <c r="C4547" s="141" t="s">
        <v>485</v>
      </c>
      <c r="D4547" s="142">
        <f>VLOOKUP(Pag_Inicio_Corr_mas_casos[[#This Row],[Corregimiento]],Hoja3!$A$2:$D$676,4,0)</f>
        <v>50207</v>
      </c>
      <c r="E4547" s="141">
        <v>12</v>
      </c>
      <c r="F4547">
        <v>1</v>
      </c>
    </row>
    <row r="4548" spans="1:7">
      <c r="A4548" s="139">
        <v>44173</v>
      </c>
      <c r="B4548" s="140">
        <v>44173</v>
      </c>
      <c r="C4548" s="141" t="s">
        <v>516</v>
      </c>
      <c r="D4548" s="142">
        <f>VLOOKUP(Pag_Inicio_Corr_mas_casos[[#This Row],[Corregimiento]],Hoja3!$A$2:$D$676,4,0)</f>
        <v>130706</v>
      </c>
      <c r="E4548" s="141">
        <v>12</v>
      </c>
      <c r="F4548">
        <v>1</v>
      </c>
    </row>
    <row r="4549" spans="1:7">
      <c r="A4549" s="139">
        <v>44173</v>
      </c>
      <c r="B4549" s="140">
        <v>44173</v>
      </c>
      <c r="C4549" s="141" t="s">
        <v>498</v>
      </c>
      <c r="D4549" s="142">
        <f>VLOOKUP(Pag_Inicio_Corr_mas_casos[[#This Row],[Corregimiento]],Hoja3!$A$2:$D$676,4,0)</f>
        <v>80803</v>
      </c>
      <c r="E4549" s="141">
        <v>11</v>
      </c>
      <c r="F4549">
        <v>1</v>
      </c>
    </row>
    <row r="4550" spans="1:7">
      <c r="A4550" s="139">
        <v>44173</v>
      </c>
      <c r="B4550" s="140">
        <v>44173</v>
      </c>
      <c r="C4550" s="141" t="s">
        <v>524</v>
      </c>
      <c r="D4550" s="142">
        <f>VLOOKUP(Pag_Inicio_Corr_mas_casos[[#This Row],[Corregimiento]],Hoja3!$A$2:$D$676,4,0)</f>
        <v>130716</v>
      </c>
      <c r="E4550" s="141">
        <v>11</v>
      </c>
      <c r="F4550">
        <v>1</v>
      </c>
    </row>
    <row r="4551" spans="1:7">
      <c r="A4551" s="158">
        <v>44174</v>
      </c>
      <c r="B4551" s="159">
        <v>44174</v>
      </c>
      <c r="C4551" s="160" t="s">
        <v>460</v>
      </c>
      <c r="D4551" s="161">
        <f>VLOOKUP(Pag_Inicio_Corr_mas_casos[[#This Row],[Corregimiento]],Hoja3!$A$2:$D$676,4,0)</f>
        <v>130101</v>
      </c>
      <c r="E4551" s="160">
        <v>91</v>
      </c>
      <c r="G4551">
        <v>48</v>
      </c>
    </row>
    <row r="4552" spans="1:7">
      <c r="A4552" s="158">
        <v>44174</v>
      </c>
      <c r="B4552" s="159">
        <v>44174</v>
      </c>
      <c r="C4552" s="160" t="s">
        <v>476</v>
      </c>
      <c r="D4552" s="161">
        <f>VLOOKUP(Pag_Inicio_Corr_mas_casos[[#This Row],[Corregimiento]],Hoja3!$A$2:$D$676,4,0)</f>
        <v>80812</v>
      </c>
      <c r="E4552" s="160">
        <v>55</v>
      </c>
    </row>
    <row r="4553" spans="1:7">
      <c r="A4553" s="158">
        <v>44174</v>
      </c>
      <c r="B4553" s="159">
        <v>44174</v>
      </c>
      <c r="C4553" s="160" t="s">
        <v>464</v>
      </c>
      <c r="D4553" s="161">
        <f>VLOOKUP(Pag_Inicio_Corr_mas_casos[[#This Row],[Corregimiento]],Hoja3!$A$2:$D$676,4,0)</f>
        <v>130102</v>
      </c>
      <c r="E4553" s="160">
        <v>48</v>
      </c>
    </row>
    <row r="4554" spans="1:7">
      <c r="A4554" s="158">
        <v>44174</v>
      </c>
      <c r="B4554" s="159">
        <v>44174</v>
      </c>
      <c r="C4554" s="160" t="s">
        <v>462</v>
      </c>
      <c r="D4554" s="161">
        <f>VLOOKUP(Pag_Inicio_Corr_mas_casos[[#This Row],[Corregimiento]],Hoja3!$A$2:$D$676,4,0)</f>
        <v>130106</v>
      </c>
      <c r="E4554" s="160">
        <v>48</v>
      </c>
    </row>
    <row r="4555" spans="1:7">
      <c r="A4555" s="158">
        <v>44174</v>
      </c>
      <c r="B4555" s="159">
        <v>44174</v>
      </c>
      <c r="C4555" s="160" t="s">
        <v>474</v>
      </c>
      <c r="D4555" s="161">
        <f>VLOOKUP(Pag_Inicio_Corr_mas_casos[[#This Row],[Corregimiento]],Hoja3!$A$2:$D$676,4,0)</f>
        <v>130107</v>
      </c>
      <c r="E4555" s="160">
        <v>48</v>
      </c>
    </row>
    <row r="4556" spans="1:7">
      <c r="A4556" s="158">
        <v>44174</v>
      </c>
      <c r="B4556" s="159">
        <v>44174</v>
      </c>
      <c r="C4556" s="160" t="s">
        <v>477</v>
      </c>
      <c r="D4556" s="161">
        <f>VLOOKUP(Pag_Inicio_Corr_mas_casos[[#This Row],[Corregimiento]],Hoja3!$A$2:$D$676,4,0)</f>
        <v>130702</v>
      </c>
      <c r="E4556" s="160">
        <v>42</v>
      </c>
    </row>
    <row r="4557" spans="1:7">
      <c r="A4557" s="158">
        <v>44174</v>
      </c>
      <c r="B4557" s="159">
        <v>44174</v>
      </c>
      <c r="C4557" s="160" t="s">
        <v>479</v>
      </c>
      <c r="D4557" s="161">
        <f>VLOOKUP(Pag_Inicio_Corr_mas_casos[[#This Row],[Corregimiento]],Hoja3!$A$2:$D$676,4,0)</f>
        <v>80806</v>
      </c>
      <c r="E4557" s="160">
        <v>41</v>
      </c>
    </row>
    <row r="4558" spans="1:7">
      <c r="A4558" s="158">
        <v>44174</v>
      </c>
      <c r="B4558" s="159">
        <v>44174</v>
      </c>
      <c r="C4558" s="160" t="s">
        <v>507</v>
      </c>
      <c r="D4558" s="161">
        <f>VLOOKUP(Pag_Inicio_Corr_mas_casos[[#This Row],[Corregimiento]],Hoja3!$A$2:$D$676,4,0)</f>
        <v>81009</v>
      </c>
      <c r="E4558" s="160">
        <v>39</v>
      </c>
    </row>
    <row r="4559" spans="1:7">
      <c r="A4559" s="158">
        <v>44174</v>
      </c>
      <c r="B4559" s="159">
        <v>44174</v>
      </c>
      <c r="C4559" s="160" t="s">
        <v>473</v>
      </c>
      <c r="D4559" s="161">
        <f>VLOOKUP(Pag_Inicio_Corr_mas_casos[[#This Row],[Corregimiento]],Hoja3!$A$2:$D$676,4,0)</f>
        <v>80819</v>
      </c>
      <c r="E4559" s="160">
        <v>39</v>
      </c>
    </row>
    <row r="4560" spans="1:7">
      <c r="A4560" s="158">
        <v>44174</v>
      </c>
      <c r="B4560" s="159">
        <v>44174</v>
      </c>
      <c r="C4560" s="160" t="s">
        <v>501</v>
      </c>
      <c r="D4560" s="161">
        <f>VLOOKUP(Pag_Inicio_Corr_mas_casos[[#This Row],[Corregimiento]],Hoja3!$A$2:$D$676,4,0)</f>
        <v>80809</v>
      </c>
      <c r="E4560" s="160">
        <v>38</v>
      </c>
    </row>
    <row r="4561" spans="1:5">
      <c r="A4561" s="158">
        <v>44174</v>
      </c>
      <c r="B4561" s="159">
        <v>44174</v>
      </c>
      <c r="C4561" s="160" t="s">
        <v>490</v>
      </c>
      <c r="D4561" s="161">
        <f>VLOOKUP(Pag_Inicio_Corr_mas_casos[[#This Row],[Corregimiento]],Hoja3!$A$2:$D$676,4,0)</f>
        <v>80820</v>
      </c>
      <c r="E4561" s="160">
        <v>38</v>
      </c>
    </row>
    <row r="4562" spans="1:5">
      <c r="A4562" s="158">
        <v>44174</v>
      </c>
      <c r="B4562" s="159">
        <v>44174</v>
      </c>
      <c r="C4562" s="160" t="s">
        <v>512</v>
      </c>
      <c r="D4562" s="161">
        <f>VLOOKUP(Pag_Inicio_Corr_mas_casos[[#This Row],[Corregimiento]],Hoja3!$A$2:$D$676,4,0)</f>
        <v>80807</v>
      </c>
      <c r="E4562" s="160">
        <v>36</v>
      </c>
    </row>
    <row r="4563" spans="1:5">
      <c r="A4563" s="158">
        <v>44174</v>
      </c>
      <c r="B4563" s="159">
        <v>44174</v>
      </c>
      <c r="C4563" s="160" t="s">
        <v>496</v>
      </c>
      <c r="D4563" s="161">
        <f>VLOOKUP(Pag_Inicio_Corr_mas_casos[[#This Row],[Corregimiento]],Hoja3!$A$2:$D$676,4,0)</f>
        <v>80826</v>
      </c>
      <c r="E4563" s="160">
        <v>35</v>
      </c>
    </row>
    <row r="4564" spans="1:5">
      <c r="A4564" s="158">
        <v>44174</v>
      </c>
      <c r="B4564" s="159">
        <v>44174</v>
      </c>
      <c r="C4564" s="160" t="s">
        <v>466</v>
      </c>
      <c r="D4564" s="161">
        <f>VLOOKUP(Pag_Inicio_Corr_mas_casos[[#This Row],[Corregimiento]],Hoja3!$A$2:$D$676,4,0)</f>
        <v>81007</v>
      </c>
      <c r="E4564" s="160">
        <v>35</v>
      </c>
    </row>
    <row r="4565" spans="1:5">
      <c r="A4565" s="158">
        <v>44174</v>
      </c>
      <c r="B4565" s="159">
        <v>44174</v>
      </c>
      <c r="C4565" s="160" t="s">
        <v>468</v>
      </c>
      <c r="D4565" s="161">
        <f>VLOOKUP(Pag_Inicio_Corr_mas_casos[[#This Row],[Corregimiento]],Hoja3!$A$2:$D$676,4,0)</f>
        <v>80816</v>
      </c>
      <c r="E4565" s="160">
        <v>35</v>
      </c>
    </row>
    <row r="4566" spans="1:5">
      <c r="A4566" s="158">
        <v>44174</v>
      </c>
      <c r="B4566" s="159">
        <v>44174</v>
      </c>
      <c r="C4566" s="160" t="s">
        <v>471</v>
      </c>
      <c r="D4566" s="161">
        <f>VLOOKUP(Pag_Inicio_Corr_mas_casos[[#This Row],[Corregimiento]],Hoja3!$A$2:$D$676,4,0)</f>
        <v>80823</v>
      </c>
      <c r="E4566" s="160">
        <v>32</v>
      </c>
    </row>
    <row r="4567" spans="1:5">
      <c r="A4567" s="158">
        <v>44174</v>
      </c>
      <c r="B4567" s="159">
        <v>44174</v>
      </c>
      <c r="C4567" s="160" t="s">
        <v>486</v>
      </c>
      <c r="D4567" s="161">
        <f>VLOOKUP(Pag_Inicio_Corr_mas_casos[[#This Row],[Corregimiento]],Hoja3!$A$2:$D$676,4,0)</f>
        <v>80813</v>
      </c>
      <c r="E4567" s="160">
        <v>31</v>
      </c>
    </row>
    <row r="4568" spans="1:5">
      <c r="A4568" s="158">
        <v>44174</v>
      </c>
      <c r="B4568" s="159">
        <v>44174</v>
      </c>
      <c r="C4568" s="160" t="s">
        <v>491</v>
      </c>
      <c r="D4568" s="161">
        <f>VLOOKUP(Pag_Inicio_Corr_mas_casos[[#This Row],[Corregimiento]],Hoja3!$A$2:$D$676,4,0)</f>
        <v>80815</v>
      </c>
      <c r="E4568" s="160">
        <v>43</v>
      </c>
    </row>
    <row r="4569" spans="1:5">
      <c r="A4569" s="158">
        <v>44174</v>
      </c>
      <c r="B4569" s="159">
        <v>44174</v>
      </c>
      <c r="C4569" s="160" t="s">
        <v>465</v>
      </c>
      <c r="D4569" s="161">
        <f>VLOOKUP(Pag_Inicio_Corr_mas_casos[[#This Row],[Corregimiento]],Hoja3!$A$2:$D$676,4,0)</f>
        <v>80821</v>
      </c>
      <c r="E4569" s="160">
        <v>29</v>
      </c>
    </row>
    <row r="4570" spans="1:5">
      <c r="A4570" s="158">
        <v>44174</v>
      </c>
      <c r="B4570" s="159">
        <v>44174</v>
      </c>
      <c r="C4570" s="160" t="s">
        <v>480</v>
      </c>
      <c r="D4570" s="161">
        <f>VLOOKUP(Pag_Inicio_Corr_mas_casos[[#This Row],[Corregimiento]],Hoja3!$A$2:$D$676,4,0)</f>
        <v>130108</v>
      </c>
      <c r="E4570" s="160">
        <v>29</v>
      </c>
    </row>
    <row r="4571" spans="1:5">
      <c r="A4571" s="158">
        <v>44174</v>
      </c>
      <c r="B4571" s="159">
        <v>44174</v>
      </c>
      <c r="C4571" s="160" t="s">
        <v>493</v>
      </c>
      <c r="D4571" s="161">
        <f>VLOOKUP(Pag_Inicio_Corr_mas_casos[[#This Row],[Corregimiento]],Hoja3!$A$2:$D$676,4,0)</f>
        <v>80811</v>
      </c>
      <c r="E4571" s="160">
        <v>29</v>
      </c>
    </row>
    <row r="4572" spans="1:5">
      <c r="A4572" s="158">
        <v>44174</v>
      </c>
      <c r="B4572" s="159">
        <v>44174</v>
      </c>
      <c r="C4572" s="160" t="s">
        <v>472</v>
      </c>
      <c r="D4572" s="161">
        <f>VLOOKUP(Pag_Inicio_Corr_mas_casos[[#This Row],[Corregimiento]],Hoja3!$A$2:$D$676,4,0)</f>
        <v>81001</v>
      </c>
      <c r="E4572" s="160">
        <v>28</v>
      </c>
    </row>
    <row r="4573" spans="1:5">
      <c r="A4573" s="158">
        <v>44174</v>
      </c>
      <c r="B4573" s="159">
        <v>44174</v>
      </c>
      <c r="C4573" s="160" t="s">
        <v>505</v>
      </c>
      <c r="D4573" s="161">
        <f>VLOOKUP(Pag_Inicio_Corr_mas_casos[[#This Row],[Corregimiento]],Hoja3!$A$2:$D$676,4,0)</f>
        <v>130717</v>
      </c>
      <c r="E4573" s="160">
        <v>26</v>
      </c>
    </row>
    <row r="4574" spans="1:5">
      <c r="A4574" s="158">
        <v>44174</v>
      </c>
      <c r="B4574" s="159">
        <v>44174</v>
      </c>
      <c r="C4574" s="160" t="s">
        <v>481</v>
      </c>
      <c r="D4574" s="161">
        <f>VLOOKUP(Pag_Inicio_Corr_mas_casos[[#This Row],[Corregimiento]],Hoja3!$A$2:$D$676,4,0)</f>
        <v>80810</v>
      </c>
      <c r="E4574" s="160">
        <v>25</v>
      </c>
    </row>
    <row r="4575" spans="1:5">
      <c r="A4575" s="158">
        <v>44174</v>
      </c>
      <c r="B4575" s="159">
        <v>44174</v>
      </c>
      <c r="C4575" s="160" t="s">
        <v>469</v>
      </c>
      <c r="D4575" s="161">
        <f>VLOOKUP(Pag_Inicio_Corr_mas_casos[[#This Row],[Corregimiento]],Hoja3!$A$2:$D$676,4,0)</f>
        <v>80817</v>
      </c>
      <c r="E4575" s="160">
        <v>24</v>
      </c>
    </row>
    <row r="4576" spans="1:5">
      <c r="A4576" s="158">
        <v>44174</v>
      </c>
      <c r="B4576" s="159">
        <v>44174</v>
      </c>
      <c r="C4576" s="160" t="s">
        <v>509</v>
      </c>
      <c r="D4576" s="161">
        <f>VLOOKUP(Pag_Inicio_Corr_mas_casos[[#This Row],[Corregimiento]],Hoja3!$A$2:$D$676,4,0)</f>
        <v>130701</v>
      </c>
      <c r="E4576" s="160">
        <v>23</v>
      </c>
    </row>
    <row r="4577" spans="1:5">
      <c r="A4577" s="158">
        <v>44174</v>
      </c>
      <c r="B4577" s="159">
        <v>44174</v>
      </c>
      <c r="C4577" s="160" t="s">
        <v>506</v>
      </c>
      <c r="D4577" s="161">
        <f>VLOOKUP(Pag_Inicio_Corr_mas_casos[[#This Row],[Corregimiento]],Hoja3!$A$2:$D$676,4,0)</f>
        <v>81003</v>
      </c>
      <c r="E4577" s="160">
        <v>22</v>
      </c>
    </row>
    <row r="4578" spans="1:5">
      <c r="A4578" s="158">
        <v>44174</v>
      </c>
      <c r="B4578" s="159">
        <v>44174</v>
      </c>
      <c r="C4578" s="160" t="s">
        <v>513</v>
      </c>
      <c r="D4578" s="161">
        <f>VLOOKUP(Pag_Inicio_Corr_mas_casos[[#This Row],[Corregimiento]],Hoja3!$A$2:$D$676,4,0)</f>
        <v>80814</v>
      </c>
      <c r="E4578" s="160">
        <v>21</v>
      </c>
    </row>
    <row r="4579" spans="1:5">
      <c r="A4579" s="158">
        <v>44174</v>
      </c>
      <c r="B4579" s="159">
        <v>44174</v>
      </c>
      <c r="C4579" s="160" t="s">
        <v>482</v>
      </c>
      <c r="D4579" s="161">
        <f>VLOOKUP(Pag_Inicio_Corr_mas_casos[[#This Row],[Corregimiento]],Hoja3!$A$2:$D$676,4,0)</f>
        <v>30107</v>
      </c>
      <c r="E4579" s="160">
        <v>21</v>
      </c>
    </row>
    <row r="4580" spans="1:5">
      <c r="A4580" s="158">
        <v>44174</v>
      </c>
      <c r="B4580" s="159">
        <v>44174</v>
      </c>
      <c r="C4580" s="160" t="s">
        <v>497</v>
      </c>
      <c r="D4580" s="161">
        <f>VLOOKUP(Pag_Inicio_Corr_mas_casos[[#This Row],[Corregimiento]],Hoja3!$A$2:$D$676,4,0)</f>
        <v>50208</v>
      </c>
      <c r="E4580" s="160">
        <v>21</v>
      </c>
    </row>
    <row r="4581" spans="1:5">
      <c r="A4581" s="158">
        <v>44174</v>
      </c>
      <c r="B4581" s="159">
        <v>44174</v>
      </c>
      <c r="C4581" s="160" t="s">
        <v>630</v>
      </c>
      <c r="D4581" s="161">
        <f>VLOOKUP(Pag_Inicio_Corr_mas_casos[[#This Row],[Corregimiento]],Hoja3!$A$2:$D$676,4,0)</f>
        <v>130103</v>
      </c>
      <c r="E4581" s="160">
        <v>20</v>
      </c>
    </row>
    <row r="4582" spans="1:5">
      <c r="A4582" s="158">
        <v>44174</v>
      </c>
      <c r="B4582" s="159">
        <v>44174</v>
      </c>
      <c r="C4582" s="160" t="s">
        <v>470</v>
      </c>
      <c r="D4582" s="161">
        <f>VLOOKUP(Pag_Inicio_Corr_mas_casos[[#This Row],[Corregimiento]],Hoja3!$A$2:$D$676,4,0)</f>
        <v>80822</v>
      </c>
      <c r="E4582" s="160">
        <v>18</v>
      </c>
    </row>
    <row r="4583" spans="1:5">
      <c r="A4583" s="158">
        <v>44174</v>
      </c>
      <c r="B4583" s="159">
        <v>44174</v>
      </c>
      <c r="C4583" s="160" t="s">
        <v>536</v>
      </c>
      <c r="D4583" s="161">
        <f>VLOOKUP(Pag_Inicio_Corr_mas_casos[[#This Row],[Corregimiento]],Hoja3!$A$2:$D$676,4,0)</f>
        <v>81004</v>
      </c>
      <c r="E4583" s="160">
        <v>17</v>
      </c>
    </row>
    <row r="4584" spans="1:5">
      <c r="A4584" s="158">
        <v>44174</v>
      </c>
      <c r="B4584" s="159">
        <v>44174</v>
      </c>
      <c r="C4584" s="160" t="s">
        <v>516</v>
      </c>
      <c r="D4584" s="161">
        <f>VLOOKUP(Pag_Inicio_Corr_mas_casos[[#This Row],[Corregimiento]],Hoja3!$A$2:$D$676,4,0)</f>
        <v>130706</v>
      </c>
      <c r="E4584" s="160">
        <v>17</v>
      </c>
    </row>
    <row r="4585" spans="1:5">
      <c r="A4585" s="158">
        <v>44174</v>
      </c>
      <c r="B4585" s="159">
        <v>44174</v>
      </c>
      <c r="C4585" s="160" t="s">
        <v>467</v>
      </c>
      <c r="D4585" s="161">
        <f>VLOOKUP(Pag_Inicio_Corr_mas_casos[[#This Row],[Corregimiento]],Hoja3!$A$2:$D$676,4,0)</f>
        <v>81008</v>
      </c>
      <c r="E4585" s="160">
        <v>16</v>
      </c>
    </row>
    <row r="4586" spans="1:5">
      <c r="A4586" s="158">
        <v>44174</v>
      </c>
      <c r="B4586" s="159">
        <v>44174</v>
      </c>
      <c r="C4586" s="160" t="s">
        <v>489</v>
      </c>
      <c r="D4586" s="161">
        <f>VLOOKUP(Pag_Inicio_Corr_mas_casos[[#This Row],[Corregimiento]],Hoja3!$A$2:$D$676,4,0)</f>
        <v>80808</v>
      </c>
      <c r="E4586" s="160">
        <v>15</v>
      </c>
    </row>
    <row r="4587" spans="1:5">
      <c r="A4587" s="158">
        <v>44174</v>
      </c>
      <c r="B4587" s="159">
        <v>44174</v>
      </c>
      <c r="C4587" s="160" t="s">
        <v>666</v>
      </c>
      <c r="D4587" s="161">
        <f>VLOOKUP(Pag_Inicio_Corr_mas_casos[[#This Row],[Corregimiento]],Hoja3!$A$2:$D$676,4,0)</f>
        <v>40608</v>
      </c>
      <c r="E4587" s="160">
        <v>15</v>
      </c>
    </row>
    <row r="4588" spans="1:5">
      <c r="A4588" s="158">
        <v>44174</v>
      </c>
      <c r="B4588" s="159">
        <v>44174</v>
      </c>
      <c r="C4588" s="160" t="s">
        <v>495</v>
      </c>
      <c r="D4588" s="161">
        <f>VLOOKUP(Pag_Inicio_Corr_mas_casos[[#This Row],[Corregimiento]],Hoja3!$A$2:$D$676,4,0)</f>
        <v>130708</v>
      </c>
      <c r="E4588" s="160">
        <v>15</v>
      </c>
    </row>
    <row r="4589" spans="1:5">
      <c r="A4589" s="158">
        <v>44174</v>
      </c>
      <c r="B4589" s="159">
        <v>44174</v>
      </c>
      <c r="C4589" s="160" t="s">
        <v>475</v>
      </c>
      <c r="D4589" s="161">
        <f>VLOOKUP(Pag_Inicio_Corr_mas_casos[[#This Row],[Corregimiento]],Hoja3!$A$2:$D$676,4,0)</f>
        <v>81006</v>
      </c>
      <c r="E4589" s="160">
        <v>15</v>
      </c>
    </row>
    <row r="4590" spans="1:5">
      <c r="A4590" s="158">
        <v>44174</v>
      </c>
      <c r="B4590" s="159">
        <v>44174</v>
      </c>
      <c r="C4590" s="160" t="s">
        <v>508</v>
      </c>
      <c r="D4590" s="161">
        <f>VLOOKUP(Pag_Inicio_Corr_mas_casos[[#This Row],[Corregimiento]],Hoja3!$A$2:$D$676,4,0)</f>
        <v>30104</v>
      </c>
      <c r="E4590" s="160">
        <v>15</v>
      </c>
    </row>
    <row r="4591" spans="1:5">
      <c r="A4591" s="158">
        <v>44174</v>
      </c>
      <c r="B4591" s="159">
        <v>44174</v>
      </c>
      <c r="C4591" s="160" t="s">
        <v>461</v>
      </c>
      <c r="D4591" s="161">
        <f>VLOOKUP(Pag_Inicio_Corr_mas_casos[[#This Row],[Corregimiento]],Hoja3!$A$2:$D$676,4,0)</f>
        <v>81002</v>
      </c>
      <c r="E4591" s="160">
        <v>15</v>
      </c>
    </row>
    <row r="4592" spans="1:5">
      <c r="A4592" s="158">
        <v>44174</v>
      </c>
      <c r="B4592" s="159">
        <v>44174</v>
      </c>
      <c r="C4592" s="160" t="s">
        <v>632</v>
      </c>
      <c r="D4592" s="161">
        <f>VLOOKUP(Pag_Inicio_Corr_mas_casos[[#This Row],[Corregimiento]],Hoja3!$A$2:$D$676,4,0)</f>
        <v>90101</v>
      </c>
      <c r="E4592" s="160">
        <v>14</v>
      </c>
    </row>
    <row r="4593" spans="1:7">
      <c r="A4593" s="158">
        <v>44174</v>
      </c>
      <c r="B4593" s="159">
        <v>44174</v>
      </c>
      <c r="C4593" s="160" t="s">
        <v>453</v>
      </c>
      <c r="D4593" s="161">
        <f>VLOOKUP(Pag_Inicio_Corr_mas_casos[[#This Row],[Corregimiento]],Hoja3!$A$2:$D$676,4,0)</f>
        <v>130709</v>
      </c>
      <c r="E4593" s="160">
        <v>13</v>
      </c>
    </row>
    <row r="4594" spans="1:7">
      <c r="A4594" s="158">
        <v>44174</v>
      </c>
      <c r="B4594" s="159">
        <v>44174</v>
      </c>
      <c r="C4594" s="160" t="s">
        <v>478</v>
      </c>
      <c r="D4594" s="161">
        <f>VLOOKUP(Pag_Inicio_Corr_mas_casos[[#This Row],[Corregimiento]],Hoja3!$A$2:$D$676,4,0)</f>
        <v>40601</v>
      </c>
      <c r="E4594" s="160">
        <v>13</v>
      </c>
    </row>
    <row r="4595" spans="1:7">
      <c r="A4595" s="158">
        <v>44174</v>
      </c>
      <c r="B4595" s="159">
        <v>44174</v>
      </c>
      <c r="C4595" s="160" t="s">
        <v>521</v>
      </c>
      <c r="D4595" s="161">
        <f>VLOOKUP(Pag_Inicio_Corr_mas_casos[[#This Row],[Corregimiento]],Hoja3!$A$2:$D$676,4,0)</f>
        <v>100101</v>
      </c>
      <c r="E4595" s="160">
        <v>13</v>
      </c>
    </row>
    <row r="4596" spans="1:7">
      <c r="A4596" s="158">
        <v>44174</v>
      </c>
      <c r="B4596" s="159">
        <v>44174</v>
      </c>
      <c r="C4596" s="160" t="s">
        <v>485</v>
      </c>
      <c r="D4596" s="161">
        <f>VLOOKUP(Pag_Inicio_Corr_mas_casos[[#This Row],[Corregimiento]],Hoja3!$A$2:$D$676,4,0)</f>
        <v>50207</v>
      </c>
      <c r="E4596" s="160">
        <v>12</v>
      </c>
    </row>
    <row r="4597" spans="1:7">
      <c r="A4597" s="158">
        <v>44174</v>
      </c>
      <c r="B4597" s="159">
        <v>44174</v>
      </c>
      <c r="C4597" s="160" t="s">
        <v>691</v>
      </c>
      <c r="D4597" s="161">
        <f>VLOOKUP(Pag_Inicio_Corr_mas_casos[[#This Row],[Corregimiento]],Hoja3!$A$2:$D$676,4,0)</f>
        <v>60401</v>
      </c>
      <c r="E4597" s="160">
        <v>11</v>
      </c>
    </row>
    <row r="4598" spans="1:7">
      <c r="A4598" s="90">
        <v>44175</v>
      </c>
      <c r="B4598" s="91">
        <v>44175</v>
      </c>
      <c r="C4598" s="92" t="s">
        <v>473</v>
      </c>
      <c r="D4598" s="93">
        <f>VLOOKUP(Pag_Inicio_Corr_mas_casos[[#This Row],[Corregimiento]],Hoja3!$A$2:$D$676,4,0)</f>
        <v>80819</v>
      </c>
      <c r="E4598" s="92">
        <v>89</v>
      </c>
      <c r="G4598">
        <v>57</v>
      </c>
    </row>
    <row r="4599" spans="1:7">
      <c r="A4599" s="90">
        <v>44175</v>
      </c>
      <c r="B4599" s="91">
        <v>44175</v>
      </c>
      <c r="C4599" s="92" t="s">
        <v>469</v>
      </c>
      <c r="D4599" s="93">
        <f>VLOOKUP(Pag_Inicio_Corr_mas_casos[[#This Row],[Corregimiento]],Hoja3!$A$2:$D$676,4,0)</f>
        <v>80817</v>
      </c>
      <c r="E4599" s="92">
        <v>103</v>
      </c>
    </row>
    <row r="4600" spans="1:7">
      <c r="A4600" s="90">
        <v>44175</v>
      </c>
      <c r="B4600" s="91">
        <v>44175</v>
      </c>
      <c r="C4600" s="92" t="s">
        <v>460</v>
      </c>
      <c r="D4600" s="93">
        <f>VLOOKUP(Pag_Inicio_Corr_mas_casos[[#This Row],[Corregimiento]],Hoja3!$A$2:$D$676,4,0)</f>
        <v>130101</v>
      </c>
      <c r="E4600" s="92">
        <v>74</v>
      </c>
    </row>
    <row r="4601" spans="1:7">
      <c r="A4601" s="90">
        <v>44175</v>
      </c>
      <c r="B4601" s="91">
        <v>44175</v>
      </c>
      <c r="C4601" s="92" t="s">
        <v>462</v>
      </c>
      <c r="D4601" s="93">
        <f>VLOOKUP(Pag_Inicio_Corr_mas_casos[[#This Row],[Corregimiento]],Hoja3!$A$2:$D$676,4,0)</f>
        <v>130106</v>
      </c>
      <c r="E4601" s="92">
        <v>70</v>
      </c>
    </row>
    <row r="4602" spans="1:7">
      <c r="A4602" s="90">
        <v>44175</v>
      </c>
      <c r="B4602" s="91">
        <v>44175</v>
      </c>
      <c r="C4602" s="92" t="s">
        <v>479</v>
      </c>
      <c r="D4602" s="93">
        <f>VLOOKUP(Pag_Inicio_Corr_mas_casos[[#This Row],[Corregimiento]],Hoja3!$A$2:$D$676,4,0)</f>
        <v>80806</v>
      </c>
      <c r="E4602" s="92">
        <v>62</v>
      </c>
    </row>
    <row r="4603" spans="1:7">
      <c r="A4603" s="90">
        <v>44175</v>
      </c>
      <c r="B4603" s="91">
        <v>44175</v>
      </c>
      <c r="C4603" s="92" t="s">
        <v>476</v>
      </c>
      <c r="D4603" s="93">
        <f>VLOOKUP(Pag_Inicio_Corr_mas_casos[[#This Row],[Corregimiento]],Hoja3!$A$2:$D$676,4,0)</f>
        <v>80812</v>
      </c>
      <c r="E4603" s="92">
        <v>62</v>
      </c>
    </row>
    <row r="4604" spans="1:7">
      <c r="A4604" s="90">
        <v>44175</v>
      </c>
      <c r="B4604" s="91">
        <v>44175</v>
      </c>
      <c r="C4604" s="92" t="s">
        <v>501</v>
      </c>
      <c r="D4604" s="93">
        <f>VLOOKUP(Pag_Inicio_Corr_mas_casos[[#This Row],[Corregimiento]],Hoja3!$A$2:$D$676,4,0)</f>
        <v>80809</v>
      </c>
      <c r="E4604" s="92">
        <v>61</v>
      </c>
    </row>
    <row r="4605" spans="1:7">
      <c r="A4605" s="90">
        <v>44175</v>
      </c>
      <c r="B4605" s="91">
        <v>44175</v>
      </c>
      <c r="C4605" s="92" t="s">
        <v>465</v>
      </c>
      <c r="D4605" s="93">
        <f>VLOOKUP(Pag_Inicio_Corr_mas_casos[[#This Row],[Corregimiento]],Hoja3!$A$2:$D$676,4,0)</f>
        <v>80821</v>
      </c>
      <c r="E4605" s="92">
        <v>60</v>
      </c>
    </row>
    <row r="4606" spans="1:7">
      <c r="A4606" s="90">
        <v>44175</v>
      </c>
      <c r="B4606" s="91">
        <v>44175</v>
      </c>
      <c r="C4606" s="92" t="s">
        <v>464</v>
      </c>
      <c r="D4606" s="93">
        <f>VLOOKUP(Pag_Inicio_Corr_mas_casos[[#This Row],[Corregimiento]],Hoja3!$A$2:$D$676,4,0)</f>
        <v>130102</v>
      </c>
      <c r="E4606" s="92">
        <v>59</v>
      </c>
    </row>
    <row r="4607" spans="1:7">
      <c r="A4607" s="90">
        <v>44175</v>
      </c>
      <c r="B4607" s="91">
        <v>44175</v>
      </c>
      <c r="C4607" s="92" t="s">
        <v>506</v>
      </c>
      <c r="D4607" s="93">
        <f>VLOOKUP(Pag_Inicio_Corr_mas_casos[[#This Row],[Corregimiento]],Hoja3!$A$2:$D$676,4,0)</f>
        <v>81003</v>
      </c>
      <c r="E4607" s="92">
        <v>57</v>
      </c>
    </row>
    <row r="4608" spans="1:7">
      <c r="A4608" s="90">
        <v>44175</v>
      </c>
      <c r="B4608" s="91">
        <v>44175</v>
      </c>
      <c r="C4608" s="92" t="s">
        <v>470</v>
      </c>
      <c r="D4608" s="93">
        <f>VLOOKUP(Pag_Inicio_Corr_mas_casos[[#This Row],[Corregimiento]],Hoja3!$A$2:$D$676,4,0)</f>
        <v>80822</v>
      </c>
      <c r="E4608" s="92">
        <v>55</v>
      </c>
    </row>
    <row r="4609" spans="1:6">
      <c r="A4609" s="90">
        <v>44175</v>
      </c>
      <c r="B4609" s="91">
        <v>44175</v>
      </c>
      <c r="C4609" s="92" t="s">
        <v>512</v>
      </c>
      <c r="D4609" s="93">
        <f>VLOOKUP(Pag_Inicio_Corr_mas_casos[[#This Row],[Corregimiento]],Hoja3!$A$2:$D$676,4,0)</f>
        <v>80807</v>
      </c>
      <c r="E4609" s="92">
        <v>55</v>
      </c>
    </row>
    <row r="4610" spans="1:6">
      <c r="A4610" s="90">
        <v>44175</v>
      </c>
      <c r="B4610" s="91">
        <v>44175</v>
      </c>
      <c r="C4610" s="92" t="s">
        <v>481</v>
      </c>
      <c r="D4610" s="93">
        <f>VLOOKUP(Pag_Inicio_Corr_mas_casos[[#This Row],[Corregimiento]],Hoja3!$A$2:$D$676,4,0)</f>
        <v>80810</v>
      </c>
      <c r="E4610" s="92">
        <v>53</v>
      </c>
    </row>
    <row r="4611" spans="1:6">
      <c r="A4611" s="90">
        <v>44175</v>
      </c>
      <c r="B4611" s="91">
        <v>44175</v>
      </c>
      <c r="C4611" s="92" t="s">
        <v>468</v>
      </c>
      <c r="D4611" s="93">
        <f>VLOOKUP(Pag_Inicio_Corr_mas_casos[[#This Row],[Corregimiento]],Hoja3!$A$2:$D$676,4,0)</f>
        <v>80816</v>
      </c>
      <c r="E4611" s="92">
        <v>52</v>
      </c>
    </row>
    <row r="4612" spans="1:6">
      <c r="A4612" s="90">
        <v>44175</v>
      </c>
      <c r="B4612" s="91">
        <v>44175</v>
      </c>
      <c r="C4612" s="92" t="s">
        <v>477</v>
      </c>
      <c r="D4612" s="93">
        <f>VLOOKUP(Pag_Inicio_Corr_mas_casos[[#This Row],[Corregimiento]],Hoja3!$A$2:$D$676,4,0)</f>
        <v>130702</v>
      </c>
      <c r="E4612" s="92">
        <v>46</v>
      </c>
    </row>
    <row r="4613" spans="1:6">
      <c r="A4613" s="90">
        <v>44175</v>
      </c>
      <c r="B4613" s="91">
        <v>44175</v>
      </c>
      <c r="C4613" s="92" t="s">
        <v>472</v>
      </c>
      <c r="D4613" s="93">
        <f>VLOOKUP(Pag_Inicio_Corr_mas_casos[[#This Row],[Corregimiento]],Hoja3!$A$2:$D$676,4,0)</f>
        <v>81001</v>
      </c>
      <c r="E4613" s="92">
        <v>44</v>
      </c>
    </row>
    <row r="4614" spans="1:6">
      <c r="A4614" s="90">
        <v>44175</v>
      </c>
      <c r="B4614" s="91">
        <v>44175</v>
      </c>
      <c r="C4614" s="92" t="s">
        <v>491</v>
      </c>
      <c r="D4614" s="93">
        <f>VLOOKUP(Pag_Inicio_Corr_mas_casos[[#This Row],[Corregimiento]],Hoja3!$A$2:$D$676,4,0)</f>
        <v>80815</v>
      </c>
      <c r="E4614" s="92">
        <v>67</v>
      </c>
      <c r="F4614" s="162"/>
    </row>
    <row r="4615" spans="1:6">
      <c r="A4615" s="90">
        <v>44175</v>
      </c>
      <c r="B4615" s="91">
        <v>44175</v>
      </c>
      <c r="C4615" s="92" t="s">
        <v>486</v>
      </c>
      <c r="D4615" s="93">
        <f>VLOOKUP(Pag_Inicio_Corr_mas_casos[[#This Row],[Corregimiento]],Hoja3!$A$2:$D$676,4,0)</f>
        <v>80813</v>
      </c>
      <c r="E4615" s="92">
        <v>40</v>
      </c>
    </row>
    <row r="4616" spans="1:6">
      <c r="A4616" s="90">
        <v>44175</v>
      </c>
      <c r="B4616" s="91">
        <v>44175</v>
      </c>
      <c r="C4616" s="92" t="s">
        <v>474</v>
      </c>
      <c r="D4616" s="93">
        <f>VLOOKUP(Pag_Inicio_Corr_mas_casos[[#This Row],[Corregimiento]],Hoja3!$A$2:$D$676,4,0)</f>
        <v>130107</v>
      </c>
      <c r="E4616" s="92">
        <v>39</v>
      </c>
    </row>
    <row r="4617" spans="1:6">
      <c r="A4617" s="90">
        <v>44175</v>
      </c>
      <c r="B4617" s="91">
        <v>44175</v>
      </c>
      <c r="C4617" s="92" t="s">
        <v>495</v>
      </c>
      <c r="D4617" s="93">
        <f>VLOOKUP(Pag_Inicio_Corr_mas_casos[[#This Row],[Corregimiento]],Hoja3!$A$2:$D$676,4,0)</f>
        <v>130708</v>
      </c>
      <c r="E4617" s="92">
        <v>39</v>
      </c>
    </row>
    <row r="4618" spans="1:6">
      <c r="A4618" s="90">
        <v>44175</v>
      </c>
      <c r="B4618" s="91">
        <v>44175</v>
      </c>
      <c r="C4618" s="92" t="s">
        <v>466</v>
      </c>
      <c r="D4618" s="93">
        <f>VLOOKUP(Pag_Inicio_Corr_mas_casos[[#This Row],[Corregimiento]],Hoja3!$A$2:$D$676,4,0)</f>
        <v>81007</v>
      </c>
      <c r="E4618" s="92">
        <v>37</v>
      </c>
    </row>
    <row r="4619" spans="1:6">
      <c r="A4619" s="90">
        <v>44175</v>
      </c>
      <c r="B4619" s="91">
        <v>44175</v>
      </c>
      <c r="C4619" s="92" t="s">
        <v>496</v>
      </c>
      <c r="D4619" s="93">
        <f>VLOOKUP(Pag_Inicio_Corr_mas_casos[[#This Row],[Corregimiento]],Hoja3!$A$2:$D$676,4,0)</f>
        <v>80826</v>
      </c>
      <c r="E4619" s="92">
        <v>37</v>
      </c>
    </row>
    <row r="4620" spans="1:6">
      <c r="A4620" s="90">
        <v>44175</v>
      </c>
      <c r="B4620" s="91">
        <v>44175</v>
      </c>
      <c r="C4620" s="92" t="s">
        <v>471</v>
      </c>
      <c r="D4620" s="93">
        <f>VLOOKUP(Pag_Inicio_Corr_mas_casos[[#This Row],[Corregimiento]],Hoja3!$A$2:$D$676,4,0)</f>
        <v>80823</v>
      </c>
      <c r="E4620" s="92">
        <v>37</v>
      </c>
    </row>
    <row r="4621" spans="1:6">
      <c r="A4621" s="90">
        <v>44175</v>
      </c>
      <c r="B4621" s="91">
        <v>44175</v>
      </c>
      <c r="C4621" s="92" t="s">
        <v>498</v>
      </c>
      <c r="D4621" s="93">
        <f>VLOOKUP(Pag_Inicio_Corr_mas_casos[[#This Row],[Corregimiento]],Hoja3!$A$2:$D$676,4,0)</f>
        <v>80803</v>
      </c>
      <c r="E4621" s="92">
        <v>35</v>
      </c>
    </row>
    <row r="4622" spans="1:6">
      <c r="A4622" s="90">
        <v>44175</v>
      </c>
      <c r="B4622" s="91">
        <v>44175</v>
      </c>
      <c r="C4622" s="92" t="s">
        <v>507</v>
      </c>
      <c r="D4622" s="93">
        <f>VLOOKUP(Pag_Inicio_Corr_mas_casos[[#This Row],[Corregimiento]],Hoja3!$A$2:$D$676,4,0)</f>
        <v>81009</v>
      </c>
      <c r="E4622" s="92">
        <v>33</v>
      </c>
    </row>
    <row r="4623" spans="1:6">
      <c r="A4623" s="90">
        <v>44175</v>
      </c>
      <c r="B4623" s="91">
        <v>44175</v>
      </c>
      <c r="C4623" s="92" t="s">
        <v>478</v>
      </c>
      <c r="D4623" s="93">
        <f>VLOOKUP(Pag_Inicio_Corr_mas_casos[[#This Row],[Corregimiento]],Hoja3!$A$2:$D$676,4,0)</f>
        <v>40601</v>
      </c>
      <c r="E4623" s="92">
        <v>32</v>
      </c>
    </row>
    <row r="4624" spans="1:6">
      <c r="A4624" s="90">
        <v>44175</v>
      </c>
      <c r="B4624" s="91">
        <v>44175</v>
      </c>
      <c r="C4624" s="92" t="s">
        <v>493</v>
      </c>
      <c r="D4624" s="93">
        <f>VLOOKUP(Pag_Inicio_Corr_mas_casos[[#This Row],[Corregimiento]],Hoja3!$A$2:$D$676,4,0)</f>
        <v>80811</v>
      </c>
      <c r="E4624" s="92">
        <v>31</v>
      </c>
    </row>
    <row r="4625" spans="1:5">
      <c r="A4625" s="90">
        <v>44175</v>
      </c>
      <c r="B4625" s="91">
        <v>44175</v>
      </c>
      <c r="C4625" s="92" t="s">
        <v>509</v>
      </c>
      <c r="D4625" s="93">
        <f>VLOOKUP(Pag_Inicio_Corr_mas_casos[[#This Row],[Corregimiento]],Hoja3!$A$2:$D$676,4,0)</f>
        <v>130701</v>
      </c>
      <c r="E4625" s="92">
        <v>29</v>
      </c>
    </row>
    <row r="4626" spans="1:5">
      <c r="A4626" s="90">
        <v>44175</v>
      </c>
      <c r="B4626" s="91">
        <v>44175</v>
      </c>
      <c r="C4626" s="92" t="s">
        <v>488</v>
      </c>
      <c r="D4626" s="93">
        <f>VLOOKUP(Pag_Inicio_Corr_mas_casos[[#This Row],[Corregimiento]],Hoja3!$A$2:$D$676,4,0)</f>
        <v>80501</v>
      </c>
      <c r="E4626" s="92">
        <v>27</v>
      </c>
    </row>
    <row r="4627" spans="1:5">
      <c r="A4627" s="90">
        <v>44175</v>
      </c>
      <c r="B4627" s="91">
        <v>44175</v>
      </c>
      <c r="C4627" s="92" t="s">
        <v>475</v>
      </c>
      <c r="D4627" s="93">
        <f>VLOOKUP(Pag_Inicio_Corr_mas_casos[[#This Row],[Corregimiento]],Hoja3!$A$2:$D$676,4,0)</f>
        <v>81006</v>
      </c>
      <c r="E4627" s="92">
        <v>26</v>
      </c>
    </row>
    <row r="4628" spans="1:5">
      <c r="A4628" s="90">
        <v>44175</v>
      </c>
      <c r="B4628" s="91">
        <v>44175</v>
      </c>
      <c r="C4628" s="92" t="s">
        <v>480</v>
      </c>
      <c r="D4628" s="93">
        <f>VLOOKUP(Pag_Inicio_Corr_mas_casos[[#This Row],[Corregimiento]],Hoja3!$A$2:$D$676,4,0)</f>
        <v>130108</v>
      </c>
      <c r="E4628" s="92">
        <v>25</v>
      </c>
    </row>
    <row r="4629" spans="1:5">
      <c r="A4629" s="90">
        <v>44175</v>
      </c>
      <c r="B4629" s="91">
        <v>44175</v>
      </c>
      <c r="C4629" s="92" t="s">
        <v>467</v>
      </c>
      <c r="D4629" s="93">
        <f>VLOOKUP(Pag_Inicio_Corr_mas_casos[[#This Row],[Corregimiento]],Hoja3!$A$2:$D$676,4,0)</f>
        <v>81008</v>
      </c>
      <c r="E4629" s="92">
        <v>25</v>
      </c>
    </row>
    <row r="4630" spans="1:5">
      <c r="A4630" s="90">
        <v>44175</v>
      </c>
      <c r="B4630" s="91">
        <v>44175</v>
      </c>
      <c r="C4630" s="92" t="s">
        <v>505</v>
      </c>
      <c r="D4630" s="93">
        <f>VLOOKUP(Pag_Inicio_Corr_mas_casos[[#This Row],[Corregimiento]],Hoja3!$A$2:$D$676,4,0)</f>
        <v>130717</v>
      </c>
      <c r="E4630" s="92">
        <v>24</v>
      </c>
    </row>
    <row r="4631" spans="1:5">
      <c r="A4631" s="90">
        <v>44175</v>
      </c>
      <c r="B4631" s="91">
        <v>44175</v>
      </c>
      <c r="C4631" s="92" t="s">
        <v>499</v>
      </c>
      <c r="D4631" s="93">
        <f>VLOOKUP(Pag_Inicio_Corr_mas_casos[[#This Row],[Corregimiento]],Hoja3!$A$2:$D$676,4,0)</f>
        <v>130105</v>
      </c>
      <c r="E4631" s="92">
        <v>24</v>
      </c>
    </row>
    <row r="4632" spans="1:5">
      <c r="A4632" s="90">
        <v>44175</v>
      </c>
      <c r="B4632" s="91">
        <v>44175</v>
      </c>
      <c r="C4632" s="92" t="s">
        <v>513</v>
      </c>
      <c r="D4632" s="93">
        <f>VLOOKUP(Pag_Inicio_Corr_mas_casos[[#This Row],[Corregimiento]],Hoja3!$A$2:$D$676,4,0)</f>
        <v>80814</v>
      </c>
      <c r="E4632" s="92">
        <v>23</v>
      </c>
    </row>
    <row r="4633" spans="1:5">
      <c r="A4633" s="90">
        <v>44175</v>
      </c>
      <c r="B4633" s="91">
        <v>44175</v>
      </c>
      <c r="C4633" s="92" t="s">
        <v>490</v>
      </c>
      <c r="D4633" s="93">
        <f>VLOOKUP(Pag_Inicio_Corr_mas_casos[[#This Row],[Corregimiento]],Hoja3!$A$2:$D$676,4,0)</f>
        <v>80820</v>
      </c>
      <c r="E4633" s="92">
        <v>23</v>
      </c>
    </row>
    <row r="4634" spans="1:5">
      <c r="A4634" s="90">
        <v>44175</v>
      </c>
      <c r="B4634" s="91">
        <v>44175</v>
      </c>
      <c r="C4634" s="92" t="s">
        <v>517</v>
      </c>
      <c r="D4634" s="93">
        <f>VLOOKUP(Pag_Inicio_Corr_mas_casos[[#This Row],[Corregimiento]],Hoja3!$A$2:$D$676,4,0)</f>
        <v>91001</v>
      </c>
      <c r="E4634" s="92">
        <v>22</v>
      </c>
    </row>
    <row r="4635" spans="1:5">
      <c r="A4635" s="90">
        <v>44175</v>
      </c>
      <c r="B4635" s="91">
        <v>44175</v>
      </c>
      <c r="C4635" s="92" t="s">
        <v>461</v>
      </c>
      <c r="D4635" s="93">
        <f>VLOOKUP(Pag_Inicio_Corr_mas_casos[[#This Row],[Corregimiento]],Hoja3!$A$2:$D$676,4,0)</f>
        <v>81002</v>
      </c>
      <c r="E4635" s="92">
        <v>21</v>
      </c>
    </row>
    <row r="4636" spans="1:5">
      <c r="A4636" s="90">
        <v>44175</v>
      </c>
      <c r="B4636" s="91">
        <v>44175</v>
      </c>
      <c r="C4636" s="92" t="s">
        <v>489</v>
      </c>
      <c r="D4636" s="93">
        <f>VLOOKUP(Pag_Inicio_Corr_mas_casos[[#This Row],[Corregimiento]],Hoja3!$A$2:$D$676,4,0)</f>
        <v>80808</v>
      </c>
      <c r="E4636" s="92">
        <v>21</v>
      </c>
    </row>
    <row r="4637" spans="1:5">
      <c r="A4637" s="90">
        <v>44175</v>
      </c>
      <c r="B4637" s="91">
        <v>44175</v>
      </c>
      <c r="C4637" s="92" t="s">
        <v>510</v>
      </c>
      <c r="D4637" s="93">
        <f>VLOOKUP(Pag_Inicio_Corr_mas_casos[[#This Row],[Corregimiento]],Hoja3!$A$2:$D$676,4,0)</f>
        <v>80804</v>
      </c>
      <c r="E4637" s="92">
        <v>20</v>
      </c>
    </row>
    <row r="4638" spans="1:5">
      <c r="A4638" s="90">
        <v>44175</v>
      </c>
      <c r="B4638" s="91">
        <v>44175</v>
      </c>
      <c r="C4638" s="92" t="s">
        <v>508</v>
      </c>
      <c r="D4638" s="93">
        <f>VLOOKUP(Pag_Inicio_Corr_mas_casos[[#This Row],[Corregimiento]],Hoja3!$A$2:$D$676,4,0)</f>
        <v>30104</v>
      </c>
      <c r="E4638" s="92">
        <v>20</v>
      </c>
    </row>
    <row r="4639" spans="1:5">
      <c r="A4639" s="90">
        <v>44175</v>
      </c>
      <c r="B4639" s="91">
        <v>44175</v>
      </c>
      <c r="C4639" s="92" t="s">
        <v>453</v>
      </c>
      <c r="D4639" s="93">
        <f>VLOOKUP(Pag_Inicio_Corr_mas_casos[[#This Row],[Corregimiento]],Hoja3!$A$2:$D$676,4,0)</f>
        <v>130709</v>
      </c>
      <c r="E4639" s="92">
        <v>19</v>
      </c>
    </row>
    <row r="4640" spans="1:5">
      <c r="A4640" s="90">
        <v>44175</v>
      </c>
      <c r="B4640" s="91">
        <v>44175</v>
      </c>
      <c r="C4640" s="92" t="s">
        <v>532</v>
      </c>
      <c r="D4640" s="93">
        <f>VLOOKUP(Pag_Inicio_Corr_mas_casos[[#This Row],[Corregimiento]],Hoja3!$A$2:$D$676,4,0)</f>
        <v>20601</v>
      </c>
      <c r="E4640" s="92">
        <v>19</v>
      </c>
    </row>
    <row r="4641" spans="1:7">
      <c r="A4641" s="90">
        <v>44175</v>
      </c>
      <c r="B4641" s="91">
        <v>44175</v>
      </c>
      <c r="C4641" s="92" t="s">
        <v>524</v>
      </c>
      <c r="D4641" s="93">
        <f>VLOOKUP(Pag_Inicio_Corr_mas_casos[[#This Row],[Corregimiento]],Hoja3!$A$2:$D$676,4,0)</f>
        <v>130716</v>
      </c>
      <c r="E4641" s="92">
        <v>19</v>
      </c>
    </row>
    <row r="4642" spans="1:7">
      <c r="A4642" s="90">
        <v>44175</v>
      </c>
      <c r="B4642" s="91">
        <v>44175</v>
      </c>
      <c r="C4642" s="92" t="s">
        <v>463</v>
      </c>
      <c r="D4642" s="93">
        <f>VLOOKUP(Pag_Inicio_Corr_mas_casos[[#This Row],[Corregimiento]],Hoja3!$A$2:$D$676,4,0)</f>
        <v>80802</v>
      </c>
      <c r="E4642" s="92">
        <v>18</v>
      </c>
    </row>
    <row r="4643" spans="1:7">
      <c r="A4643" s="90">
        <v>44175</v>
      </c>
      <c r="B4643" s="91">
        <v>44175</v>
      </c>
      <c r="C4643" s="92" t="s">
        <v>516</v>
      </c>
      <c r="D4643" s="93">
        <f>VLOOKUP(Pag_Inicio_Corr_mas_casos[[#This Row],[Corregimiento]],Hoja3!$A$2:$D$676,4,0)</f>
        <v>130706</v>
      </c>
      <c r="E4643" s="92">
        <v>17</v>
      </c>
    </row>
    <row r="4644" spans="1:7">
      <c r="A4644" s="90">
        <v>44175</v>
      </c>
      <c r="B4644" s="91">
        <v>44175</v>
      </c>
      <c r="C4644" s="92" t="s">
        <v>497</v>
      </c>
      <c r="D4644" s="93">
        <f>VLOOKUP(Pag_Inicio_Corr_mas_casos[[#This Row],[Corregimiento]],Hoja3!$A$2:$D$676,4,0)</f>
        <v>50208</v>
      </c>
      <c r="E4644" s="92">
        <v>17</v>
      </c>
    </row>
    <row r="4645" spans="1:7">
      <c r="A4645" s="90">
        <v>44175</v>
      </c>
      <c r="B4645" s="91">
        <v>44175</v>
      </c>
      <c r="C4645" s="92" t="s">
        <v>482</v>
      </c>
      <c r="D4645" s="93">
        <f>VLOOKUP(Pag_Inicio_Corr_mas_casos[[#This Row],[Corregimiento]],Hoja3!$A$2:$D$676,4,0)</f>
        <v>30107</v>
      </c>
      <c r="E4645" s="92">
        <v>15</v>
      </c>
    </row>
    <row r="4646" spans="1:7">
      <c r="A4646" s="90">
        <v>44175</v>
      </c>
      <c r="B4646" s="91">
        <v>44175</v>
      </c>
      <c r="C4646" s="92" t="s">
        <v>551</v>
      </c>
      <c r="D4646" s="93">
        <f>VLOOKUP(Pag_Inicio_Corr_mas_casos[[#This Row],[Corregimiento]],Hoja3!$A$2:$D$676,4,0)</f>
        <v>30110</v>
      </c>
      <c r="E4646" s="92">
        <v>14</v>
      </c>
    </row>
    <row r="4647" spans="1:7">
      <c r="A4647" s="90">
        <v>44175</v>
      </c>
      <c r="B4647" s="91">
        <v>44175</v>
      </c>
      <c r="C4647" s="92" t="s">
        <v>525</v>
      </c>
      <c r="D4647" s="93">
        <f>VLOOKUP(Pag_Inicio_Corr_mas_casos[[#This Row],[Corregimiento]],Hoja3!$A$2:$D$676,4,0)</f>
        <v>20207</v>
      </c>
      <c r="E4647" s="92">
        <v>12</v>
      </c>
    </row>
    <row r="4648" spans="1:7">
      <c r="A4648" s="90">
        <v>44175</v>
      </c>
      <c r="B4648" s="91">
        <v>44175</v>
      </c>
      <c r="C4648" s="92" t="s">
        <v>511</v>
      </c>
      <c r="D4648" s="93">
        <f>VLOOKUP(Pag_Inicio_Corr_mas_casos[[#This Row],[Corregimiento]],Hoja3!$A$2:$D$676,4,0)</f>
        <v>80508</v>
      </c>
      <c r="E4648" s="92">
        <v>12</v>
      </c>
    </row>
    <row r="4649" spans="1:7">
      <c r="A4649" s="90">
        <v>44175</v>
      </c>
      <c r="B4649" s="91">
        <v>44175</v>
      </c>
      <c r="C4649" s="92" t="s">
        <v>692</v>
      </c>
      <c r="D4649" s="93">
        <f>VLOOKUP(Pag_Inicio_Corr_mas_casos[[#This Row],[Corregimiento]],Hoja3!$A$2:$D$676,4,0)</f>
        <v>30101</v>
      </c>
      <c r="E4649" s="92">
        <v>11</v>
      </c>
    </row>
    <row r="4650" spans="1:7">
      <c r="A4650" s="90">
        <v>44175</v>
      </c>
      <c r="B4650" s="91">
        <v>44175</v>
      </c>
      <c r="C4650" s="92" t="s">
        <v>526</v>
      </c>
      <c r="D4650" s="93">
        <f>VLOOKUP(Pag_Inicio_Corr_mas_casos[[#This Row],[Corregimiento]],Hoja3!$A$2:$D$676,4,0)</f>
        <v>130301</v>
      </c>
      <c r="E4650" s="92">
        <v>11</v>
      </c>
    </row>
    <row r="4651" spans="1:7">
      <c r="A4651" s="90">
        <v>44175</v>
      </c>
      <c r="B4651" s="91">
        <v>44175</v>
      </c>
      <c r="C4651" s="92" t="s">
        <v>521</v>
      </c>
      <c r="D4651" s="93">
        <f>VLOOKUP(Pag_Inicio_Corr_mas_casos[[#This Row],[Corregimiento]],Hoja3!$A$2:$D$676,4,0)</f>
        <v>100101</v>
      </c>
      <c r="E4651" s="92">
        <v>11</v>
      </c>
    </row>
    <row r="4652" spans="1:7">
      <c r="A4652" s="90">
        <v>44175</v>
      </c>
      <c r="B4652" s="91">
        <v>44175</v>
      </c>
      <c r="C4652" s="92" t="s">
        <v>523</v>
      </c>
      <c r="D4652" s="93">
        <f>VLOOKUP(Pag_Inicio_Corr_mas_casos[[#This Row],[Corregimiento]],Hoja3!$A$2:$D$676,4,0)</f>
        <v>81005</v>
      </c>
      <c r="E4652" s="92">
        <v>11</v>
      </c>
    </row>
    <row r="4653" spans="1:7">
      <c r="A4653" s="135">
        <v>44176</v>
      </c>
      <c r="B4653" s="136">
        <v>44176</v>
      </c>
      <c r="C4653" s="137" t="s">
        <v>473</v>
      </c>
      <c r="D4653" s="138">
        <f>VLOOKUP(Pag_Inicio_Corr_mas_casos[[#This Row],[Corregimiento]],Hoja3!$A$2:$D$676,4,0)</f>
        <v>80819</v>
      </c>
      <c r="E4653" s="137">
        <v>84</v>
      </c>
      <c r="G4653">
        <v>56</v>
      </c>
    </row>
    <row r="4654" spans="1:7">
      <c r="A4654" s="135">
        <v>44176</v>
      </c>
      <c r="B4654" s="136">
        <v>44176</v>
      </c>
      <c r="C4654" s="137" t="s">
        <v>476</v>
      </c>
      <c r="D4654" s="138">
        <f>VLOOKUP(Pag_Inicio_Corr_mas_casos[[#This Row],[Corregimiento]],Hoja3!$A$2:$D$676,4,0)</f>
        <v>80812</v>
      </c>
      <c r="E4654" s="137">
        <v>83</v>
      </c>
    </row>
    <row r="4655" spans="1:7">
      <c r="A4655" s="135">
        <v>44176</v>
      </c>
      <c r="B4655" s="136">
        <v>44176</v>
      </c>
      <c r="C4655" s="137" t="s">
        <v>501</v>
      </c>
      <c r="D4655" s="138">
        <f>VLOOKUP(Pag_Inicio_Corr_mas_casos[[#This Row],[Corregimiento]],Hoja3!$A$2:$D$676,4,0)</f>
        <v>80809</v>
      </c>
      <c r="E4655" s="137">
        <v>65</v>
      </c>
    </row>
    <row r="4656" spans="1:7">
      <c r="A4656" s="135">
        <v>44176</v>
      </c>
      <c r="B4656" s="136">
        <v>44176</v>
      </c>
      <c r="C4656" s="137" t="s">
        <v>481</v>
      </c>
      <c r="D4656" s="138">
        <f>VLOOKUP(Pag_Inicio_Corr_mas_casos[[#This Row],[Corregimiento]],Hoja3!$A$2:$D$676,4,0)</f>
        <v>80810</v>
      </c>
      <c r="E4656" s="137">
        <v>56</v>
      </c>
    </row>
    <row r="4657" spans="1:6">
      <c r="A4657" s="135">
        <v>44176</v>
      </c>
      <c r="B4657" s="136">
        <v>44176</v>
      </c>
      <c r="C4657" s="137" t="s">
        <v>460</v>
      </c>
      <c r="D4657" s="138">
        <f>VLOOKUP(Pag_Inicio_Corr_mas_casos[[#This Row],[Corregimiento]],Hoja3!$A$2:$D$676,4,0)</f>
        <v>130101</v>
      </c>
      <c r="E4657" s="137">
        <v>51</v>
      </c>
    </row>
    <row r="4658" spans="1:6">
      <c r="A4658" s="135">
        <v>44176</v>
      </c>
      <c r="B4658" s="136">
        <v>44176</v>
      </c>
      <c r="C4658" s="137" t="s">
        <v>512</v>
      </c>
      <c r="D4658" s="138">
        <f>VLOOKUP(Pag_Inicio_Corr_mas_casos[[#This Row],[Corregimiento]],Hoja3!$A$2:$D$676,4,0)</f>
        <v>80807</v>
      </c>
      <c r="E4658" s="137">
        <v>51</v>
      </c>
    </row>
    <row r="4659" spans="1:6">
      <c r="A4659" s="135">
        <v>44176</v>
      </c>
      <c r="B4659" s="136">
        <v>44176</v>
      </c>
      <c r="C4659" s="137" t="s">
        <v>479</v>
      </c>
      <c r="D4659" s="138">
        <f>VLOOKUP(Pag_Inicio_Corr_mas_casos[[#This Row],[Corregimiento]],Hoja3!$A$2:$D$676,4,0)</f>
        <v>80806</v>
      </c>
      <c r="E4659" s="137">
        <v>51</v>
      </c>
    </row>
    <row r="4660" spans="1:6">
      <c r="A4660" s="135">
        <v>44176</v>
      </c>
      <c r="B4660" s="136">
        <v>44176</v>
      </c>
      <c r="C4660" s="137" t="s">
        <v>462</v>
      </c>
      <c r="D4660" s="138">
        <f>VLOOKUP(Pag_Inicio_Corr_mas_casos[[#This Row],[Corregimiento]],Hoja3!$A$2:$D$676,4,0)</f>
        <v>130106</v>
      </c>
      <c r="E4660" s="137">
        <v>51</v>
      </c>
    </row>
    <row r="4661" spans="1:6">
      <c r="A4661" s="135">
        <v>44176</v>
      </c>
      <c r="B4661" s="136">
        <v>44176</v>
      </c>
      <c r="C4661" s="137" t="s">
        <v>461</v>
      </c>
      <c r="D4661" s="138">
        <f>VLOOKUP(Pag_Inicio_Corr_mas_casos[[#This Row],[Corregimiento]],Hoja3!$A$2:$D$676,4,0)</f>
        <v>81002</v>
      </c>
      <c r="E4661" s="137">
        <v>50</v>
      </c>
    </row>
    <row r="4662" spans="1:6">
      <c r="A4662" s="135">
        <v>44176</v>
      </c>
      <c r="B4662" s="136">
        <v>44176</v>
      </c>
      <c r="C4662" s="137" t="s">
        <v>496</v>
      </c>
      <c r="D4662" s="138">
        <f>VLOOKUP(Pag_Inicio_Corr_mas_casos[[#This Row],[Corregimiento]],Hoja3!$A$2:$D$676,4,0)</f>
        <v>80826</v>
      </c>
      <c r="E4662" s="137">
        <v>49</v>
      </c>
    </row>
    <row r="4663" spans="1:6">
      <c r="A4663" s="135">
        <v>44176</v>
      </c>
      <c r="B4663" s="136">
        <v>44176</v>
      </c>
      <c r="C4663" s="137" t="s">
        <v>491</v>
      </c>
      <c r="D4663" s="138">
        <f>VLOOKUP(Pag_Inicio_Corr_mas_casos[[#This Row],[Corregimiento]],Hoja3!$A$2:$D$676,4,0)</f>
        <v>80815</v>
      </c>
      <c r="E4663" s="137">
        <v>6</v>
      </c>
      <c r="F4663" s="26"/>
    </row>
    <row r="4664" spans="1:6">
      <c r="A4664" s="135">
        <v>44176</v>
      </c>
      <c r="B4664" s="136">
        <v>44176</v>
      </c>
      <c r="C4664" s="137" t="s">
        <v>465</v>
      </c>
      <c r="D4664" s="138">
        <f>VLOOKUP(Pag_Inicio_Corr_mas_casos[[#This Row],[Corregimiento]],Hoja3!$A$2:$D$676,4,0)</f>
        <v>80821</v>
      </c>
      <c r="E4664" s="137">
        <v>65</v>
      </c>
    </row>
    <row r="4665" spans="1:6">
      <c r="A4665" s="135">
        <v>44176</v>
      </c>
      <c r="B4665" s="136">
        <v>44176</v>
      </c>
      <c r="C4665" s="137" t="s">
        <v>507</v>
      </c>
      <c r="D4665" s="138">
        <f>VLOOKUP(Pag_Inicio_Corr_mas_casos[[#This Row],[Corregimiento]],Hoja3!$A$2:$D$676,4,0)</f>
        <v>81009</v>
      </c>
      <c r="E4665" s="137">
        <v>47</v>
      </c>
    </row>
    <row r="4666" spans="1:6">
      <c r="A4666" s="135">
        <v>44176</v>
      </c>
      <c r="B4666" s="136">
        <v>44176</v>
      </c>
      <c r="C4666" s="137" t="s">
        <v>471</v>
      </c>
      <c r="D4666" s="138">
        <f>VLOOKUP(Pag_Inicio_Corr_mas_casos[[#This Row],[Corregimiento]],Hoja3!$A$2:$D$676,4,0)</f>
        <v>80823</v>
      </c>
      <c r="E4666" s="137">
        <v>46</v>
      </c>
    </row>
    <row r="4667" spans="1:6">
      <c r="A4667" s="135">
        <v>44176</v>
      </c>
      <c r="B4667" s="136">
        <v>44176</v>
      </c>
      <c r="C4667" s="137" t="s">
        <v>477</v>
      </c>
      <c r="D4667" s="138">
        <f>VLOOKUP(Pag_Inicio_Corr_mas_casos[[#This Row],[Corregimiento]],Hoja3!$A$2:$D$676,4,0)</f>
        <v>130702</v>
      </c>
      <c r="E4667" s="137">
        <v>45</v>
      </c>
    </row>
    <row r="4668" spans="1:6">
      <c r="A4668" s="135">
        <v>44176</v>
      </c>
      <c r="B4668" s="136">
        <v>44176</v>
      </c>
      <c r="C4668" s="137" t="s">
        <v>466</v>
      </c>
      <c r="D4668" s="138">
        <f>VLOOKUP(Pag_Inicio_Corr_mas_casos[[#This Row],[Corregimiento]],Hoja3!$A$2:$D$676,4,0)</f>
        <v>81007</v>
      </c>
      <c r="E4668" s="137">
        <v>45</v>
      </c>
    </row>
    <row r="4669" spans="1:6">
      <c r="A4669" s="135">
        <v>44176</v>
      </c>
      <c r="B4669" s="136">
        <v>44176</v>
      </c>
      <c r="C4669" s="137" t="s">
        <v>506</v>
      </c>
      <c r="D4669" s="138">
        <f>VLOOKUP(Pag_Inicio_Corr_mas_casos[[#This Row],[Corregimiento]],Hoja3!$A$2:$D$676,4,0)</f>
        <v>81003</v>
      </c>
      <c r="E4669" s="137">
        <v>45</v>
      </c>
    </row>
    <row r="4670" spans="1:6">
      <c r="A4670" s="135">
        <v>44176</v>
      </c>
      <c r="B4670" s="136">
        <v>44176</v>
      </c>
      <c r="C4670" s="137" t="s">
        <v>472</v>
      </c>
      <c r="D4670" s="138">
        <f>VLOOKUP(Pag_Inicio_Corr_mas_casos[[#This Row],[Corregimiento]],Hoja3!$A$2:$D$676,4,0)</f>
        <v>81001</v>
      </c>
      <c r="E4670" s="137">
        <v>44</v>
      </c>
    </row>
    <row r="4671" spans="1:6">
      <c r="A4671" s="135">
        <v>44176</v>
      </c>
      <c r="B4671" s="136">
        <v>44176</v>
      </c>
      <c r="C4671" s="137" t="s">
        <v>464</v>
      </c>
      <c r="D4671" s="138">
        <f>VLOOKUP(Pag_Inicio_Corr_mas_casos[[#This Row],[Corregimiento]],Hoja3!$A$2:$D$676,4,0)</f>
        <v>130102</v>
      </c>
      <c r="E4671" s="137">
        <v>42</v>
      </c>
    </row>
    <row r="4672" spans="1:6">
      <c r="A4672" s="135">
        <v>44176</v>
      </c>
      <c r="B4672" s="136">
        <v>44176</v>
      </c>
      <c r="C4672" s="137" t="s">
        <v>468</v>
      </c>
      <c r="D4672" s="138">
        <f>VLOOKUP(Pag_Inicio_Corr_mas_casos[[#This Row],[Corregimiento]],Hoja3!$A$2:$D$676,4,0)</f>
        <v>80816</v>
      </c>
      <c r="E4672" s="137">
        <v>42</v>
      </c>
    </row>
    <row r="4673" spans="1:5">
      <c r="A4673" s="135">
        <v>44176</v>
      </c>
      <c r="B4673" s="136">
        <v>44176</v>
      </c>
      <c r="C4673" s="137" t="s">
        <v>469</v>
      </c>
      <c r="D4673" s="138">
        <f>VLOOKUP(Pag_Inicio_Corr_mas_casos[[#This Row],[Corregimiento]],Hoja3!$A$2:$D$676,4,0)</f>
        <v>80817</v>
      </c>
      <c r="E4673" s="137">
        <v>41</v>
      </c>
    </row>
    <row r="4674" spans="1:5">
      <c r="A4674" s="135">
        <v>44176</v>
      </c>
      <c r="B4674" s="136">
        <v>44176</v>
      </c>
      <c r="C4674" s="137" t="s">
        <v>513</v>
      </c>
      <c r="D4674" s="138">
        <f>VLOOKUP(Pag_Inicio_Corr_mas_casos[[#This Row],[Corregimiento]],Hoja3!$A$2:$D$676,4,0)</f>
        <v>80814</v>
      </c>
      <c r="E4674" s="137">
        <v>40</v>
      </c>
    </row>
    <row r="4675" spans="1:5">
      <c r="A4675" s="135">
        <v>44176</v>
      </c>
      <c r="B4675" s="136">
        <v>44176</v>
      </c>
      <c r="C4675" s="137" t="s">
        <v>486</v>
      </c>
      <c r="D4675" s="138">
        <f>VLOOKUP(Pag_Inicio_Corr_mas_casos[[#This Row],[Corregimiento]],Hoja3!$A$2:$D$676,4,0)</f>
        <v>80813</v>
      </c>
      <c r="E4675" s="137">
        <v>37</v>
      </c>
    </row>
    <row r="4676" spans="1:5">
      <c r="A4676" s="135">
        <v>44176</v>
      </c>
      <c r="B4676" s="136">
        <v>44176</v>
      </c>
      <c r="C4676" s="137" t="s">
        <v>490</v>
      </c>
      <c r="D4676" s="138">
        <f>VLOOKUP(Pag_Inicio_Corr_mas_casos[[#This Row],[Corregimiento]],Hoja3!$A$2:$D$676,4,0)</f>
        <v>80820</v>
      </c>
      <c r="E4676" s="137">
        <v>36</v>
      </c>
    </row>
    <row r="4677" spans="1:5">
      <c r="A4677" s="135">
        <v>44176</v>
      </c>
      <c r="B4677" s="136">
        <v>44176</v>
      </c>
      <c r="C4677" s="137" t="s">
        <v>470</v>
      </c>
      <c r="D4677" s="138">
        <f>VLOOKUP(Pag_Inicio_Corr_mas_casos[[#This Row],[Corregimiento]],Hoja3!$A$2:$D$676,4,0)</f>
        <v>80822</v>
      </c>
      <c r="E4677" s="137">
        <v>34</v>
      </c>
    </row>
    <row r="4678" spans="1:5">
      <c r="A4678" s="135">
        <v>44176</v>
      </c>
      <c r="B4678" s="136">
        <v>44176</v>
      </c>
      <c r="C4678" s="137" t="s">
        <v>693</v>
      </c>
      <c r="D4678" s="138">
        <f>VLOOKUP(Pag_Inicio_Corr_mas_casos[[#This Row],[Corregimiento]],Hoja3!$A$2:$D$676,4,0)</f>
        <v>90304</v>
      </c>
      <c r="E4678" s="137">
        <v>32</v>
      </c>
    </row>
    <row r="4679" spans="1:5">
      <c r="A4679" s="135">
        <v>44176</v>
      </c>
      <c r="B4679" s="136">
        <v>44176</v>
      </c>
      <c r="C4679" s="137" t="s">
        <v>524</v>
      </c>
      <c r="D4679" s="138">
        <f>VLOOKUP(Pag_Inicio_Corr_mas_casos[[#This Row],[Corregimiento]],Hoja3!$A$2:$D$676,4,0)</f>
        <v>130716</v>
      </c>
      <c r="E4679" s="137">
        <v>32</v>
      </c>
    </row>
    <row r="4680" spans="1:5">
      <c r="A4680" s="135">
        <v>44176</v>
      </c>
      <c r="B4680" s="136">
        <v>44176</v>
      </c>
      <c r="C4680" s="137" t="s">
        <v>493</v>
      </c>
      <c r="D4680" s="138">
        <f>VLOOKUP(Pag_Inicio_Corr_mas_casos[[#This Row],[Corregimiento]],Hoja3!$A$2:$D$676,4,0)</f>
        <v>80811</v>
      </c>
      <c r="E4680" s="137">
        <v>30</v>
      </c>
    </row>
    <row r="4681" spans="1:5">
      <c r="A4681" s="135">
        <v>44176</v>
      </c>
      <c r="B4681" s="136">
        <v>44176</v>
      </c>
      <c r="C4681" s="137" t="s">
        <v>683</v>
      </c>
      <c r="D4681" s="138">
        <f>VLOOKUP(Pag_Inicio_Corr_mas_casos[[#This Row],[Corregimiento]],Hoja3!$A$2:$D$676,4,0)</f>
        <v>20105</v>
      </c>
      <c r="E4681" s="137">
        <v>29</v>
      </c>
    </row>
    <row r="4682" spans="1:5">
      <c r="A4682" s="135">
        <v>44176</v>
      </c>
      <c r="B4682" s="136">
        <v>44176</v>
      </c>
      <c r="C4682" s="137" t="s">
        <v>499</v>
      </c>
      <c r="D4682" s="138">
        <f>VLOOKUP(Pag_Inicio_Corr_mas_casos[[#This Row],[Corregimiento]],Hoja3!$A$2:$D$676,4,0)</f>
        <v>130105</v>
      </c>
      <c r="E4682" s="137">
        <v>29</v>
      </c>
    </row>
    <row r="4683" spans="1:5">
      <c r="A4683" s="135">
        <v>44176</v>
      </c>
      <c r="B4683" s="136">
        <v>44176</v>
      </c>
      <c r="C4683" s="137" t="s">
        <v>497</v>
      </c>
      <c r="D4683" s="138">
        <f>VLOOKUP(Pag_Inicio_Corr_mas_casos[[#This Row],[Corregimiento]],Hoja3!$A$2:$D$676,4,0)</f>
        <v>50208</v>
      </c>
      <c r="E4683" s="137">
        <v>28</v>
      </c>
    </row>
    <row r="4684" spans="1:5">
      <c r="A4684" s="135">
        <v>44176</v>
      </c>
      <c r="B4684" s="136">
        <v>44176</v>
      </c>
      <c r="C4684" s="137" t="s">
        <v>463</v>
      </c>
      <c r="D4684" s="138">
        <f>VLOOKUP(Pag_Inicio_Corr_mas_casos[[#This Row],[Corregimiento]],Hoja3!$A$2:$D$676,4,0)</f>
        <v>80802</v>
      </c>
      <c r="E4684" s="137">
        <v>27</v>
      </c>
    </row>
    <row r="4685" spans="1:5">
      <c r="A4685" s="135">
        <v>44176</v>
      </c>
      <c r="B4685" s="136">
        <v>44176</v>
      </c>
      <c r="C4685" s="137" t="s">
        <v>505</v>
      </c>
      <c r="D4685" s="138">
        <f>VLOOKUP(Pag_Inicio_Corr_mas_casos[[#This Row],[Corregimiento]],Hoja3!$A$2:$D$676,4,0)</f>
        <v>130717</v>
      </c>
      <c r="E4685" s="137">
        <v>27</v>
      </c>
    </row>
    <row r="4686" spans="1:5">
      <c r="A4686" s="135">
        <v>44176</v>
      </c>
      <c r="B4686" s="136">
        <v>44176</v>
      </c>
      <c r="C4686" s="137" t="s">
        <v>489</v>
      </c>
      <c r="D4686" s="138">
        <f>VLOOKUP(Pag_Inicio_Corr_mas_casos[[#This Row],[Corregimiento]],Hoja3!$A$2:$D$676,4,0)</f>
        <v>80808</v>
      </c>
      <c r="E4686" s="137">
        <v>26</v>
      </c>
    </row>
    <row r="4687" spans="1:5">
      <c r="A4687" s="135">
        <v>44176</v>
      </c>
      <c r="B4687" s="136">
        <v>44176</v>
      </c>
      <c r="C4687" s="137" t="s">
        <v>467</v>
      </c>
      <c r="D4687" s="138">
        <f>VLOOKUP(Pag_Inicio_Corr_mas_casos[[#This Row],[Corregimiento]],Hoja3!$A$2:$D$676,4,0)</f>
        <v>81008</v>
      </c>
      <c r="E4687" s="137">
        <v>25</v>
      </c>
    </row>
    <row r="4688" spans="1:5">
      <c r="A4688" s="135">
        <v>44176</v>
      </c>
      <c r="B4688" s="136">
        <v>44176</v>
      </c>
      <c r="C4688" s="137" t="s">
        <v>474</v>
      </c>
      <c r="D4688" s="138">
        <f>VLOOKUP(Pag_Inicio_Corr_mas_casos[[#This Row],[Corregimiento]],Hoja3!$A$2:$D$676,4,0)</f>
        <v>130107</v>
      </c>
      <c r="E4688" s="137">
        <v>24</v>
      </c>
    </row>
    <row r="4689" spans="1:5">
      <c r="A4689" s="135">
        <v>44176</v>
      </c>
      <c r="B4689" s="136">
        <v>44176</v>
      </c>
      <c r="C4689" s="137" t="s">
        <v>523</v>
      </c>
      <c r="D4689" s="138">
        <f>VLOOKUP(Pag_Inicio_Corr_mas_casos[[#This Row],[Corregimiento]],Hoja3!$A$2:$D$676,4,0)</f>
        <v>81005</v>
      </c>
      <c r="E4689" s="137">
        <v>24</v>
      </c>
    </row>
    <row r="4690" spans="1:5">
      <c r="A4690" s="135">
        <v>44176</v>
      </c>
      <c r="B4690" s="136">
        <v>44176</v>
      </c>
      <c r="C4690" s="137" t="s">
        <v>498</v>
      </c>
      <c r="D4690" s="138">
        <f>VLOOKUP(Pag_Inicio_Corr_mas_casos[[#This Row],[Corregimiento]],Hoja3!$A$2:$D$676,4,0)</f>
        <v>80803</v>
      </c>
      <c r="E4690" s="137">
        <v>22</v>
      </c>
    </row>
    <row r="4691" spans="1:5">
      <c r="A4691" s="135">
        <v>44176</v>
      </c>
      <c r="B4691" s="136">
        <v>44176</v>
      </c>
      <c r="C4691" s="137" t="s">
        <v>509</v>
      </c>
      <c r="D4691" s="138">
        <f>VLOOKUP(Pag_Inicio_Corr_mas_casos[[#This Row],[Corregimiento]],Hoja3!$A$2:$D$676,4,0)</f>
        <v>130701</v>
      </c>
      <c r="E4691" s="137">
        <v>21</v>
      </c>
    </row>
    <row r="4692" spans="1:5">
      <c r="A4692" s="135">
        <v>44176</v>
      </c>
      <c r="B4692" s="136">
        <v>44176</v>
      </c>
      <c r="C4692" s="137" t="s">
        <v>517</v>
      </c>
      <c r="D4692" s="138">
        <f>VLOOKUP(Pag_Inicio_Corr_mas_casos[[#This Row],[Corregimiento]],Hoja3!$A$2:$D$676,4,0)</f>
        <v>91001</v>
      </c>
      <c r="E4692" s="137">
        <v>21</v>
      </c>
    </row>
    <row r="4693" spans="1:5">
      <c r="A4693" s="135">
        <v>44176</v>
      </c>
      <c r="B4693" s="136">
        <v>44176</v>
      </c>
      <c r="C4693" s="137" t="s">
        <v>478</v>
      </c>
      <c r="D4693" s="138">
        <f>VLOOKUP(Pag_Inicio_Corr_mas_casos[[#This Row],[Corregimiento]],Hoja3!$A$2:$D$676,4,0)</f>
        <v>40601</v>
      </c>
      <c r="E4693" s="137">
        <v>20</v>
      </c>
    </row>
    <row r="4694" spans="1:5">
      <c r="A4694" s="135">
        <v>44176</v>
      </c>
      <c r="B4694" s="136">
        <v>44176</v>
      </c>
      <c r="C4694" s="137" t="s">
        <v>536</v>
      </c>
      <c r="D4694" s="138">
        <f>VLOOKUP(Pag_Inicio_Corr_mas_casos[[#This Row],[Corregimiento]],Hoja3!$A$2:$D$676,4,0)</f>
        <v>81004</v>
      </c>
      <c r="E4694" s="137">
        <v>20</v>
      </c>
    </row>
    <row r="4695" spans="1:5">
      <c r="A4695" s="135">
        <v>44176</v>
      </c>
      <c r="B4695" s="136">
        <v>44176</v>
      </c>
      <c r="C4695" s="137" t="s">
        <v>532</v>
      </c>
      <c r="D4695" s="138">
        <f>VLOOKUP(Pag_Inicio_Corr_mas_casos[[#This Row],[Corregimiento]],Hoja3!$A$2:$D$676,4,0)</f>
        <v>20601</v>
      </c>
      <c r="E4695" s="137">
        <v>20</v>
      </c>
    </row>
    <row r="4696" spans="1:5">
      <c r="A4696" s="135">
        <v>44176</v>
      </c>
      <c r="B4696" s="136">
        <v>44176</v>
      </c>
      <c r="C4696" s="137" t="s">
        <v>495</v>
      </c>
      <c r="D4696" s="138">
        <f>VLOOKUP(Pag_Inicio_Corr_mas_casos[[#This Row],[Corregimiento]],Hoja3!$A$2:$D$676,4,0)</f>
        <v>130708</v>
      </c>
      <c r="E4696" s="137">
        <v>18</v>
      </c>
    </row>
    <row r="4697" spans="1:5">
      <c r="A4697" s="135">
        <v>44176</v>
      </c>
      <c r="B4697" s="136">
        <v>44176</v>
      </c>
      <c r="C4697" s="137" t="s">
        <v>510</v>
      </c>
      <c r="D4697" s="138">
        <f>VLOOKUP(Pag_Inicio_Corr_mas_casos[[#This Row],[Corregimiento]],Hoja3!$A$2:$D$676,4,0)</f>
        <v>80804</v>
      </c>
      <c r="E4697" s="137">
        <v>17</v>
      </c>
    </row>
    <row r="4698" spans="1:5">
      <c r="A4698" s="135">
        <v>44176</v>
      </c>
      <c r="B4698" s="136">
        <v>44176</v>
      </c>
      <c r="C4698" s="137" t="s">
        <v>475</v>
      </c>
      <c r="D4698" s="138">
        <f>VLOOKUP(Pag_Inicio_Corr_mas_casos[[#This Row],[Corregimiento]],Hoja3!$A$2:$D$676,4,0)</f>
        <v>81006</v>
      </c>
      <c r="E4698" s="137">
        <v>16</v>
      </c>
    </row>
    <row r="4699" spans="1:5">
      <c r="A4699" s="135">
        <v>44176</v>
      </c>
      <c r="B4699" s="136">
        <v>44176</v>
      </c>
      <c r="C4699" s="137" t="s">
        <v>480</v>
      </c>
      <c r="D4699" s="138">
        <f>VLOOKUP(Pag_Inicio_Corr_mas_casos[[#This Row],[Corregimiento]],Hoja3!$A$2:$D$676,4,0)</f>
        <v>130108</v>
      </c>
      <c r="E4699" s="137">
        <v>16</v>
      </c>
    </row>
    <row r="4700" spans="1:5">
      <c r="A4700" s="135">
        <v>44176</v>
      </c>
      <c r="B4700" s="136">
        <v>44176</v>
      </c>
      <c r="C4700" s="137" t="s">
        <v>453</v>
      </c>
      <c r="D4700" s="138">
        <f>VLOOKUP(Pag_Inicio_Corr_mas_casos[[#This Row],[Corregimiento]],Hoja3!$A$2:$D$676,4,0)</f>
        <v>130709</v>
      </c>
      <c r="E4700" s="137">
        <v>15</v>
      </c>
    </row>
    <row r="4701" spans="1:5">
      <c r="A4701" s="135">
        <v>44176</v>
      </c>
      <c r="B4701" s="136">
        <v>44176</v>
      </c>
      <c r="C4701" s="137" t="s">
        <v>633</v>
      </c>
      <c r="D4701" s="138">
        <f>VLOOKUP(Pag_Inicio_Corr_mas_casos[[#This Row],[Corregimiento]],Hoja3!$A$2:$D$676,4,0)</f>
        <v>20401</v>
      </c>
      <c r="E4701" s="137">
        <v>15</v>
      </c>
    </row>
    <row r="4702" spans="1:5">
      <c r="A4702" s="135">
        <v>44176</v>
      </c>
      <c r="B4702" s="136">
        <v>44176</v>
      </c>
      <c r="C4702" s="137" t="s">
        <v>504</v>
      </c>
      <c r="D4702" s="138">
        <f>VLOOKUP(Pag_Inicio_Corr_mas_casos[[#This Row],[Corregimiento]],Hoja3!$A$2:$D$676,4,0)</f>
        <v>80805</v>
      </c>
      <c r="E4702" s="137">
        <v>14</v>
      </c>
    </row>
    <row r="4703" spans="1:5">
      <c r="A4703" s="135">
        <v>44176</v>
      </c>
      <c r="B4703" s="136">
        <v>44176</v>
      </c>
      <c r="C4703" s="137" t="s">
        <v>694</v>
      </c>
      <c r="D4703" s="138">
        <f>VLOOKUP(Pag_Inicio_Corr_mas_casos[[#This Row],[Corregimiento]],Hoja3!$A$2:$D$676,4,0)</f>
        <v>20103</v>
      </c>
      <c r="E4703" s="137">
        <v>14</v>
      </c>
    </row>
    <row r="4704" spans="1:5">
      <c r="A4704" s="135">
        <v>44176</v>
      </c>
      <c r="B4704" s="136">
        <v>44176</v>
      </c>
      <c r="C4704" s="137" t="s">
        <v>537</v>
      </c>
      <c r="D4704" s="138">
        <f>VLOOKUP(Pag_Inicio_Corr_mas_casos[[#This Row],[Corregimiento]],Hoja3!$A$2:$D$676,4,0)</f>
        <v>30115</v>
      </c>
      <c r="E4704" s="137">
        <v>13</v>
      </c>
    </row>
    <row r="4705" spans="1:7">
      <c r="A4705" s="135">
        <v>44176</v>
      </c>
      <c r="B4705" s="136">
        <v>44176</v>
      </c>
      <c r="C4705" s="137" t="s">
        <v>596</v>
      </c>
      <c r="D4705" s="138">
        <f>VLOOKUP(Pag_Inicio_Corr_mas_casos[[#This Row],[Corregimiento]],Hoja3!$A$2:$D$676,4,0)</f>
        <v>91101</v>
      </c>
      <c r="E4705" s="137">
        <v>12</v>
      </c>
    </row>
    <row r="4706" spans="1:7">
      <c r="A4706" s="135">
        <v>44176</v>
      </c>
      <c r="B4706" s="136">
        <v>44176</v>
      </c>
      <c r="C4706" s="137" t="s">
        <v>529</v>
      </c>
      <c r="D4706" s="138">
        <f>VLOOKUP(Pag_Inicio_Corr_mas_casos[[#This Row],[Corregimiento]],Hoja3!$A$2:$D$676,4,0)</f>
        <v>20101</v>
      </c>
      <c r="E4706" s="137">
        <v>11</v>
      </c>
    </row>
    <row r="4707" spans="1:7">
      <c r="A4707" s="135">
        <v>44176</v>
      </c>
      <c r="B4707" s="136">
        <v>44176</v>
      </c>
      <c r="C4707" s="137" t="s">
        <v>695</v>
      </c>
      <c r="D4707" s="138">
        <f>VLOOKUP(Pag_Inicio_Corr_mas_casos[[#This Row],[Corregimiento]],Hoja3!$A$2:$D$676,4,0)</f>
        <v>90705</v>
      </c>
      <c r="E4707" s="137">
        <v>11</v>
      </c>
    </row>
    <row r="4708" spans="1:7">
      <c r="A4708" s="127">
        <v>44177</v>
      </c>
      <c r="B4708" s="128">
        <v>44177</v>
      </c>
      <c r="C4708" s="129" t="s">
        <v>465</v>
      </c>
      <c r="D4708" s="130">
        <f>VLOOKUP(Pag_Inicio_Corr_mas_casos[[#This Row],[Corregimiento]],Hoja3!$A$2:$D$676,4,0)</f>
        <v>80821</v>
      </c>
      <c r="E4708" s="129">
        <v>107</v>
      </c>
      <c r="G4708">
        <v>58</v>
      </c>
    </row>
    <row r="4709" spans="1:7">
      <c r="A4709" s="127">
        <v>44177</v>
      </c>
      <c r="B4709" s="128">
        <v>44177</v>
      </c>
      <c r="C4709" s="129" t="s">
        <v>501</v>
      </c>
      <c r="D4709" s="130">
        <f>VLOOKUP(Pag_Inicio_Corr_mas_casos[[#This Row],[Corregimiento]],Hoja3!$A$2:$D$676,4,0)</f>
        <v>80809</v>
      </c>
      <c r="E4709" s="129">
        <v>106</v>
      </c>
    </row>
    <row r="4710" spans="1:7">
      <c r="A4710" s="127">
        <v>44177</v>
      </c>
      <c r="B4710" s="128">
        <v>44177</v>
      </c>
      <c r="C4710" s="129" t="s">
        <v>462</v>
      </c>
      <c r="D4710" s="130">
        <f>VLOOKUP(Pag_Inicio_Corr_mas_casos[[#This Row],[Corregimiento]],Hoja3!$A$2:$D$676,4,0)</f>
        <v>130106</v>
      </c>
      <c r="E4710" s="129">
        <v>106</v>
      </c>
    </row>
    <row r="4711" spans="1:7">
      <c r="A4711" s="127">
        <v>44177</v>
      </c>
      <c r="B4711" s="128">
        <v>44177</v>
      </c>
      <c r="C4711" s="129" t="s">
        <v>460</v>
      </c>
      <c r="D4711" s="130">
        <f>VLOOKUP(Pag_Inicio_Corr_mas_casos[[#This Row],[Corregimiento]],Hoja3!$A$2:$D$676,4,0)</f>
        <v>130101</v>
      </c>
      <c r="E4711" s="129">
        <v>100</v>
      </c>
    </row>
    <row r="4712" spans="1:7">
      <c r="A4712" s="127">
        <v>44177</v>
      </c>
      <c r="B4712" s="128">
        <v>44177</v>
      </c>
      <c r="C4712" s="129" t="s">
        <v>476</v>
      </c>
      <c r="D4712" s="130">
        <f>VLOOKUP(Pag_Inicio_Corr_mas_casos[[#This Row],[Corregimiento]],Hoja3!$A$2:$D$676,4,0)</f>
        <v>80812</v>
      </c>
      <c r="E4712" s="129">
        <v>81</v>
      </c>
    </row>
    <row r="4713" spans="1:7">
      <c r="A4713" s="127">
        <v>44177</v>
      </c>
      <c r="B4713" s="128">
        <v>44177</v>
      </c>
      <c r="C4713" s="129" t="s">
        <v>464</v>
      </c>
      <c r="D4713" s="130">
        <f>VLOOKUP(Pag_Inicio_Corr_mas_casos[[#This Row],[Corregimiento]],Hoja3!$A$2:$D$676,4,0)</f>
        <v>130102</v>
      </c>
      <c r="E4713" s="129">
        <v>78</v>
      </c>
    </row>
    <row r="4714" spans="1:7">
      <c r="A4714" s="127">
        <v>44177</v>
      </c>
      <c r="B4714" s="128">
        <v>44177</v>
      </c>
      <c r="C4714" s="129" t="s">
        <v>469</v>
      </c>
      <c r="D4714" s="130">
        <f>VLOOKUP(Pag_Inicio_Corr_mas_casos[[#This Row],[Corregimiento]],Hoja3!$A$2:$D$676,4,0)</f>
        <v>80817</v>
      </c>
      <c r="E4714" s="129">
        <v>77</v>
      </c>
    </row>
    <row r="4715" spans="1:7">
      <c r="A4715" s="127">
        <v>44177</v>
      </c>
      <c r="B4715" s="128">
        <v>44177</v>
      </c>
      <c r="C4715" s="129" t="s">
        <v>473</v>
      </c>
      <c r="D4715" s="130">
        <f>VLOOKUP(Pag_Inicio_Corr_mas_casos[[#This Row],[Corregimiento]],Hoja3!$A$2:$D$676,4,0)</f>
        <v>80819</v>
      </c>
      <c r="E4715" s="129">
        <v>74</v>
      </c>
    </row>
    <row r="4716" spans="1:7">
      <c r="A4716" s="127">
        <v>44177</v>
      </c>
      <c r="B4716" s="128">
        <v>44177</v>
      </c>
      <c r="C4716" s="129" t="s">
        <v>474</v>
      </c>
      <c r="D4716" s="130">
        <f>VLOOKUP(Pag_Inicio_Corr_mas_casos[[#This Row],[Corregimiento]],Hoja3!$A$2:$D$676,4,0)</f>
        <v>130107</v>
      </c>
      <c r="E4716" s="129">
        <v>70</v>
      </c>
    </row>
    <row r="4717" spans="1:7">
      <c r="A4717" s="127">
        <v>44177</v>
      </c>
      <c r="B4717" s="128">
        <v>44177</v>
      </c>
      <c r="C4717" s="129" t="s">
        <v>505</v>
      </c>
      <c r="D4717" s="130">
        <f>VLOOKUP(Pag_Inicio_Corr_mas_casos[[#This Row],[Corregimiento]],Hoja3!$A$2:$D$676,4,0)</f>
        <v>130717</v>
      </c>
      <c r="E4717" s="129">
        <v>70</v>
      </c>
    </row>
    <row r="4718" spans="1:7">
      <c r="A4718" s="127">
        <v>44177</v>
      </c>
      <c r="B4718" s="128">
        <v>44177</v>
      </c>
      <c r="C4718" s="129" t="s">
        <v>471</v>
      </c>
      <c r="D4718" s="130">
        <f>VLOOKUP(Pag_Inicio_Corr_mas_casos[[#This Row],[Corregimiento]],Hoja3!$A$2:$D$676,4,0)</f>
        <v>80823</v>
      </c>
      <c r="E4718" s="129">
        <v>60</v>
      </c>
    </row>
    <row r="4719" spans="1:7">
      <c r="A4719" s="127">
        <v>44177</v>
      </c>
      <c r="B4719" s="128">
        <v>44177</v>
      </c>
      <c r="C4719" s="129" t="s">
        <v>495</v>
      </c>
      <c r="D4719" s="130">
        <f>VLOOKUP(Pag_Inicio_Corr_mas_casos[[#This Row],[Corregimiento]],Hoja3!$A$2:$D$676,4,0)</f>
        <v>130708</v>
      </c>
      <c r="E4719" s="129">
        <v>59</v>
      </c>
    </row>
    <row r="4720" spans="1:7">
      <c r="A4720" s="127">
        <v>44177</v>
      </c>
      <c r="B4720" s="128">
        <v>44177</v>
      </c>
      <c r="C4720" s="129" t="s">
        <v>470</v>
      </c>
      <c r="D4720" s="130">
        <f>VLOOKUP(Pag_Inicio_Corr_mas_casos[[#This Row],[Corregimiento]],Hoja3!$A$2:$D$676,4,0)</f>
        <v>80822</v>
      </c>
      <c r="E4720" s="129">
        <v>57</v>
      </c>
    </row>
    <row r="4721" spans="1:6">
      <c r="A4721" s="127">
        <v>44177</v>
      </c>
      <c r="B4721" s="128">
        <v>44177</v>
      </c>
      <c r="C4721" s="129" t="s">
        <v>479</v>
      </c>
      <c r="D4721" s="130">
        <f>VLOOKUP(Pag_Inicio_Corr_mas_casos[[#This Row],[Corregimiento]],Hoja3!$A$2:$D$676,4,0)</f>
        <v>80806</v>
      </c>
      <c r="E4721" s="129">
        <v>55</v>
      </c>
    </row>
    <row r="4722" spans="1:6">
      <c r="A4722" s="127">
        <v>44177</v>
      </c>
      <c r="B4722" s="128">
        <v>44177</v>
      </c>
      <c r="C4722" s="129" t="s">
        <v>481</v>
      </c>
      <c r="D4722" s="130">
        <f>VLOOKUP(Pag_Inicio_Corr_mas_casos[[#This Row],[Corregimiento]],Hoja3!$A$2:$D$676,4,0)</f>
        <v>80810</v>
      </c>
      <c r="E4722" s="129">
        <v>53</v>
      </c>
    </row>
    <row r="4723" spans="1:6">
      <c r="A4723" s="127">
        <v>44177</v>
      </c>
      <c r="B4723" s="128">
        <v>44177</v>
      </c>
      <c r="C4723" s="129" t="s">
        <v>477</v>
      </c>
      <c r="D4723" s="130">
        <f>VLOOKUP(Pag_Inicio_Corr_mas_casos[[#This Row],[Corregimiento]],Hoja3!$A$2:$D$676,4,0)</f>
        <v>130702</v>
      </c>
      <c r="E4723" s="129">
        <v>52</v>
      </c>
    </row>
    <row r="4724" spans="1:6">
      <c r="A4724" s="127">
        <v>44177</v>
      </c>
      <c r="B4724" s="128">
        <v>44177</v>
      </c>
      <c r="C4724" s="129" t="s">
        <v>496</v>
      </c>
      <c r="D4724" s="130">
        <f>VLOOKUP(Pag_Inicio_Corr_mas_casos[[#This Row],[Corregimiento]],Hoja3!$A$2:$D$676,4,0)</f>
        <v>80826</v>
      </c>
      <c r="E4724" s="129">
        <v>51</v>
      </c>
    </row>
    <row r="4725" spans="1:6">
      <c r="A4725" s="127">
        <v>44177</v>
      </c>
      <c r="B4725" s="128">
        <v>44177</v>
      </c>
      <c r="C4725" s="129" t="s">
        <v>507</v>
      </c>
      <c r="D4725" s="130">
        <f>VLOOKUP(Pag_Inicio_Corr_mas_casos[[#This Row],[Corregimiento]],Hoja3!$A$2:$D$676,4,0)</f>
        <v>81009</v>
      </c>
      <c r="E4725" s="129">
        <v>49</v>
      </c>
    </row>
    <row r="4726" spans="1:6">
      <c r="A4726" s="127">
        <v>44177</v>
      </c>
      <c r="B4726" s="128">
        <v>44177</v>
      </c>
      <c r="C4726" s="129" t="s">
        <v>490</v>
      </c>
      <c r="D4726" s="130">
        <f>VLOOKUP(Pag_Inicio_Corr_mas_casos[[#This Row],[Corregimiento]],Hoja3!$A$2:$D$676,4,0)</f>
        <v>80820</v>
      </c>
      <c r="E4726" s="129">
        <v>45</v>
      </c>
    </row>
    <row r="4727" spans="1:6">
      <c r="A4727" s="127">
        <v>44177</v>
      </c>
      <c r="B4727" s="128">
        <v>44177</v>
      </c>
      <c r="C4727" s="129" t="s">
        <v>468</v>
      </c>
      <c r="D4727" s="130">
        <f>VLOOKUP(Pag_Inicio_Corr_mas_casos[[#This Row],[Corregimiento]],Hoja3!$A$2:$D$676,4,0)</f>
        <v>80816</v>
      </c>
      <c r="E4727" s="129">
        <v>43</v>
      </c>
    </row>
    <row r="4728" spans="1:6">
      <c r="A4728" s="127">
        <v>44177</v>
      </c>
      <c r="B4728" s="128">
        <v>44177</v>
      </c>
      <c r="C4728" s="129" t="s">
        <v>466</v>
      </c>
      <c r="D4728" s="130">
        <f>VLOOKUP(Pag_Inicio_Corr_mas_casos[[#This Row],[Corregimiento]],Hoja3!$A$2:$D$676,4,0)</f>
        <v>81007</v>
      </c>
      <c r="E4728" s="129">
        <v>42</v>
      </c>
    </row>
    <row r="4729" spans="1:6">
      <c r="A4729" s="127">
        <v>44177</v>
      </c>
      <c r="B4729" s="128">
        <v>44177</v>
      </c>
      <c r="C4729" s="129" t="s">
        <v>493</v>
      </c>
      <c r="D4729" s="130">
        <f>VLOOKUP(Pag_Inicio_Corr_mas_casos[[#This Row],[Corregimiento]],Hoja3!$A$2:$D$676,4,0)</f>
        <v>80811</v>
      </c>
      <c r="E4729" s="129">
        <v>40</v>
      </c>
    </row>
    <row r="4730" spans="1:6">
      <c r="A4730" s="127">
        <v>44177</v>
      </c>
      <c r="B4730" s="128">
        <v>44177</v>
      </c>
      <c r="C4730" s="129" t="s">
        <v>461</v>
      </c>
      <c r="D4730" s="130">
        <f>VLOOKUP(Pag_Inicio_Corr_mas_casos[[#This Row],[Corregimiento]],Hoja3!$A$2:$D$676,4,0)</f>
        <v>81002</v>
      </c>
      <c r="E4730" s="129">
        <v>40</v>
      </c>
    </row>
    <row r="4731" spans="1:6">
      <c r="A4731" s="127">
        <v>44177</v>
      </c>
      <c r="B4731" s="128">
        <v>44177</v>
      </c>
      <c r="C4731" s="129" t="s">
        <v>467</v>
      </c>
      <c r="D4731" s="130">
        <f>VLOOKUP(Pag_Inicio_Corr_mas_casos[[#This Row],[Corregimiento]],Hoja3!$A$2:$D$676,4,0)</f>
        <v>81008</v>
      </c>
      <c r="E4731" s="129">
        <v>39</v>
      </c>
    </row>
    <row r="4732" spans="1:6">
      <c r="A4732" s="127">
        <v>44177</v>
      </c>
      <c r="B4732" s="128">
        <v>44177</v>
      </c>
      <c r="C4732" s="129" t="s">
        <v>486</v>
      </c>
      <c r="D4732" s="130">
        <f>VLOOKUP(Pag_Inicio_Corr_mas_casos[[#This Row],[Corregimiento]],Hoja3!$A$2:$D$676,4,0)</f>
        <v>80813</v>
      </c>
      <c r="E4732" s="129">
        <v>38</v>
      </c>
    </row>
    <row r="4733" spans="1:6">
      <c r="A4733" s="127">
        <v>44177</v>
      </c>
      <c r="B4733" s="128">
        <v>44177</v>
      </c>
      <c r="C4733" s="129" t="s">
        <v>497</v>
      </c>
      <c r="D4733" s="130">
        <f>VLOOKUP(Pag_Inicio_Corr_mas_casos[[#This Row],[Corregimiento]],Hoja3!$A$2:$D$676,4,0)</f>
        <v>50208</v>
      </c>
      <c r="E4733" s="129">
        <v>38</v>
      </c>
    </row>
    <row r="4734" spans="1:6">
      <c r="A4734" s="127">
        <v>44177</v>
      </c>
      <c r="B4734" s="128">
        <v>44177</v>
      </c>
      <c r="C4734" s="129" t="s">
        <v>491</v>
      </c>
      <c r="D4734" s="130">
        <f>VLOOKUP(Pag_Inicio_Corr_mas_casos[[#This Row],[Corregimiento]],Hoja3!$A$2:$D$676,4,0)</f>
        <v>80815</v>
      </c>
      <c r="E4734" s="129">
        <v>56</v>
      </c>
      <c r="F4734" s="26"/>
    </row>
    <row r="4735" spans="1:6">
      <c r="A4735" s="127">
        <v>44177</v>
      </c>
      <c r="B4735" s="128">
        <v>44177</v>
      </c>
      <c r="C4735" s="129" t="s">
        <v>513</v>
      </c>
      <c r="D4735" s="130">
        <f>VLOOKUP(Pag_Inicio_Corr_mas_casos[[#This Row],[Corregimiento]],Hoja3!$A$2:$D$676,4,0)</f>
        <v>80814</v>
      </c>
      <c r="E4735" s="129">
        <v>31</v>
      </c>
    </row>
    <row r="4736" spans="1:6">
      <c r="A4736" s="127">
        <v>44177</v>
      </c>
      <c r="B4736" s="128">
        <v>44177</v>
      </c>
      <c r="C4736" s="129" t="s">
        <v>480</v>
      </c>
      <c r="D4736" s="130">
        <f>VLOOKUP(Pag_Inicio_Corr_mas_casos[[#This Row],[Corregimiento]],Hoja3!$A$2:$D$676,4,0)</f>
        <v>130108</v>
      </c>
      <c r="E4736" s="129">
        <v>31</v>
      </c>
    </row>
    <row r="4737" spans="1:5">
      <c r="A4737" s="127">
        <v>44177</v>
      </c>
      <c r="B4737" s="128">
        <v>44177</v>
      </c>
      <c r="C4737" s="129" t="s">
        <v>506</v>
      </c>
      <c r="D4737" s="130">
        <f>VLOOKUP(Pag_Inicio_Corr_mas_casos[[#This Row],[Corregimiento]],Hoja3!$A$2:$D$676,4,0)</f>
        <v>81003</v>
      </c>
      <c r="E4737" s="129">
        <v>31</v>
      </c>
    </row>
    <row r="4738" spans="1:5">
      <c r="A4738" s="127">
        <v>44177</v>
      </c>
      <c r="B4738" s="128">
        <v>44177</v>
      </c>
      <c r="C4738" s="129" t="s">
        <v>488</v>
      </c>
      <c r="D4738" s="130">
        <f>VLOOKUP(Pag_Inicio_Corr_mas_casos[[#This Row],[Corregimiento]],Hoja3!$A$2:$D$676,4,0)</f>
        <v>80501</v>
      </c>
      <c r="E4738" s="129">
        <v>30</v>
      </c>
    </row>
    <row r="4739" spans="1:5">
      <c r="A4739" s="127">
        <v>44177</v>
      </c>
      <c r="B4739" s="128">
        <v>44177</v>
      </c>
      <c r="C4739" s="129" t="s">
        <v>509</v>
      </c>
      <c r="D4739" s="130">
        <f>VLOOKUP(Pag_Inicio_Corr_mas_casos[[#This Row],[Corregimiento]],Hoja3!$A$2:$D$676,4,0)</f>
        <v>130701</v>
      </c>
      <c r="E4739" s="129">
        <v>30</v>
      </c>
    </row>
    <row r="4740" spans="1:5">
      <c r="A4740" s="127">
        <v>44177</v>
      </c>
      <c r="B4740" s="128">
        <v>44177</v>
      </c>
      <c r="C4740" s="129" t="s">
        <v>512</v>
      </c>
      <c r="D4740" s="130">
        <f>VLOOKUP(Pag_Inicio_Corr_mas_casos[[#This Row],[Corregimiento]],Hoja3!$A$2:$D$676,4,0)</f>
        <v>80807</v>
      </c>
      <c r="E4740" s="129">
        <v>29</v>
      </c>
    </row>
    <row r="4741" spans="1:5">
      <c r="A4741" s="127">
        <v>44177</v>
      </c>
      <c r="B4741" s="128">
        <v>44177</v>
      </c>
      <c r="C4741" s="129" t="s">
        <v>472</v>
      </c>
      <c r="D4741" s="130">
        <f>VLOOKUP(Pag_Inicio_Corr_mas_casos[[#This Row],[Corregimiento]],Hoja3!$A$2:$D$676,4,0)</f>
        <v>81001</v>
      </c>
      <c r="E4741" s="129">
        <v>28</v>
      </c>
    </row>
    <row r="4742" spans="1:5">
      <c r="A4742" s="127">
        <v>44177</v>
      </c>
      <c r="B4742" s="128">
        <v>44177</v>
      </c>
      <c r="C4742" s="129" t="s">
        <v>478</v>
      </c>
      <c r="D4742" s="130">
        <f>VLOOKUP(Pag_Inicio_Corr_mas_casos[[#This Row],[Corregimiento]],Hoja3!$A$2:$D$676,4,0)</f>
        <v>40601</v>
      </c>
      <c r="E4742" s="129">
        <v>26</v>
      </c>
    </row>
    <row r="4743" spans="1:5">
      <c r="A4743" s="127">
        <v>44177</v>
      </c>
      <c r="B4743" s="128">
        <v>44177</v>
      </c>
      <c r="C4743" s="129" t="s">
        <v>516</v>
      </c>
      <c r="D4743" s="130">
        <f>VLOOKUP(Pag_Inicio_Corr_mas_casos[[#This Row],[Corregimiento]],Hoja3!$A$2:$D$676,4,0)</f>
        <v>130706</v>
      </c>
      <c r="E4743" s="129">
        <v>25</v>
      </c>
    </row>
    <row r="4744" spans="1:5">
      <c r="A4744" s="127">
        <v>44177</v>
      </c>
      <c r="B4744" s="128">
        <v>44177</v>
      </c>
      <c r="C4744" s="129" t="s">
        <v>523</v>
      </c>
      <c r="D4744" s="130">
        <f>VLOOKUP(Pag_Inicio_Corr_mas_casos[[#This Row],[Corregimiento]],Hoja3!$A$2:$D$676,4,0)</f>
        <v>81005</v>
      </c>
      <c r="E4744" s="129">
        <v>22</v>
      </c>
    </row>
    <row r="4745" spans="1:5">
      <c r="A4745" s="127">
        <v>44177</v>
      </c>
      <c r="B4745" s="128">
        <v>44177</v>
      </c>
      <c r="C4745" s="129" t="s">
        <v>453</v>
      </c>
      <c r="D4745" s="130">
        <f>VLOOKUP(Pag_Inicio_Corr_mas_casos[[#This Row],[Corregimiento]],Hoja3!$A$2:$D$676,4,0)</f>
        <v>130709</v>
      </c>
      <c r="E4745" s="129">
        <v>22</v>
      </c>
    </row>
    <row r="4746" spans="1:5">
      <c r="A4746" s="127">
        <v>44177</v>
      </c>
      <c r="B4746" s="128">
        <v>44177</v>
      </c>
      <c r="C4746" s="129" t="s">
        <v>508</v>
      </c>
      <c r="D4746" s="130">
        <f>VLOOKUP(Pag_Inicio_Corr_mas_casos[[#This Row],[Corregimiento]],Hoja3!$A$2:$D$676,4,0)</f>
        <v>30104</v>
      </c>
      <c r="E4746" s="129">
        <v>21</v>
      </c>
    </row>
    <row r="4747" spans="1:5">
      <c r="A4747" s="127">
        <v>44177</v>
      </c>
      <c r="B4747" s="128">
        <v>44177</v>
      </c>
      <c r="C4747" s="129" t="s">
        <v>498</v>
      </c>
      <c r="D4747" s="130">
        <f>VLOOKUP(Pag_Inicio_Corr_mas_casos[[#This Row],[Corregimiento]],Hoja3!$A$2:$D$676,4,0)</f>
        <v>80803</v>
      </c>
      <c r="E4747" s="129">
        <v>20</v>
      </c>
    </row>
    <row r="4748" spans="1:5">
      <c r="A4748" s="127">
        <v>44177</v>
      </c>
      <c r="B4748" s="128">
        <v>44177</v>
      </c>
      <c r="C4748" s="129" t="s">
        <v>524</v>
      </c>
      <c r="D4748" s="130">
        <f>VLOOKUP(Pag_Inicio_Corr_mas_casos[[#This Row],[Corregimiento]],Hoja3!$A$2:$D$676,4,0)</f>
        <v>130716</v>
      </c>
      <c r="E4748" s="129">
        <v>20</v>
      </c>
    </row>
    <row r="4749" spans="1:5">
      <c r="A4749" s="127">
        <v>44177</v>
      </c>
      <c r="B4749" s="128">
        <v>44177</v>
      </c>
      <c r="C4749" s="129" t="s">
        <v>517</v>
      </c>
      <c r="D4749" s="130">
        <f>VLOOKUP(Pag_Inicio_Corr_mas_casos[[#This Row],[Corregimiento]],Hoja3!$A$2:$D$676,4,0)</f>
        <v>91001</v>
      </c>
      <c r="E4749" s="129">
        <v>20</v>
      </c>
    </row>
    <row r="4750" spans="1:5">
      <c r="A4750" s="127">
        <v>44177</v>
      </c>
      <c r="B4750" s="128">
        <v>44177</v>
      </c>
      <c r="C4750" s="129" t="s">
        <v>499</v>
      </c>
      <c r="D4750" s="130">
        <f>VLOOKUP(Pag_Inicio_Corr_mas_casos[[#This Row],[Corregimiento]],Hoja3!$A$2:$D$676,4,0)</f>
        <v>130105</v>
      </c>
      <c r="E4750" s="129">
        <v>20</v>
      </c>
    </row>
    <row r="4751" spans="1:5">
      <c r="A4751" s="127">
        <v>44177</v>
      </c>
      <c r="B4751" s="128">
        <v>44177</v>
      </c>
      <c r="C4751" s="129" t="s">
        <v>630</v>
      </c>
      <c r="D4751" s="130">
        <f>VLOOKUP(Pag_Inicio_Corr_mas_casos[[#This Row],[Corregimiento]],Hoja3!$A$2:$D$676,4,0)</f>
        <v>130103</v>
      </c>
      <c r="E4751" s="129">
        <v>18</v>
      </c>
    </row>
    <row r="4752" spans="1:5">
      <c r="A4752" s="127">
        <v>44177</v>
      </c>
      <c r="B4752" s="128">
        <v>44177</v>
      </c>
      <c r="C4752" s="129" t="s">
        <v>633</v>
      </c>
      <c r="D4752" s="130">
        <f>VLOOKUP(Pag_Inicio_Corr_mas_casos[[#This Row],[Corregimiento]],Hoja3!$A$2:$D$676,4,0)</f>
        <v>20401</v>
      </c>
      <c r="E4752" s="129">
        <v>18</v>
      </c>
    </row>
    <row r="4753" spans="1:7">
      <c r="A4753" s="127">
        <v>44177</v>
      </c>
      <c r="B4753" s="128">
        <v>44177</v>
      </c>
      <c r="C4753" s="129" t="s">
        <v>463</v>
      </c>
      <c r="D4753" s="130">
        <f>VLOOKUP(Pag_Inicio_Corr_mas_casos[[#This Row],[Corregimiento]],Hoja3!$A$2:$D$676,4,0)</f>
        <v>80802</v>
      </c>
      <c r="E4753" s="129">
        <v>16</v>
      </c>
    </row>
    <row r="4754" spans="1:7">
      <c r="A4754" s="127">
        <v>44177</v>
      </c>
      <c r="B4754" s="128">
        <v>44177</v>
      </c>
      <c r="C4754" s="129" t="s">
        <v>489</v>
      </c>
      <c r="D4754" s="130">
        <f>VLOOKUP(Pag_Inicio_Corr_mas_casos[[#This Row],[Corregimiento]],Hoja3!$A$2:$D$676,4,0)</f>
        <v>80808</v>
      </c>
      <c r="E4754" s="129">
        <v>16</v>
      </c>
    </row>
    <row r="4755" spans="1:7">
      <c r="A4755" s="127">
        <v>44177</v>
      </c>
      <c r="B4755" s="128">
        <v>44177</v>
      </c>
      <c r="C4755" s="129" t="s">
        <v>536</v>
      </c>
      <c r="D4755" s="130">
        <f>VLOOKUP(Pag_Inicio_Corr_mas_casos[[#This Row],[Corregimiento]],Hoja3!$A$2:$D$676,4,0)</f>
        <v>81004</v>
      </c>
      <c r="E4755" s="129">
        <v>16</v>
      </c>
    </row>
    <row r="4756" spans="1:7">
      <c r="A4756" s="127">
        <v>44177</v>
      </c>
      <c r="B4756" s="128">
        <v>44177</v>
      </c>
      <c r="C4756" s="129" t="s">
        <v>563</v>
      </c>
      <c r="D4756" s="130">
        <f>VLOOKUP(Pag_Inicio_Corr_mas_casos[[#This Row],[Corregimiento]],Hoja3!$A$2:$D$676,4,0)</f>
        <v>90301</v>
      </c>
      <c r="E4756" s="129">
        <v>15</v>
      </c>
    </row>
    <row r="4757" spans="1:7">
      <c r="A4757" s="127">
        <v>44177</v>
      </c>
      <c r="B4757" s="128">
        <v>44177</v>
      </c>
      <c r="C4757" s="129" t="s">
        <v>482</v>
      </c>
      <c r="D4757" s="130">
        <f>VLOOKUP(Pag_Inicio_Corr_mas_casos[[#This Row],[Corregimiento]],Hoja3!$A$2:$D$676,4,0)</f>
        <v>30107</v>
      </c>
      <c r="E4757" s="129">
        <v>14</v>
      </c>
    </row>
    <row r="4758" spans="1:7">
      <c r="A4758" s="127">
        <v>44177</v>
      </c>
      <c r="B4758" s="128">
        <v>44177</v>
      </c>
      <c r="C4758" s="129" t="s">
        <v>666</v>
      </c>
      <c r="D4758" s="130">
        <f>VLOOKUP(Pag_Inicio_Corr_mas_casos[[#This Row],[Corregimiento]],Hoja3!$A$2:$D$676,4,0)</f>
        <v>40608</v>
      </c>
      <c r="E4758" s="129">
        <v>12</v>
      </c>
    </row>
    <row r="4759" spans="1:7">
      <c r="A4759" s="127">
        <v>44177</v>
      </c>
      <c r="B4759" s="128">
        <v>44177</v>
      </c>
      <c r="C4759" s="129" t="s">
        <v>696</v>
      </c>
      <c r="D4759" s="130">
        <f>VLOOKUP(Pag_Inicio_Corr_mas_casos[[#This Row],[Corregimiento]],Hoja3!$A$2:$D$676,4,0)</f>
        <v>20604</v>
      </c>
      <c r="E4759" s="129">
        <v>12</v>
      </c>
    </row>
    <row r="4760" spans="1:7">
      <c r="A4760" s="127">
        <v>44177</v>
      </c>
      <c r="B4760" s="128">
        <v>44177</v>
      </c>
      <c r="C4760" s="129" t="s">
        <v>554</v>
      </c>
      <c r="D4760" s="130">
        <f>VLOOKUP(Pag_Inicio_Corr_mas_casos[[#This Row],[Corregimiento]],Hoja3!$A$2:$D$676,4,0)</f>
        <v>40801</v>
      </c>
      <c r="E4760" s="129">
        <v>12</v>
      </c>
    </row>
    <row r="4761" spans="1:7">
      <c r="A4761" s="127">
        <v>44177</v>
      </c>
      <c r="B4761" s="128">
        <v>44177</v>
      </c>
      <c r="C4761" s="129" t="s">
        <v>544</v>
      </c>
      <c r="D4761" s="130">
        <f>VLOOKUP(Pag_Inicio_Corr_mas_casos[[#This Row],[Corregimiento]],Hoja3!$A$2:$D$676,4,0)</f>
        <v>30103</v>
      </c>
      <c r="E4761" s="129">
        <v>12</v>
      </c>
    </row>
    <row r="4762" spans="1:7">
      <c r="A4762" s="127">
        <v>44177</v>
      </c>
      <c r="B4762" s="128">
        <v>44177</v>
      </c>
      <c r="C4762" s="129" t="s">
        <v>532</v>
      </c>
      <c r="D4762" s="130">
        <f>VLOOKUP(Pag_Inicio_Corr_mas_casos[[#This Row],[Corregimiento]],Hoja3!$A$2:$D$676,4,0)</f>
        <v>20601</v>
      </c>
      <c r="E4762" s="129">
        <v>12</v>
      </c>
    </row>
    <row r="4763" spans="1:7">
      <c r="A4763" s="127">
        <v>44177</v>
      </c>
      <c r="B4763" s="128">
        <v>44177</v>
      </c>
      <c r="C4763" s="129" t="s">
        <v>483</v>
      </c>
      <c r="D4763" s="130">
        <f>VLOOKUP(Pag_Inicio_Corr_mas_casos[[#This Row],[Corregimiento]],Hoja3!$A$2:$D$676,4,0)</f>
        <v>30113</v>
      </c>
      <c r="E4763" s="129">
        <v>11</v>
      </c>
    </row>
    <row r="4764" spans="1:7">
      <c r="A4764" s="127">
        <v>44177</v>
      </c>
      <c r="B4764" s="128">
        <v>44177</v>
      </c>
      <c r="C4764" s="129" t="s">
        <v>510</v>
      </c>
      <c r="D4764" s="130">
        <f>VLOOKUP(Pag_Inicio_Corr_mas_casos[[#This Row],[Corregimiento]],Hoja3!$A$2:$D$676,4,0)</f>
        <v>80804</v>
      </c>
      <c r="E4764" s="129">
        <v>11</v>
      </c>
    </row>
    <row r="4765" spans="1:7">
      <c r="A4765" s="98">
        <v>44178</v>
      </c>
      <c r="B4765" s="99">
        <v>44178</v>
      </c>
      <c r="C4765" s="100" t="s">
        <v>462</v>
      </c>
      <c r="D4765" s="101">
        <f>VLOOKUP(Pag_Inicio_Corr_mas_casos[[#This Row],[Corregimiento]],Hoja3!$A$2:$D$676,4,0)</f>
        <v>130106</v>
      </c>
      <c r="E4765" s="100">
        <v>106</v>
      </c>
      <c r="F4765">
        <v>1</v>
      </c>
      <c r="G4765">
        <f>SUM(F4765:F4817)</f>
        <v>53</v>
      </c>
    </row>
    <row r="4766" spans="1:7">
      <c r="A4766" s="98">
        <v>44178</v>
      </c>
      <c r="B4766" s="99">
        <v>44178</v>
      </c>
      <c r="C4766" s="100" t="s">
        <v>460</v>
      </c>
      <c r="D4766" s="101">
        <f>VLOOKUP(Pag_Inicio_Corr_mas_casos[[#This Row],[Corregimiento]],Hoja3!$A$2:$D$676,4,0)</f>
        <v>130101</v>
      </c>
      <c r="E4766" s="100">
        <v>94</v>
      </c>
      <c r="F4766">
        <v>1</v>
      </c>
    </row>
    <row r="4767" spans="1:7">
      <c r="A4767" s="98">
        <v>44178</v>
      </c>
      <c r="B4767" s="99">
        <v>44178</v>
      </c>
      <c r="C4767" s="100" t="s">
        <v>476</v>
      </c>
      <c r="D4767" s="101">
        <f>VLOOKUP(Pag_Inicio_Corr_mas_casos[[#This Row],[Corregimiento]],Hoja3!$A$2:$D$676,4,0)</f>
        <v>80812</v>
      </c>
      <c r="E4767" s="100">
        <v>86</v>
      </c>
      <c r="F4767">
        <v>1</v>
      </c>
    </row>
    <row r="4768" spans="1:7">
      <c r="A4768" s="98">
        <v>44178</v>
      </c>
      <c r="B4768" s="99">
        <v>44178</v>
      </c>
      <c r="C4768" s="100" t="s">
        <v>473</v>
      </c>
      <c r="D4768" s="101">
        <f>VLOOKUP(Pag_Inicio_Corr_mas_casos[[#This Row],[Corregimiento]],Hoja3!$A$2:$D$676,4,0)</f>
        <v>80819</v>
      </c>
      <c r="E4768" s="100">
        <v>74</v>
      </c>
      <c r="F4768">
        <v>1</v>
      </c>
    </row>
    <row r="4769" spans="1:6">
      <c r="A4769" s="98">
        <v>44178</v>
      </c>
      <c r="B4769" s="99">
        <v>44178</v>
      </c>
      <c r="C4769" s="100" t="s">
        <v>481</v>
      </c>
      <c r="D4769" s="101">
        <f>VLOOKUP(Pag_Inicio_Corr_mas_casos[[#This Row],[Corregimiento]],Hoja3!$A$2:$D$676,4,0)</f>
        <v>80810</v>
      </c>
      <c r="E4769" s="100">
        <v>73</v>
      </c>
      <c r="F4769">
        <v>1</v>
      </c>
    </row>
    <row r="4770" spans="1:6">
      <c r="A4770" s="98">
        <v>44178</v>
      </c>
      <c r="B4770" s="99">
        <v>44178</v>
      </c>
      <c r="C4770" s="100" t="s">
        <v>464</v>
      </c>
      <c r="D4770" s="101">
        <f>VLOOKUP(Pag_Inicio_Corr_mas_casos[[#This Row],[Corregimiento]],Hoja3!$A$2:$D$676,4,0)</f>
        <v>130102</v>
      </c>
      <c r="E4770" s="100">
        <v>65</v>
      </c>
      <c r="F4770">
        <v>1</v>
      </c>
    </row>
    <row r="4771" spans="1:6">
      <c r="A4771" s="98">
        <v>44178</v>
      </c>
      <c r="B4771" s="99">
        <v>44178</v>
      </c>
      <c r="C4771" s="100" t="s">
        <v>471</v>
      </c>
      <c r="D4771" s="101">
        <f>VLOOKUP(Pag_Inicio_Corr_mas_casos[[#This Row],[Corregimiento]],Hoja3!$A$2:$D$676,4,0)</f>
        <v>80823</v>
      </c>
      <c r="E4771" s="100">
        <v>61</v>
      </c>
      <c r="F4771">
        <v>1</v>
      </c>
    </row>
    <row r="4772" spans="1:6">
      <c r="A4772" s="98">
        <v>44178</v>
      </c>
      <c r="B4772" s="99">
        <v>44178</v>
      </c>
      <c r="C4772" s="100" t="s">
        <v>466</v>
      </c>
      <c r="D4772" s="101">
        <f>VLOOKUP(Pag_Inicio_Corr_mas_casos[[#This Row],[Corregimiento]],Hoja3!$A$2:$D$676,4,0)</f>
        <v>81007</v>
      </c>
      <c r="E4772" s="100">
        <v>56</v>
      </c>
      <c r="F4772">
        <v>1</v>
      </c>
    </row>
    <row r="4773" spans="1:6">
      <c r="A4773" s="98">
        <v>44178</v>
      </c>
      <c r="B4773" s="99">
        <v>44178</v>
      </c>
      <c r="C4773" s="100" t="s">
        <v>474</v>
      </c>
      <c r="D4773" s="101">
        <f>VLOOKUP(Pag_Inicio_Corr_mas_casos[[#This Row],[Corregimiento]],Hoja3!$A$2:$D$676,4,0)</f>
        <v>130107</v>
      </c>
      <c r="E4773" s="100">
        <v>54</v>
      </c>
      <c r="F4773">
        <v>1</v>
      </c>
    </row>
    <row r="4774" spans="1:6">
      <c r="A4774" s="98">
        <v>44178</v>
      </c>
      <c r="B4774" s="99">
        <v>44178</v>
      </c>
      <c r="C4774" s="100" t="s">
        <v>506</v>
      </c>
      <c r="D4774" s="101">
        <f>VLOOKUP(Pag_Inicio_Corr_mas_casos[[#This Row],[Corregimiento]],Hoja3!$A$2:$D$676,4,0)</f>
        <v>81003</v>
      </c>
      <c r="E4774" s="100">
        <v>53</v>
      </c>
      <c r="F4774">
        <v>1</v>
      </c>
    </row>
    <row r="4775" spans="1:6">
      <c r="A4775" s="98">
        <v>44178</v>
      </c>
      <c r="B4775" s="99">
        <v>44178</v>
      </c>
      <c r="C4775" s="100" t="s">
        <v>472</v>
      </c>
      <c r="D4775" s="101">
        <f>VLOOKUP(Pag_Inicio_Corr_mas_casos[[#This Row],[Corregimiento]],Hoja3!$A$2:$D$676,4,0)</f>
        <v>81001</v>
      </c>
      <c r="E4775" s="100">
        <v>51</v>
      </c>
      <c r="F4775">
        <v>1</v>
      </c>
    </row>
    <row r="4776" spans="1:6">
      <c r="A4776" s="98">
        <v>44178</v>
      </c>
      <c r="B4776" s="99">
        <v>44178</v>
      </c>
      <c r="C4776" s="100" t="s">
        <v>488</v>
      </c>
      <c r="D4776" s="101">
        <f>VLOOKUP(Pag_Inicio_Corr_mas_casos[[#This Row],[Corregimiento]],Hoja3!$A$2:$D$676,4,0)</f>
        <v>80501</v>
      </c>
      <c r="E4776" s="100">
        <v>49</v>
      </c>
      <c r="F4776">
        <v>1</v>
      </c>
    </row>
    <row r="4777" spans="1:6">
      <c r="A4777" s="98">
        <v>44178</v>
      </c>
      <c r="B4777" s="99">
        <v>44178</v>
      </c>
      <c r="C4777" s="100" t="s">
        <v>461</v>
      </c>
      <c r="D4777" s="101">
        <f>VLOOKUP(Pag_Inicio_Corr_mas_casos[[#This Row],[Corregimiento]],Hoja3!$A$2:$D$676,4,0)</f>
        <v>81002</v>
      </c>
      <c r="E4777" s="100">
        <v>48</v>
      </c>
      <c r="F4777">
        <v>1</v>
      </c>
    </row>
    <row r="4778" spans="1:6">
      <c r="A4778" s="98">
        <v>44178</v>
      </c>
      <c r="B4778" s="99">
        <v>44178</v>
      </c>
      <c r="C4778" s="100" t="s">
        <v>512</v>
      </c>
      <c r="D4778" s="101">
        <f>VLOOKUP(Pag_Inicio_Corr_mas_casos[[#This Row],[Corregimiento]],Hoja3!$A$2:$D$676,4,0)</f>
        <v>80807</v>
      </c>
      <c r="E4778" s="100">
        <v>46</v>
      </c>
      <c r="F4778">
        <v>1</v>
      </c>
    </row>
    <row r="4779" spans="1:6">
      <c r="A4779" s="98">
        <v>44178</v>
      </c>
      <c r="B4779" s="99">
        <v>44178</v>
      </c>
      <c r="C4779" s="100" t="s">
        <v>496</v>
      </c>
      <c r="D4779" s="101">
        <f>VLOOKUP(Pag_Inicio_Corr_mas_casos[[#This Row],[Corregimiento]],Hoja3!$A$2:$D$676,4,0)</f>
        <v>80826</v>
      </c>
      <c r="E4779" s="100">
        <v>46</v>
      </c>
      <c r="F4779">
        <v>1</v>
      </c>
    </row>
    <row r="4780" spans="1:6">
      <c r="A4780" s="98">
        <v>44178</v>
      </c>
      <c r="B4780" s="99">
        <v>44178</v>
      </c>
      <c r="C4780" s="100" t="s">
        <v>501</v>
      </c>
      <c r="D4780" s="101">
        <f>VLOOKUP(Pag_Inicio_Corr_mas_casos[[#This Row],[Corregimiento]],Hoja3!$A$2:$D$676,4,0)</f>
        <v>80809</v>
      </c>
      <c r="E4780" s="100">
        <v>45</v>
      </c>
      <c r="F4780">
        <v>1</v>
      </c>
    </row>
    <row r="4781" spans="1:6">
      <c r="A4781" s="98">
        <v>44178</v>
      </c>
      <c r="B4781" s="99">
        <v>44178</v>
      </c>
      <c r="C4781" s="100" t="s">
        <v>505</v>
      </c>
      <c r="D4781" s="101">
        <f>VLOOKUP(Pag_Inicio_Corr_mas_casos[[#This Row],[Corregimiento]],Hoja3!$A$2:$D$676,4,0)</f>
        <v>130717</v>
      </c>
      <c r="E4781" s="100">
        <v>42</v>
      </c>
      <c r="F4781">
        <v>1</v>
      </c>
    </row>
    <row r="4782" spans="1:6">
      <c r="A4782" s="98">
        <v>44178</v>
      </c>
      <c r="B4782" s="99">
        <v>44178</v>
      </c>
      <c r="C4782" s="100" t="s">
        <v>468</v>
      </c>
      <c r="D4782" s="101">
        <f>VLOOKUP(Pag_Inicio_Corr_mas_casos[[#This Row],[Corregimiento]],Hoja3!$A$2:$D$676,4,0)</f>
        <v>80816</v>
      </c>
      <c r="E4782" s="100">
        <v>42</v>
      </c>
      <c r="F4782">
        <v>1</v>
      </c>
    </row>
    <row r="4783" spans="1:6">
      <c r="A4783" s="98">
        <v>44178</v>
      </c>
      <c r="B4783" s="99">
        <v>44178</v>
      </c>
      <c r="C4783" s="100" t="s">
        <v>486</v>
      </c>
      <c r="D4783" s="101">
        <f>VLOOKUP(Pag_Inicio_Corr_mas_casos[[#This Row],[Corregimiento]],Hoja3!$A$2:$D$676,4,0)</f>
        <v>80813</v>
      </c>
      <c r="E4783" s="100">
        <v>41</v>
      </c>
      <c r="F4783">
        <v>1</v>
      </c>
    </row>
    <row r="4784" spans="1:6">
      <c r="A4784" s="98">
        <v>44178</v>
      </c>
      <c r="B4784" s="99">
        <v>44178</v>
      </c>
      <c r="C4784" s="100" t="s">
        <v>479</v>
      </c>
      <c r="D4784" s="101">
        <f>VLOOKUP(Pag_Inicio_Corr_mas_casos[[#This Row],[Corregimiento]],Hoja3!$A$2:$D$676,4,0)</f>
        <v>80806</v>
      </c>
      <c r="E4784" s="100">
        <v>41</v>
      </c>
      <c r="F4784">
        <v>1</v>
      </c>
    </row>
    <row r="4785" spans="1:6">
      <c r="A4785" s="98">
        <v>44178</v>
      </c>
      <c r="B4785" s="99">
        <v>44178</v>
      </c>
      <c r="C4785" s="100" t="s">
        <v>469</v>
      </c>
      <c r="D4785" s="101">
        <f>VLOOKUP(Pag_Inicio_Corr_mas_casos[[#This Row],[Corregimiento]],Hoja3!$A$2:$D$676,4,0)</f>
        <v>80817</v>
      </c>
      <c r="E4785" s="100">
        <v>39</v>
      </c>
      <c r="F4785">
        <v>1</v>
      </c>
    </row>
    <row r="4786" spans="1:6">
      <c r="A4786" s="98">
        <v>44178</v>
      </c>
      <c r="B4786" s="99">
        <v>44178</v>
      </c>
      <c r="C4786" s="100" t="s">
        <v>465</v>
      </c>
      <c r="D4786" s="101">
        <f>VLOOKUP(Pag_Inicio_Corr_mas_casos[[#This Row],[Corregimiento]],Hoja3!$A$2:$D$676,4,0)</f>
        <v>80821</v>
      </c>
      <c r="E4786" s="100">
        <v>38</v>
      </c>
      <c r="F4786">
        <v>1</v>
      </c>
    </row>
    <row r="4787" spans="1:6">
      <c r="A4787" s="98">
        <v>44178</v>
      </c>
      <c r="B4787" s="99">
        <v>44178</v>
      </c>
      <c r="C4787" s="100" t="s">
        <v>478</v>
      </c>
      <c r="D4787" s="101">
        <f>VLOOKUP(Pag_Inicio_Corr_mas_casos[[#This Row],[Corregimiento]],Hoja3!$A$2:$D$676,4,0)</f>
        <v>40601</v>
      </c>
      <c r="E4787" s="100">
        <v>38</v>
      </c>
      <c r="F4787">
        <v>1</v>
      </c>
    </row>
    <row r="4788" spans="1:6">
      <c r="A4788" s="98">
        <v>44178</v>
      </c>
      <c r="B4788" s="99">
        <v>44178</v>
      </c>
      <c r="C4788" s="100" t="s">
        <v>491</v>
      </c>
      <c r="D4788" s="101">
        <f>VLOOKUP(Pag_Inicio_Corr_mas_casos[[#This Row],[Corregimiento]],Hoja3!$A$2:$D$676,4,0)</f>
        <v>80815</v>
      </c>
      <c r="E4788" s="100">
        <v>36</v>
      </c>
      <c r="F4788">
        <v>1</v>
      </c>
    </row>
    <row r="4789" spans="1:6">
      <c r="A4789" s="98">
        <v>44178</v>
      </c>
      <c r="B4789" s="99">
        <v>44178</v>
      </c>
      <c r="C4789" s="100" t="s">
        <v>477</v>
      </c>
      <c r="D4789" s="101">
        <f>VLOOKUP(Pag_Inicio_Corr_mas_casos[[#This Row],[Corregimiento]],Hoja3!$A$2:$D$676,4,0)</f>
        <v>130702</v>
      </c>
      <c r="E4789" s="100">
        <v>48</v>
      </c>
      <c r="F4789">
        <v>1</v>
      </c>
    </row>
    <row r="4790" spans="1:6">
      <c r="A4790" s="98">
        <v>44178</v>
      </c>
      <c r="B4790" s="99">
        <v>44178</v>
      </c>
      <c r="C4790" s="100" t="s">
        <v>493</v>
      </c>
      <c r="D4790" s="101">
        <f>VLOOKUP(Pag_Inicio_Corr_mas_casos[[#This Row],[Corregimiento]],Hoja3!$A$2:$D$676,4,0)</f>
        <v>80811</v>
      </c>
      <c r="E4790" s="100">
        <v>33</v>
      </c>
      <c r="F4790">
        <v>1</v>
      </c>
    </row>
    <row r="4791" spans="1:6">
      <c r="A4791" s="98">
        <v>44178</v>
      </c>
      <c r="B4791" s="99">
        <v>44178</v>
      </c>
      <c r="C4791" s="100" t="s">
        <v>467</v>
      </c>
      <c r="D4791" s="101">
        <f>VLOOKUP(Pag_Inicio_Corr_mas_casos[[#This Row],[Corregimiento]],Hoja3!$A$2:$D$676,4,0)</f>
        <v>81008</v>
      </c>
      <c r="E4791" s="100">
        <v>32</v>
      </c>
      <c r="F4791">
        <v>1</v>
      </c>
    </row>
    <row r="4792" spans="1:6">
      <c r="A4792" s="98">
        <v>44178</v>
      </c>
      <c r="B4792" s="99">
        <v>44178</v>
      </c>
      <c r="C4792" s="100" t="s">
        <v>509</v>
      </c>
      <c r="D4792" s="101">
        <f>VLOOKUP(Pag_Inicio_Corr_mas_casos[[#This Row],[Corregimiento]],Hoja3!$A$2:$D$676,4,0)</f>
        <v>130701</v>
      </c>
      <c r="E4792" s="100">
        <v>32</v>
      </c>
      <c r="F4792">
        <v>1</v>
      </c>
    </row>
    <row r="4793" spans="1:6">
      <c r="A4793" s="98">
        <v>44178</v>
      </c>
      <c r="B4793" s="99">
        <v>44178</v>
      </c>
      <c r="C4793" s="100" t="s">
        <v>495</v>
      </c>
      <c r="D4793" s="101">
        <f>VLOOKUP(Pag_Inicio_Corr_mas_casos[[#This Row],[Corregimiento]],Hoja3!$A$2:$D$676,4,0)</f>
        <v>130708</v>
      </c>
      <c r="E4793" s="100">
        <v>31</v>
      </c>
      <c r="F4793">
        <v>1</v>
      </c>
    </row>
    <row r="4794" spans="1:6">
      <c r="A4794" s="98">
        <v>44178</v>
      </c>
      <c r="B4794" s="99">
        <v>44178</v>
      </c>
      <c r="C4794" s="100" t="s">
        <v>507</v>
      </c>
      <c r="D4794" s="101">
        <f>VLOOKUP(Pag_Inicio_Corr_mas_casos[[#This Row],[Corregimiento]],Hoja3!$A$2:$D$676,4,0)</f>
        <v>81009</v>
      </c>
      <c r="E4794" s="100">
        <v>28</v>
      </c>
      <c r="F4794">
        <v>1</v>
      </c>
    </row>
    <row r="4795" spans="1:6">
      <c r="A4795" s="98">
        <v>44178</v>
      </c>
      <c r="B4795" s="99">
        <v>44178</v>
      </c>
      <c r="C4795" s="100" t="s">
        <v>524</v>
      </c>
      <c r="D4795" s="101">
        <f>VLOOKUP(Pag_Inicio_Corr_mas_casos[[#This Row],[Corregimiento]],Hoja3!$A$2:$D$676,4,0)</f>
        <v>130716</v>
      </c>
      <c r="E4795" s="100">
        <v>27</v>
      </c>
      <c r="F4795">
        <v>1</v>
      </c>
    </row>
    <row r="4796" spans="1:6">
      <c r="A4796" s="98">
        <v>44178</v>
      </c>
      <c r="B4796" s="99">
        <v>44178</v>
      </c>
      <c r="C4796" s="100" t="s">
        <v>480</v>
      </c>
      <c r="D4796" s="101">
        <f>VLOOKUP(Pag_Inicio_Corr_mas_casos[[#This Row],[Corregimiento]],Hoja3!$A$2:$D$676,4,0)</f>
        <v>130108</v>
      </c>
      <c r="E4796" s="100">
        <v>26</v>
      </c>
      <c r="F4796">
        <v>1</v>
      </c>
    </row>
    <row r="4797" spans="1:6">
      <c r="A4797" s="98">
        <v>44178</v>
      </c>
      <c r="B4797" s="99">
        <v>44178</v>
      </c>
      <c r="C4797" s="100" t="s">
        <v>513</v>
      </c>
      <c r="D4797" s="101">
        <f>VLOOKUP(Pag_Inicio_Corr_mas_casos[[#This Row],[Corregimiento]],Hoja3!$A$2:$D$676,4,0)</f>
        <v>80814</v>
      </c>
      <c r="E4797" s="100">
        <v>24</v>
      </c>
      <c r="F4797">
        <v>1</v>
      </c>
    </row>
    <row r="4798" spans="1:6">
      <c r="A4798" s="98">
        <v>44178</v>
      </c>
      <c r="B4798" s="99">
        <v>44178</v>
      </c>
      <c r="C4798" s="100" t="s">
        <v>489</v>
      </c>
      <c r="D4798" s="101">
        <f>VLOOKUP(Pag_Inicio_Corr_mas_casos[[#This Row],[Corregimiento]],Hoja3!$A$2:$D$676,4,0)</f>
        <v>80808</v>
      </c>
      <c r="E4798" s="100">
        <v>24</v>
      </c>
      <c r="F4798">
        <v>1</v>
      </c>
    </row>
    <row r="4799" spans="1:6">
      <c r="A4799" s="98">
        <v>44178</v>
      </c>
      <c r="B4799" s="99">
        <v>44178</v>
      </c>
      <c r="C4799" s="100" t="s">
        <v>516</v>
      </c>
      <c r="D4799" s="101">
        <f>VLOOKUP(Pag_Inicio_Corr_mas_casos[[#This Row],[Corregimiento]],Hoja3!$A$2:$D$676,4,0)</f>
        <v>130706</v>
      </c>
      <c r="E4799" s="100">
        <v>23</v>
      </c>
      <c r="F4799">
        <v>1</v>
      </c>
    </row>
    <row r="4800" spans="1:6">
      <c r="A4800" s="98">
        <v>44178</v>
      </c>
      <c r="B4800" s="99">
        <v>44178</v>
      </c>
      <c r="C4800" s="100" t="s">
        <v>498</v>
      </c>
      <c r="D4800" s="101">
        <f>VLOOKUP(Pag_Inicio_Corr_mas_casos[[#This Row],[Corregimiento]],Hoja3!$A$2:$D$676,4,0)</f>
        <v>80803</v>
      </c>
      <c r="E4800" s="100">
        <v>23</v>
      </c>
      <c r="F4800">
        <v>1</v>
      </c>
    </row>
    <row r="4801" spans="1:6">
      <c r="A4801" s="98">
        <v>44178</v>
      </c>
      <c r="B4801" s="99">
        <v>44178</v>
      </c>
      <c r="C4801" s="100" t="s">
        <v>523</v>
      </c>
      <c r="D4801" s="101">
        <f>VLOOKUP(Pag_Inicio_Corr_mas_casos[[#This Row],[Corregimiento]],Hoja3!$A$2:$D$676,4,0)</f>
        <v>81005</v>
      </c>
      <c r="E4801" s="100">
        <v>21</v>
      </c>
      <c r="F4801">
        <v>1</v>
      </c>
    </row>
    <row r="4802" spans="1:6">
      <c r="A4802" s="98">
        <v>44178</v>
      </c>
      <c r="B4802" s="99">
        <v>44178</v>
      </c>
      <c r="C4802" s="100" t="s">
        <v>453</v>
      </c>
      <c r="D4802" s="101">
        <f>VLOOKUP(Pag_Inicio_Corr_mas_casos[[#This Row],[Corregimiento]],Hoja3!$A$2:$D$676,4,0)</f>
        <v>130709</v>
      </c>
      <c r="E4802" s="100">
        <v>20</v>
      </c>
      <c r="F4802">
        <v>1</v>
      </c>
    </row>
    <row r="4803" spans="1:6">
      <c r="A4803" s="98">
        <v>44178</v>
      </c>
      <c r="B4803" s="99">
        <v>44178</v>
      </c>
      <c r="C4803" s="100" t="s">
        <v>475</v>
      </c>
      <c r="D4803" s="101">
        <f>VLOOKUP(Pag_Inicio_Corr_mas_casos[[#This Row],[Corregimiento]],Hoja3!$A$2:$D$676,4,0)</f>
        <v>81006</v>
      </c>
      <c r="E4803" s="100">
        <v>20</v>
      </c>
      <c r="F4803">
        <v>1</v>
      </c>
    </row>
    <row r="4804" spans="1:6">
      <c r="A4804" s="98">
        <v>44178</v>
      </c>
      <c r="B4804" s="99">
        <v>44178</v>
      </c>
      <c r="C4804" s="100" t="s">
        <v>490</v>
      </c>
      <c r="D4804" s="101">
        <f>VLOOKUP(Pag_Inicio_Corr_mas_casos[[#This Row],[Corregimiento]],Hoja3!$A$2:$D$676,4,0)</f>
        <v>80820</v>
      </c>
      <c r="E4804" s="100">
        <v>19</v>
      </c>
      <c r="F4804">
        <v>1</v>
      </c>
    </row>
    <row r="4805" spans="1:6">
      <c r="A4805" s="98">
        <v>44178</v>
      </c>
      <c r="B4805" s="99">
        <v>44178</v>
      </c>
      <c r="C4805" s="100" t="s">
        <v>540</v>
      </c>
      <c r="D4805" s="101">
        <f>VLOOKUP(Pag_Inicio_Corr_mas_casos[[#This Row],[Corregimiento]],Hoja3!$A$2:$D$676,4,0)</f>
        <v>40611</v>
      </c>
      <c r="E4805" s="100">
        <v>18</v>
      </c>
      <c r="F4805">
        <v>1</v>
      </c>
    </row>
    <row r="4806" spans="1:6">
      <c r="A4806" s="98">
        <v>44178</v>
      </c>
      <c r="B4806" s="99">
        <v>44178</v>
      </c>
      <c r="C4806" s="100" t="s">
        <v>470</v>
      </c>
      <c r="D4806" s="101">
        <f>VLOOKUP(Pag_Inicio_Corr_mas_casos[[#This Row],[Corregimiento]],Hoja3!$A$2:$D$676,4,0)</f>
        <v>80822</v>
      </c>
      <c r="E4806" s="100">
        <v>18</v>
      </c>
      <c r="F4806">
        <v>1</v>
      </c>
    </row>
    <row r="4807" spans="1:6">
      <c r="A4807" s="98">
        <v>44178</v>
      </c>
      <c r="B4807" s="99">
        <v>44178</v>
      </c>
      <c r="C4807" s="100" t="s">
        <v>497</v>
      </c>
      <c r="D4807" s="101">
        <f>VLOOKUP(Pag_Inicio_Corr_mas_casos[[#This Row],[Corregimiento]],Hoja3!$A$2:$D$676,4,0)</f>
        <v>50208</v>
      </c>
      <c r="E4807" s="100">
        <v>17</v>
      </c>
      <c r="F4807">
        <v>1</v>
      </c>
    </row>
    <row r="4808" spans="1:6">
      <c r="A4808" s="98">
        <v>44178</v>
      </c>
      <c r="B4808" s="99">
        <v>44178</v>
      </c>
      <c r="C4808" s="100" t="s">
        <v>482</v>
      </c>
      <c r="D4808" s="101">
        <f>VLOOKUP(Pag_Inicio_Corr_mas_casos[[#This Row],[Corregimiento]],Hoja3!$A$2:$D$676,4,0)</f>
        <v>30107</v>
      </c>
      <c r="E4808" s="100">
        <v>17</v>
      </c>
      <c r="F4808">
        <v>1</v>
      </c>
    </row>
    <row r="4809" spans="1:6">
      <c r="A4809" s="98">
        <v>44178</v>
      </c>
      <c r="B4809" s="99">
        <v>44178</v>
      </c>
      <c r="C4809" s="100" t="s">
        <v>536</v>
      </c>
      <c r="D4809" s="101">
        <f>VLOOKUP(Pag_Inicio_Corr_mas_casos[[#This Row],[Corregimiento]],Hoja3!$A$2:$D$676,4,0)</f>
        <v>81004</v>
      </c>
      <c r="E4809" s="100">
        <v>16</v>
      </c>
      <c r="F4809">
        <v>1</v>
      </c>
    </row>
    <row r="4810" spans="1:6">
      <c r="A4810" s="98">
        <v>44178</v>
      </c>
      <c r="B4810" s="99">
        <v>44178</v>
      </c>
      <c r="C4810" s="100" t="s">
        <v>532</v>
      </c>
      <c r="D4810" s="101">
        <f>VLOOKUP(Pag_Inicio_Corr_mas_casos[[#This Row],[Corregimiento]],Hoja3!$A$2:$D$676,4,0)</f>
        <v>20601</v>
      </c>
      <c r="E4810" s="100">
        <v>16</v>
      </c>
      <c r="F4810">
        <v>1</v>
      </c>
    </row>
    <row r="4811" spans="1:6">
      <c r="A4811" s="98">
        <v>44178</v>
      </c>
      <c r="B4811" s="99">
        <v>44178</v>
      </c>
      <c r="C4811" s="100" t="s">
        <v>510</v>
      </c>
      <c r="D4811" s="101">
        <f>VLOOKUP(Pag_Inicio_Corr_mas_casos[[#This Row],[Corregimiento]],Hoja3!$A$2:$D$676,4,0)</f>
        <v>80804</v>
      </c>
      <c r="E4811" s="100">
        <v>15</v>
      </c>
      <c r="F4811">
        <v>1</v>
      </c>
    </row>
    <row r="4812" spans="1:6">
      <c r="A4812" s="98">
        <v>44178</v>
      </c>
      <c r="B4812" s="99">
        <v>44178</v>
      </c>
      <c r="C4812" s="100" t="s">
        <v>683</v>
      </c>
      <c r="D4812" s="101">
        <f>VLOOKUP(Pag_Inicio_Corr_mas_casos[[#This Row],[Corregimiento]],Hoja3!$A$2:$D$676,4,0)</f>
        <v>20105</v>
      </c>
      <c r="E4812" s="100">
        <v>14</v>
      </c>
      <c r="F4812">
        <v>1</v>
      </c>
    </row>
    <row r="4813" spans="1:6">
      <c r="A4813" s="98">
        <v>44178</v>
      </c>
      <c r="B4813" s="99">
        <v>44178</v>
      </c>
      <c r="C4813" s="100" t="s">
        <v>517</v>
      </c>
      <c r="D4813" s="101">
        <f>VLOOKUP(Pag_Inicio_Corr_mas_casos[[#This Row],[Corregimiento]],Hoja3!$A$2:$D$676,4,0)</f>
        <v>91001</v>
      </c>
      <c r="E4813" s="100">
        <v>13</v>
      </c>
      <c r="F4813">
        <v>1</v>
      </c>
    </row>
    <row r="4814" spans="1:6">
      <c r="A4814" s="98">
        <v>44178</v>
      </c>
      <c r="B4814" s="99">
        <v>44178</v>
      </c>
      <c r="C4814" s="100" t="s">
        <v>529</v>
      </c>
      <c r="D4814" s="101">
        <f>VLOOKUP(Pag_Inicio_Corr_mas_casos[[#This Row],[Corregimiento]],Hoja3!$A$2:$D$676,4,0)</f>
        <v>20101</v>
      </c>
      <c r="E4814" s="100">
        <v>12</v>
      </c>
      <c r="F4814">
        <v>1</v>
      </c>
    </row>
    <row r="4815" spans="1:6">
      <c r="A4815" s="98">
        <v>44178</v>
      </c>
      <c r="B4815" s="99">
        <v>44178</v>
      </c>
      <c r="C4815" s="100" t="s">
        <v>604</v>
      </c>
      <c r="D4815" s="101">
        <f>VLOOKUP(Pag_Inicio_Corr_mas_casos[[#This Row],[Corregimiento]],Hoja3!$A$2:$D$676,4,0)</f>
        <v>20201</v>
      </c>
      <c r="E4815" s="100">
        <v>12</v>
      </c>
      <c r="F4815">
        <v>1</v>
      </c>
    </row>
    <row r="4816" spans="1:6">
      <c r="A4816" s="98">
        <v>44178</v>
      </c>
      <c r="B4816" s="99">
        <v>44178</v>
      </c>
      <c r="C4816" s="100" t="s">
        <v>697</v>
      </c>
      <c r="D4816" s="101">
        <f>VLOOKUP(Pag_Inicio_Corr_mas_casos[[#This Row],[Corregimiento]],Hoja3!$A$2:$D$676,4,0)</f>
        <v>30113</v>
      </c>
      <c r="E4816" s="100">
        <v>12</v>
      </c>
      <c r="F4816">
        <v>1</v>
      </c>
    </row>
    <row r="4817" spans="1:7">
      <c r="A4817" s="98">
        <v>44178</v>
      </c>
      <c r="B4817" s="99">
        <v>44178</v>
      </c>
      <c r="C4817" s="100" t="s">
        <v>494</v>
      </c>
      <c r="D4817" s="101">
        <f>VLOOKUP(Pag_Inicio_Corr_mas_casos[[#This Row],[Corregimiento]],Hoja3!$A$2:$D$676,4,0)</f>
        <v>50316</v>
      </c>
      <c r="E4817" s="100">
        <v>11</v>
      </c>
      <c r="F4817">
        <v>1</v>
      </c>
    </row>
    <row r="4818" spans="1:7">
      <c r="A4818" s="127">
        <v>44179</v>
      </c>
      <c r="B4818" s="128">
        <v>44179</v>
      </c>
      <c r="C4818" s="129" t="s">
        <v>479</v>
      </c>
      <c r="D4818" s="130">
        <f>VLOOKUP(Pag_Inicio_Corr_mas_casos[[#This Row],[Corregimiento]],Hoja3!$A$2:$D$676,4,0)</f>
        <v>80806</v>
      </c>
      <c r="E4818" s="129">
        <v>47</v>
      </c>
      <c r="F4818">
        <v>1</v>
      </c>
      <c r="G4818">
        <f>SUM(F4818:F4866)</f>
        <v>49</v>
      </c>
    </row>
    <row r="4819" spans="1:7">
      <c r="A4819" s="127">
        <v>44179</v>
      </c>
      <c r="B4819" s="128">
        <v>44179</v>
      </c>
      <c r="C4819" s="129" t="s">
        <v>476</v>
      </c>
      <c r="D4819" s="130">
        <f>VLOOKUP(Pag_Inicio_Corr_mas_casos[[#This Row],[Corregimiento]],Hoja3!$A$2:$D$676,4,0)</f>
        <v>80812</v>
      </c>
      <c r="E4819" s="129">
        <v>45</v>
      </c>
      <c r="F4819">
        <v>1</v>
      </c>
    </row>
    <row r="4820" spans="1:7">
      <c r="A4820" s="127">
        <v>44179</v>
      </c>
      <c r="B4820" s="128">
        <v>44179</v>
      </c>
      <c r="C4820" s="129" t="s">
        <v>506</v>
      </c>
      <c r="D4820" s="130">
        <f>VLOOKUP(Pag_Inicio_Corr_mas_casos[[#This Row],[Corregimiento]],Hoja3!$A$2:$D$676,4,0)</f>
        <v>81003</v>
      </c>
      <c r="E4820" s="129">
        <v>42</v>
      </c>
      <c r="F4820">
        <v>1</v>
      </c>
    </row>
    <row r="4821" spans="1:7">
      <c r="A4821" s="127">
        <v>44179</v>
      </c>
      <c r="B4821" s="128">
        <v>44179</v>
      </c>
      <c r="C4821" s="129" t="s">
        <v>473</v>
      </c>
      <c r="D4821" s="130">
        <f>VLOOKUP(Pag_Inicio_Corr_mas_casos[[#This Row],[Corregimiento]],Hoja3!$A$2:$D$676,4,0)</f>
        <v>80819</v>
      </c>
      <c r="E4821" s="129">
        <v>41</v>
      </c>
      <c r="F4821">
        <v>1</v>
      </c>
    </row>
    <row r="4822" spans="1:7">
      <c r="A4822" s="127">
        <v>44179</v>
      </c>
      <c r="B4822" s="128">
        <v>44179</v>
      </c>
      <c r="C4822" s="129" t="s">
        <v>462</v>
      </c>
      <c r="D4822" s="130">
        <f>VLOOKUP(Pag_Inicio_Corr_mas_casos[[#This Row],[Corregimiento]],Hoja3!$A$2:$D$676,4,0)</f>
        <v>130106</v>
      </c>
      <c r="E4822" s="129">
        <v>41</v>
      </c>
      <c r="F4822">
        <v>1</v>
      </c>
    </row>
    <row r="4823" spans="1:7">
      <c r="A4823" s="127">
        <v>44179</v>
      </c>
      <c r="B4823" s="128">
        <v>44179</v>
      </c>
      <c r="C4823" s="129" t="s">
        <v>472</v>
      </c>
      <c r="D4823" s="130">
        <f>VLOOKUP(Pag_Inicio_Corr_mas_casos[[#This Row],[Corregimiento]],Hoja3!$A$2:$D$676,4,0)</f>
        <v>81001</v>
      </c>
      <c r="E4823" s="129">
        <v>39</v>
      </c>
      <c r="F4823">
        <v>1</v>
      </c>
    </row>
    <row r="4824" spans="1:7">
      <c r="A4824" s="127">
        <v>44179</v>
      </c>
      <c r="B4824" s="128">
        <v>44179</v>
      </c>
      <c r="C4824" s="129" t="s">
        <v>497</v>
      </c>
      <c r="D4824" s="130">
        <f>VLOOKUP(Pag_Inicio_Corr_mas_casos[[#This Row],[Corregimiento]],Hoja3!$A$2:$D$676,4,0)</f>
        <v>50208</v>
      </c>
      <c r="E4824" s="129">
        <v>39</v>
      </c>
      <c r="F4824">
        <v>1</v>
      </c>
    </row>
    <row r="4825" spans="1:7">
      <c r="A4825" s="127">
        <v>44179</v>
      </c>
      <c r="B4825" s="128">
        <v>44179</v>
      </c>
      <c r="C4825" s="129" t="s">
        <v>481</v>
      </c>
      <c r="D4825" s="130">
        <f>VLOOKUP(Pag_Inicio_Corr_mas_casos[[#This Row],[Corregimiento]],Hoja3!$A$2:$D$676,4,0)</f>
        <v>80810</v>
      </c>
      <c r="E4825" s="129">
        <v>39</v>
      </c>
      <c r="F4825">
        <v>1</v>
      </c>
    </row>
    <row r="4826" spans="1:7">
      <c r="A4826" s="127">
        <v>44179</v>
      </c>
      <c r="B4826" s="128">
        <v>44179</v>
      </c>
      <c r="C4826" s="129" t="s">
        <v>501</v>
      </c>
      <c r="D4826" s="130">
        <f>VLOOKUP(Pag_Inicio_Corr_mas_casos[[#This Row],[Corregimiento]],Hoja3!$A$2:$D$676,4,0)</f>
        <v>80809</v>
      </c>
      <c r="E4826" s="129">
        <v>39</v>
      </c>
      <c r="F4826">
        <v>1</v>
      </c>
    </row>
    <row r="4827" spans="1:7">
      <c r="A4827" s="127">
        <v>44179</v>
      </c>
      <c r="B4827" s="128">
        <v>44179</v>
      </c>
      <c r="C4827" s="129" t="s">
        <v>486</v>
      </c>
      <c r="D4827" s="130">
        <f>VLOOKUP(Pag_Inicio_Corr_mas_casos[[#This Row],[Corregimiento]],Hoja3!$A$2:$D$676,4,0)</f>
        <v>80813</v>
      </c>
      <c r="E4827" s="129">
        <v>38</v>
      </c>
      <c r="F4827">
        <v>1</v>
      </c>
    </row>
    <row r="4828" spans="1:7">
      <c r="A4828" s="127">
        <v>44179</v>
      </c>
      <c r="B4828" s="128">
        <v>44179</v>
      </c>
      <c r="C4828" s="129" t="s">
        <v>466</v>
      </c>
      <c r="D4828" s="130">
        <f>VLOOKUP(Pag_Inicio_Corr_mas_casos[[#This Row],[Corregimiento]],Hoja3!$A$2:$D$676,4,0)</f>
        <v>81007</v>
      </c>
      <c r="E4828" s="129">
        <v>36</v>
      </c>
      <c r="F4828">
        <v>1</v>
      </c>
    </row>
    <row r="4829" spans="1:7">
      <c r="A4829" s="127">
        <v>44179</v>
      </c>
      <c r="B4829" s="128">
        <v>44179</v>
      </c>
      <c r="C4829" s="129" t="s">
        <v>491</v>
      </c>
      <c r="D4829" s="130">
        <f>VLOOKUP(Pag_Inicio_Corr_mas_casos[[#This Row],[Corregimiento]],Hoja3!$A$2:$D$676,4,0)</f>
        <v>80815</v>
      </c>
      <c r="E4829" s="129">
        <v>36</v>
      </c>
      <c r="F4829">
        <v>1</v>
      </c>
    </row>
    <row r="4830" spans="1:7">
      <c r="A4830" s="127">
        <v>44179</v>
      </c>
      <c r="B4830" s="128">
        <v>44179</v>
      </c>
      <c r="C4830" s="129" t="s">
        <v>509</v>
      </c>
      <c r="D4830" s="130">
        <f>VLOOKUP(Pag_Inicio_Corr_mas_casos[[#This Row],[Corregimiento]],Hoja3!$A$2:$D$676,4,0)</f>
        <v>130701</v>
      </c>
      <c r="E4830" s="129">
        <v>35</v>
      </c>
      <c r="F4830">
        <v>1</v>
      </c>
    </row>
    <row r="4831" spans="1:7">
      <c r="A4831" s="127">
        <v>44179</v>
      </c>
      <c r="B4831" s="128">
        <v>44179</v>
      </c>
      <c r="C4831" s="129" t="s">
        <v>471</v>
      </c>
      <c r="D4831" s="130">
        <f>VLOOKUP(Pag_Inicio_Corr_mas_casos[[#This Row],[Corregimiento]],Hoja3!$A$2:$D$676,4,0)</f>
        <v>80823</v>
      </c>
      <c r="E4831" s="129">
        <v>35</v>
      </c>
      <c r="F4831">
        <v>1</v>
      </c>
    </row>
    <row r="4832" spans="1:7">
      <c r="A4832" s="127">
        <v>44179</v>
      </c>
      <c r="B4832" s="128">
        <v>44179</v>
      </c>
      <c r="C4832" s="129" t="s">
        <v>465</v>
      </c>
      <c r="D4832" s="130">
        <f>VLOOKUP(Pag_Inicio_Corr_mas_casos[[#This Row],[Corregimiento]],Hoja3!$A$2:$D$676,4,0)</f>
        <v>80821</v>
      </c>
      <c r="E4832" s="129">
        <v>33</v>
      </c>
      <c r="F4832">
        <v>1</v>
      </c>
    </row>
    <row r="4833" spans="1:6">
      <c r="A4833" s="127">
        <v>44179</v>
      </c>
      <c r="B4833" s="128">
        <v>44179</v>
      </c>
      <c r="C4833" s="129" t="s">
        <v>460</v>
      </c>
      <c r="D4833" s="130">
        <f>VLOOKUP(Pag_Inicio_Corr_mas_casos[[#This Row],[Corregimiento]],Hoja3!$A$2:$D$676,4,0)</f>
        <v>130101</v>
      </c>
      <c r="E4833" s="129">
        <v>30</v>
      </c>
      <c r="F4833">
        <v>1</v>
      </c>
    </row>
    <row r="4834" spans="1:6">
      <c r="A4834" s="127">
        <v>44179</v>
      </c>
      <c r="B4834" s="128">
        <v>44179</v>
      </c>
      <c r="C4834" s="129" t="s">
        <v>469</v>
      </c>
      <c r="D4834" s="130">
        <f>VLOOKUP(Pag_Inicio_Corr_mas_casos[[#This Row],[Corregimiento]],Hoja3!$A$2:$D$676,4,0)</f>
        <v>80817</v>
      </c>
      <c r="E4834" s="129">
        <v>42</v>
      </c>
      <c r="F4834">
        <v>1</v>
      </c>
    </row>
    <row r="4835" spans="1:6">
      <c r="A4835" s="127">
        <v>44179</v>
      </c>
      <c r="B4835" s="128">
        <v>44179</v>
      </c>
      <c r="C4835" s="129" t="s">
        <v>496</v>
      </c>
      <c r="D4835" s="130">
        <f>VLOOKUP(Pag_Inicio_Corr_mas_casos[[#This Row],[Corregimiento]],Hoja3!$A$2:$D$676,4,0)</f>
        <v>80826</v>
      </c>
      <c r="E4835" s="129">
        <v>28</v>
      </c>
      <c r="F4835">
        <v>1</v>
      </c>
    </row>
    <row r="4836" spans="1:6">
      <c r="A4836" s="127">
        <v>44179</v>
      </c>
      <c r="B4836" s="128">
        <v>44179</v>
      </c>
      <c r="C4836" s="129" t="s">
        <v>468</v>
      </c>
      <c r="D4836" s="130">
        <f>VLOOKUP(Pag_Inicio_Corr_mas_casos[[#This Row],[Corregimiento]],Hoja3!$A$2:$D$676,4,0)</f>
        <v>80816</v>
      </c>
      <c r="E4836" s="129">
        <v>25</v>
      </c>
      <c r="F4836">
        <v>1</v>
      </c>
    </row>
    <row r="4837" spans="1:6">
      <c r="A4837" s="127">
        <v>44179</v>
      </c>
      <c r="B4837" s="128">
        <v>44179</v>
      </c>
      <c r="C4837" s="129" t="s">
        <v>467</v>
      </c>
      <c r="D4837" s="130">
        <f>VLOOKUP(Pag_Inicio_Corr_mas_casos[[#This Row],[Corregimiento]],Hoja3!$A$2:$D$676,4,0)</f>
        <v>81008</v>
      </c>
      <c r="E4837" s="129">
        <v>25</v>
      </c>
      <c r="F4837">
        <v>1</v>
      </c>
    </row>
    <row r="4838" spans="1:6">
      <c r="A4838" s="127">
        <v>44179</v>
      </c>
      <c r="B4838" s="128">
        <v>44179</v>
      </c>
      <c r="C4838" s="129" t="s">
        <v>507</v>
      </c>
      <c r="D4838" s="130">
        <f>VLOOKUP(Pag_Inicio_Corr_mas_casos[[#This Row],[Corregimiento]],Hoja3!$A$2:$D$676,4,0)</f>
        <v>81009</v>
      </c>
      <c r="E4838" s="129">
        <v>25</v>
      </c>
      <c r="F4838">
        <v>1</v>
      </c>
    </row>
    <row r="4839" spans="1:6">
      <c r="A4839" s="127">
        <v>44179</v>
      </c>
      <c r="B4839" s="128">
        <v>44179</v>
      </c>
      <c r="C4839" s="129" t="s">
        <v>508</v>
      </c>
      <c r="D4839" s="130">
        <f>VLOOKUP(Pag_Inicio_Corr_mas_casos[[#This Row],[Corregimiento]],Hoja3!$A$2:$D$676,4,0)</f>
        <v>30104</v>
      </c>
      <c r="E4839" s="129">
        <v>24</v>
      </c>
      <c r="F4839">
        <v>1</v>
      </c>
    </row>
    <row r="4840" spans="1:6">
      <c r="A4840" s="127">
        <v>44179</v>
      </c>
      <c r="B4840" s="128">
        <v>44179</v>
      </c>
      <c r="C4840" s="129" t="s">
        <v>488</v>
      </c>
      <c r="D4840" s="130">
        <f>VLOOKUP(Pag_Inicio_Corr_mas_casos[[#This Row],[Corregimiento]],Hoja3!$A$2:$D$676,4,0)</f>
        <v>80501</v>
      </c>
      <c r="E4840" s="129">
        <v>23</v>
      </c>
      <c r="F4840">
        <v>1</v>
      </c>
    </row>
    <row r="4841" spans="1:6">
      <c r="A4841" s="127">
        <v>44179</v>
      </c>
      <c r="B4841" s="128">
        <v>44179</v>
      </c>
      <c r="C4841" s="129" t="s">
        <v>490</v>
      </c>
      <c r="D4841" s="130">
        <f>VLOOKUP(Pag_Inicio_Corr_mas_casos[[#This Row],[Corregimiento]],Hoja3!$A$2:$D$676,4,0)</f>
        <v>80820</v>
      </c>
      <c r="E4841" s="129">
        <v>23</v>
      </c>
      <c r="F4841">
        <v>1</v>
      </c>
    </row>
    <row r="4842" spans="1:6">
      <c r="A4842" s="127">
        <v>44179</v>
      </c>
      <c r="B4842" s="128">
        <v>44179</v>
      </c>
      <c r="C4842" s="129" t="s">
        <v>489</v>
      </c>
      <c r="D4842" s="130">
        <f>VLOOKUP(Pag_Inicio_Corr_mas_casos[[#This Row],[Corregimiento]],Hoja3!$A$2:$D$676,4,0)</f>
        <v>80808</v>
      </c>
      <c r="E4842" s="129">
        <v>22</v>
      </c>
      <c r="F4842">
        <v>1</v>
      </c>
    </row>
    <row r="4843" spans="1:6">
      <c r="A4843" s="127">
        <v>44179</v>
      </c>
      <c r="B4843" s="128">
        <v>44179</v>
      </c>
      <c r="C4843" s="129" t="s">
        <v>483</v>
      </c>
      <c r="D4843" s="130">
        <f>VLOOKUP(Pag_Inicio_Corr_mas_casos[[#This Row],[Corregimiento]],Hoja3!$A$2:$D$676,4,0)</f>
        <v>30113</v>
      </c>
      <c r="E4843" s="129">
        <v>22</v>
      </c>
      <c r="F4843">
        <v>1</v>
      </c>
    </row>
    <row r="4844" spans="1:6">
      <c r="A4844" s="127">
        <v>44179</v>
      </c>
      <c r="B4844" s="128">
        <v>44179</v>
      </c>
      <c r="C4844" s="129" t="s">
        <v>470</v>
      </c>
      <c r="D4844" s="130">
        <f>VLOOKUP(Pag_Inicio_Corr_mas_casos[[#This Row],[Corregimiento]],Hoja3!$A$2:$D$676,4,0)</f>
        <v>80822</v>
      </c>
      <c r="E4844" s="129">
        <v>20</v>
      </c>
      <c r="F4844">
        <v>1</v>
      </c>
    </row>
    <row r="4845" spans="1:6">
      <c r="A4845" s="127">
        <v>44179</v>
      </c>
      <c r="B4845" s="128">
        <v>44179</v>
      </c>
      <c r="C4845" s="129" t="s">
        <v>478</v>
      </c>
      <c r="D4845" s="130">
        <f>VLOOKUP(Pag_Inicio_Corr_mas_casos[[#This Row],[Corregimiento]],Hoja3!$A$2:$D$676,4,0)</f>
        <v>40601</v>
      </c>
      <c r="E4845" s="129">
        <v>20</v>
      </c>
      <c r="F4845">
        <v>1</v>
      </c>
    </row>
    <row r="4846" spans="1:6">
      <c r="A4846" s="127">
        <v>44179</v>
      </c>
      <c r="B4846" s="128">
        <v>44179</v>
      </c>
      <c r="C4846" s="129" t="s">
        <v>477</v>
      </c>
      <c r="D4846" s="130">
        <f>VLOOKUP(Pag_Inicio_Corr_mas_casos[[#This Row],[Corregimiento]],Hoja3!$A$2:$D$676,4,0)</f>
        <v>130702</v>
      </c>
      <c r="E4846" s="129">
        <v>19</v>
      </c>
      <c r="F4846">
        <v>1</v>
      </c>
    </row>
    <row r="4847" spans="1:6">
      <c r="A4847" s="127">
        <v>44179</v>
      </c>
      <c r="B4847" s="128">
        <v>44179</v>
      </c>
      <c r="C4847" s="129" t="s">
        <v>464</v>
      </c>
      <c r="D4847" s="130">
        <f>VLOOKUP(Pag_Inicio_Corr_mas_casos[[#This Row],[Corregimiento]],Hoja3!$A$2:$D$676,4,0)</f>
        <v>130102</v>
      </c>
      <c r="E4847" s="129">
        <v>19</v>
      </c>
      <c r="F4847">
        <v>1</v>
      </c>
    </row>
    <row r="4848" spans="1:6">
      <c r="A4848" s="127">
        <v>44179</v>
      </c>
      <c r="B4848" s="128">
        <v>44179</v>
      </c>
      <c r="C4848" s="129" t="s">
        <v>493</v>
      </c>
      <c r="D4848" s="130">
        <f>VLOOKUP(Pag_Inicio_Corr_mas_casos[[#This Row],[Corregimiento]],Hoja3!$A$2:$D$676,4,0)</f>
        <v>80811</v>
      </c>
      <c r="E4848" s="129">
        <v>19</v>
      </c>
      <c r="F4848">
        <v>1</v>
      </c>
    </row>
    <row r="4849" spans="1:6">
      <c r="A4849" s="127">
        <v>44179</v>
      </c>
      <c r="B4849" s="128">
        <v>44179</v>
      </c>
      <c r="C4849" s="129" t="s">
        <v>461</v>
      </c>
      <c r="D4849" s="130">
        <f>VLOOKUP(Pag_Inicio_Corr_mas_casos[[#This Row],[Corregimiento]],Hoja3!$A$2:$D$676,4,0)</f>
        <v>81002</v>
      </c>
      <c r="E4849" s="129">
        <v>17</v>
      </c>
      <c r="F4849">
        <v>1</v>
      </c>
    </row>
    <row r="4850" spans="1:6">
      <c r="A4850" s="127">
        <v>44179</v>
      </c>
      <c r="B4850" s="128">
        <v>44179</v>
      </c>
      <c r="C4850" s="129" t="s">
        <v>512</v>
      </c>
      <c r="D4850" s="130">
        <f>VLOOKUP(Pag_Inicio_Corr_mas_casos[[#This Row],[Corregimiento]],Hoja3!$A$2:$D$676,4,0)</f>
        <v>80807</v>
      </c>
      <c r="E4850" s="129">
        <v>17</v>
      </c>
      <c r="F4850">
        <v>1</v>
      </c>
    </row>
    <row r="4851" spans="1:6">
      <c r="A4851" s="127">
        <v>44179</v>
      </c>
      <c r="B4851" s="128">
        <v>44179</v>
      </c>
      <c r="C4851" s="129" t="s">
        <v>482</v>
      </c>
      <c r="D4851" s="130">
        <f>VLOOKUP(Pag_Inicio_Corr_mas_casos[[#This Row],[Corregimiento]],Hoja3!$A$2:$D$676,4,0)</f>
        <v>30107</v>
      </c>
      <c r="E4851" s="129">
        <v>17</v>
      </c>
      <c r="F4851">
        <v>1</v>
      </c>
    </row>
    <row r="4852" spans="1:6">
      <c r="A4852" s="127">
        <v>44179</v>
      </c>
      <c r="B4852" s="128">
        <v>44179</v>
      </c>
      <c r="C4852" s="129" t="s">
        <v>505</v>
      </c>
      <c r="D4852" s="130">
        <f>VLOOKUP(Pag_Inicio_Corr_mas_casos[[#This Row],[Corregimiento]],Hoja3!$A$2:$D$676,4,0)</f>
        <v>130717</v>
      </c>
      <c r="E4852" s="129">
        <v>17</v>
      </c>
      <c r="F4852">
        <v>1</v>
      </c>
    </row>
    <row r="4853" spans="1:6">
      <c r="A4853" s="127">
        <v>44179</v>
      </c>
      <c r="B4853" s="128">
        <v>44179</v>
      </c>
      <c r="C4853" s="129" t="s">
        <v>513</v>
      </c>
      <c r="D4853" s="130">
        <f>VLOOKUP(Pag_Inicio_Corr_mas_casos[[#This Row],[Corregimiento]],Hoja3!$A$2:$D$676,4,0)</f>
        <v>80814</v>
      </c>
      <c r="E4853" s="129">
        <v>16</v>
      </c>
      <c r="F4853">
        <v>1</v>
      </c>
    </row>
    <row r="4854" spans="1:6">
      <c r="A4854" s="127">
        <v>44179</v>
      </c>
      <c r="B4854" s="128">
        <v>44179</v>
      </c>
      <c r="C4854" s="129" t="s">
        <v>516</v>
      </c>
      <c r="D4854" s="130">
        <f>VLOOKUP(Pag_Inicio_Corr_mas_casos[[#This Row],[Corregimiento]],Hoja3!$A$2:$D$676,4,0)</f>
        <v>130706</v>
      </c>
      <c r="E4854" s="129">
        <v>16</v>
      </c>
      <c r="F4854">
        <v>1</v>
      </c>
    </row>
    <row r="4855" spans="1:6">
      <c r="A4855" s="127">
        <v>44179</v>
      </c>
      <c r="B4855" s="128">
        <v>44179</v>
      </c>
      <c r="C4855" s="129" t="s">
        <v>536</v>
      </c>
      <c r="D4855" s="130">
        <f>VLOOKUP(Pag_Inicio_Corr_mas_casos[[#This Row],[Corregimiento]],Hoja3!$A$2:$D$676,4,0)</f>
        <v>81004</v>
      </c>
      <c r="E4855" s="129">
        <v>16</v>
      </c>
      <c r="F4855">
        <v>1</v>
      </c>
    </row>
    <row r="4856" spans="1:6">
      <c r="A4856" s="127">
        <v>44179</v>
      </c>
      <c r="B4856" s="128">
        <v>44179</v>
      </c>
      <c r="C4856" s="129" t="s">
        <v>524</v>
      </c>
      <c r="D4856" s="130">
        <f>VLOOKUP(Pag_Inicio_Corr_mas_casos[[#This Row],[Corregimiento]],Hoja3!$A$2:$D$676,4,0)</f>
        <v>130716</v>
      </c>
      <c r="E4856" s="129">
        <v>16</v>
      </c>
      <c r="F4856">
        <v>1</v>
      </c>
    </row>
    <row r="4857" spans="1:6">
      <c r="A4857" s="127">
        <v>44179</v>
      </c>
      <c r="B4857" s="128">
        <v>44179</v>
      </c>
      <c r="C4857" s="129" t="s">
        <v>523</v>
      </c>
      <c r="D4857" s="130">
        <f>VLOOKUP(Pag_Inicio_Corr_mas_casos[[#This Row],[Corregimiento]],Hoja3!$A$2:$D$676,4,0)</f>
        <v>81005</v>
      </c>
      <c r="E4857" s="129">
        <v>15</v>
      </c>
      <c r="F4857">
        <v>1</v>
      </c>
    </row>
    <row r="4858" spans="1:6">
      <c r="A4858" s="127">
        <v>44179</v>
      </c>
      <c r="B4858" s="128">
        <v>44179</v>
      </c>
      <c r="C4858" s="129" t="s">
        <v>474</v>
      </c>
      <c r="D4858" s="130">
        <f>VLOOKUP(Pag_Inicio_Corr_mas_casos[[#This Row],[Corregimiento]],Hoja3!$A$2:$D$676,4,0)</f>
        <v>130107</v>
      </c>
      <c r="E4858" s="129">
        <v>14</v>
      </c>
      <c r="F4858">
        <v>1</v>
      </c>
    </row>
    <row r="4859" spans="1:6">
      <c r="A4859" s="127">
        <v>44179</v>
      </c>
      <c r="B4859" s="128">
        <v>44179</v>
      </c>
      <c r="C4859" s="129" t="s">
        <v>480</v>
      </c>
      <c r="D4859" s="130">
        <f>VLOOKUP(Pag_Inicio_Corr_mas_casos[[#This Row],[Corregimiento]],Hoja3!$A$2:$D$676,4,0)</f>
        <v>130108</v>
      </c>
      <c r="E4859" s="129">
        <v>14</v>
      </c>
      <c r="F4859">
        <v>1</v>
      </c>
    </row>
    <row r="4860" spans="1:6">
      <c r="A4860" s="127">
        <v>44179</v>
      </c>
      <c r="B4860" s="128">
        <v>44179</v>
      </c>
      <c r="C4860" s="129" t="s">
        <v>532</v>
      </c>
      <c r="D4860" s="130">
        <f>VLOOKUP(Pag_Inicio_Corr_mas_casos[[#This Row],[Corregimiento]],Hoja3!$A$2:$D$676,4,0)</f>
        <v>20601</v>
      </c>
      <c r="E4860" s="129">
        <v>13</v>
      </c>
      <c r="F4860">
        <v>1</v>
      </c>
    </row>
    <row r="4861" spans="1:6">
      <c r="A4861" s="127">
        <v>44179</v>
      </c>
      <c r="B4861" s="128">
        <v>44179</v>
      </c>
      <c r="C4861" s="129" t="s">
        <v>596</v>
      </c>
      <c r="D4861" s="130">
        <f>VLOOKUP(Pag_Inicio_Corr_mas_casos[[#This Row],[Corregimiento]],Hoja3!$A$2:$D$676,4,0)</f>
        <v>91101</v>
      </c>
      <c r="E4861" s="129">
        <v>13</v>
      </c>
      <c r="F4861">
        <v>1</v>
      </c>
    </row>
    <row r="4862" spans="1:6">
      <c r="A4862" s="127">
        <v>44179</v>
      </c>
      <c r="B4862" s="128">
        <v>44179</v>
      </c>
      <c r="C4862" s="129" t="s">
        <v>510</v>
      </c>
      <c r="D4862" s="130">
        <f>VLOOKUP(Pag_Inicio_Corr_mas_casos[[#This Row],[Corregimiento]],Hoja3!$A$2:$D$676,4,0)</f>
        <v>80804</v>
      </c>
      <c r="E4862" s="129">
        <v>12</v>
      </c>
      <c r="F4862">
        <v>1</v>
      </c>
    </row>
    <row r="4863" spans="1:6">
      <c r="A4863" s="127">
        <v>44179</v>
      </c>
      <c r="B4863" s="128">
        <v>44179</v>
      </c>
      <c r="C4863" s="129" t="s">
        <v>633</v>
      </c>
      <c r="D4863" s="130">
        <f>VLOOKUP(Pag_Inicio_Corr_mas_casos[[#This Row],[Corregimiento]],Hoja3!$A$2:$D$676,4,0)</f>
        <v>20401</v>
      </c>
      <c r="E4863" s="129">
        <v>12</v>
      </c>
      <c r="F4863">
        <v>1</v>
      </c>
    </row>
    <row r="4864" spans="1:6">
      <c r="A4864" s="127">
        <v>44179</v>
      </c>
      <c r="B4864" s="128">
        <v>44179</v>
      </c>
      <c r="C4864" s="129" t="s">
        <v>515</v>
      </c>
      <c r="D4864" s="130">
        <f>VLOOKUP(Pag_Inicio_Corr_mas_casos[[#This Row],[Corregimiento]],Hoja3!$A$2:$D$676,4,0)</f>
        <v>30111</v>
      </c>
      <c r="E4864" s="129">
        <v>12</v>
      </c>
      <c r="F4864">
        <v>1</v>
      </c>
    </row>
    <row r="4865" spans="1:7">
      <c r="A4865" s="127">
        <v>44179</v>
      </c>
      <c r="B4865" s="128">
        <v>44179</v>
      </c>
      <c r="C4865" s="129" t="s">
        <v>495</v>
      </c>
      <c r="D4865" s="130">
        <f>VLOOKUP(Pag_Inicio_Corr_mas_casos[[#This Row],[Corregimiento]],Hoja3!$A$2:$D$676,4,0)</f>
        <v>130708</v>
      </c>
      <c r="E4865" s="129">
        <v>11</v>
      </c>
      <c r="F4865">
        <v>1</v>
      </c>
    </row>
    <row r="4866" spans="1:7">
      <c r="A4866" s="127">
        <v>44179</v>
      </c>
      <c r="B4866" s="128">
        <v>44179</v>
      </c>
      <c r="C4866" s="129" t="s">
        <v>499</v>
      </c>
      <c r="D4866" s="130">
        <f>VLOOKUP(Pag_Inicio_Corr_mas_casos[[#This Row],[Corregimiento]],Hoja3!$A$2:$D$676,4,0)</f>
        <v>130105</v>
      </c>
      <c r="E4866" s="129">
        <v>11</v>
      </c>
      <c r="F4866">
        <v>1</v>
      </c>
    </row>
    <row r="4867" spans="1:7">
      <c r="A4867" s="86">
        <v>44180</v>
      </c>
      <c r="B4867" s="87">
        <v>44180</v>
      </c>
      <c r="C4867" s="88" t="s">
        <v>465</v>
      </c>
      <c r="D4867" s="89">
        <f>VLOOKUP(Pag_Inicio_Corr_mas_casos[[#This Row],[Corregimiento]],Hoja3!$A$2:$D$676,4,0)</f>
        <v>80821</v>
      </c>
      <c r="E4867" s="88">
        <v>80</v>
      </c>
      <c r="F4867">
        <v>1</v>
      </c>
      <c r="G4867">
        <f>SUM(F4867:F4915)</f>
        <v>49</v>
      </c>
    </row>
    <row r="4868" spans="1:7">
      <c r="A4868" s="86">
        <v>44180</v>
      </c>
      <c r="B4868" s="87">
        <v>44180</v>
      </c>
      <c r="C4868" s="88" t="s">
        <v>476</v>
      </c>
      <c r="D4868" s="89">
        <f>VLOOKUP(Pag_Inicio_Corr_mas_casos[[#This Row],[Corregimiento]],Hoja3!$A$2:$D$676,4,0)</f>
        <v>80812</v>
      </c>
      <c r="E4868" s="88">
        <v>78</v>
      </c>
      <c r="F4868">
        <v>1</v>
      </c>
    </row>
    <row r="4869" spans="1:7">
      <c r="A4869" s="86">
        <v>44180</v>
      </c>
      <c r="B4869" s="87">
        <v>44180</v>
      </c>
      <c r="C4869" s="88" t="s">
        <v>460</v>
      </c>
      <c r="D4869" s="89">
        <f>VLOOKUP(Pag_Inicio_Corr_mas_casos[[#This Row],[Corregimiento]],Hoja3!$A$2:$D$676,4,0)</f>
        <v>130101</v>
      </c>
      <c r="E4869" s="88">
        <v>70</v>
      </c>
      <c r="F4869">
        <v>1</v>
      </c>
    </row>
    <row r="4870" spans="1:7">
      <c r="A4870" s="86">
        <v>44180</v>
      </c>
      <c r="B4870" s="87">
        <v>44180</v>
      </c>
      <c r="C4870" s="88" t="s">
        <v>464</v>
      </c>
      <c r="D4870" s="89">
        <f>VLOOKUP(Pag_Inicio_Corr_mas_casos[[#This Row],[Corregimiento]],Hoja3!$A$2:$D$676,4,0)</f>
        <v>130102</v>
      </c>
      <c r="E4870" s="88">
        <v>64</v>
      </c>
      <c r="F4870">
        <v>1</v>
      </c>
    </row>
    <row r="4871" spans="1:7">
      <c r="A4871" s="86">
        <v>44180</v>
      </c>
      <c r="B4871" s="87">
        <v>44180</v>
      </c>
      <c r="C4871" s="88" t="s">
        <v>473</v>
      </c>
      <c r="D4871" s="89">
        <f>VLOOKUP(Pag_Inicio_Corr_mas_casos[[#This Row],[Corregimiento]],Hoja3!$A$2:$D$676,4,0)</f>
        <v>80819</v>
      </c>
      <c r="E4871" s="88">
        <v>62</v>
      </c>
      <c r="F4871">
        <v>1</v>
      </c>
    </row>
    <row r="4872" spans="1:7">
      <c r="A4872" s="86">
        <v>44180</v>
      </c>
      <c r="B4872" s="87">
        <v>44180</v>
      </c>
      <c r="C4872" s="88" t="s">
        <v>479</v>
      </c>
      <c r="D4872" s="89">
        <f>VLOOKUP(Pag_Inicio_Corr_mas_casos[[#This Row],[Corregimiento]],Hoja3!$A$2:$D$676,4,0)</f>
        <v>80806</v>
      </c>
      <c r="E4872" s="88">
        <v>59</v>
      </c>
      <c r="F4872">
        <v>1</v>
      </c>
    </row>
    <row r="4873" spans="1:7">
      <c r="A4873" s="86">
        <v>44180</v>
      </c>
      <c r="B4873" s="87">
        <v>44180</v>
      </c>
      <c r="C4873" s="88" t="s">
        <v>501</v>
      </c>
      <c r="D4873" s="89">
        <f>VLOOKUP(Pag_Inicio_Corr_mas_casos[[#This Row],[Corregimiento]],Hoja3!$A$2:$D$676,4,0)</f>
        <v>80809</v>
      </c>
      <c r="E4873" s="88">
        <v>58</v>
      </c>
      <c r="F4873">
        <v>1</v>
      </c>
    </row>
    <row r="4874" spans="1:7">
      <c r="A4874" s="86">
        <v>44180</v>
      </c>
      <c r="B4874" s="87">
        <v>44180</v>
      </c>
      <c r="C4874" s="88" t="s">
        <v>462</v>
      </c>
      <c r="D4874" s="89">
        <f>VLOOKUP(Pag_Inicio_Corr_mas_casos[[#This Row],[Corregimiento]],Hoja3!$A$2:$D$676,4,0)</f>
        <v>130106</v>
      </c>
      <c r="E4874" s="88">
        <v>56</v>
      </c>
      <c r="F4874">
        <v>1</v>
      </c>
    </row>
    <row r="4875" spans="1:7">
      <c r="A4875" s="86">
        <v>44180</v>
      </c>
      <c r="B4875" s="87">
        <v>44180</v>
      </c>
      <c r="C4875" s="88" t="s">
        <v>477</v>
      </c>
      <c r="D4875" s="89">
        <f>VLOOKUP(Pag_Inicio_Corr_mas_casos[[#This Row],[Corregimiento]],Hoja3!$A$2:$D$676,4,0)</f>
        <v>130702</v>
      </c>
      <c r="E4875" s="88">
        <v>53</v>
      </c>
      <c r="F4875">
        <v>1</v>
      </c>
    </row>
    <row r="4876" spans="1:7">
      <c r="A4876" s="86">
        <v>44180</v>
      </c>
      <c r="B4876" s="87">
        <v>44180</v>
      </c>
      <c r="C4876" s="88" t="s">
        <v>481</v>
      </c>
      <c r="D4876" s="89">
        <f>VLOOKUP(Pag_Inicio_Corr_mas_casos[[#This Row],[Corregimiento]],Hoja3!$A$2:$D$676,4,0)</f>
        <v>80810</v>
      </c>
      <c r="E4876" s="88">
        <v>50</v>
      </c>
      <c r="F4876">
        <v>1</v>
      </c>
    </row>
    <row r="4877" spans="1:7">
      <c r="A4877" s="86">
        <v>44180</v>
      </c>
      <c r="B4877" s="87">
        <v>44180</v>
      </c>
      <c r="C4877" s="88" t="s">
        <v>469</v>
      </c>
      <c r="D4877" s="89">
        <f>VLOOKUP(Pag_Inicio_Corr_mas_casos[[#This Row],[Corregimiento]],Hoja3!$A$2:$D$676,4,0)</f>
        <v>80817</v>
      </c>
      <c r="E4877" s="88">
        <v>61</v>
      </c>
      <c r="F4877">
        <v>1</v>
      </c>
    </row>
    <row r="4878" spans="1:7">
      <c r="A4878" s="86">
        <v>44180</v>
      </c>
      <c r="B4878" s="87">
        <v>44180</v>
      </c>
      <c r="C4878" s="88" t="s">
        <v>474</v>
      </c>
      <c r="D4878" s="89">
        <f>VLOOKUP(Pag_Inicio_Corr_mas_casos[[#This Row],[Corregimiento]],Hoja3!$A$2:$D$676,4,0)</f>
        <v>130107</v>
      </c>
      <c r="E4878" s="88">
        <v>45</v>
      </c>
      <c r="F4878">
        <v>1</v>
      </c>
    </row>
    <row r="4879" spans="1:7">
      <c r="A4879" s="86">
        <v>44180</v>
      </c>
      <c r="B4879" s="87">
        <v>44180</v>
      </c>
      <c r="C4879" s="88" t="s">
        <v>496</v>
      </c>
      <c r="D4879" s="89">
        <f>VLOOKUP(Pag_Inicio_Corr_mas_casos[[#This Row],[Corregimiento]],Hoja3!$A$2:$D$676,4,0)</f>
        <v>80826</v>
      </c>
      <c r="E4879" s="88">
        <v>43</v>
      </c>
      <c r="F4879">
        <v>1</v>
      </c>
    </row>
    <row r="4880" spans="1:7">
      <c r="A4880" s="86">
        <v>44180</v>
      </c>
      <c r="B4880" s="87">
        <v>44180</v>
      </c>
      <c r="C4880" s="88" t="s">
        <v>486</v>
      </c>
      <c r="D4880" s="89">
        <f>VLOOKUP(Pag_Inicio_Corr_mas_casos[[#This Row],[Corregimiento]],Hoja3!$A$2:$D$676,4,0)</f>
        <v>80813</v>
      </c>
      <c r="E4880" s="88">
        <v>39</v>
      </c>
      <c r="F4880">
        <v>1</v>
      </c>
    </row>
    <row r="4881" spans="1:6">
      <c r="A4881" s="86">
        <v>44180</v>
      </c>
      <c r="B4881" s="87">
        <v>44180</v>
      </c>
      <c r="C4881" s="88" t="s">
        <v>478</v>
      </c>
      <c r="D4881" s="89">
        <f>VLOOKUP(Pag_Inicio_Corr_mas_casos[[#This Row],[Corregimiento]],Hoja3!$A$2:$D$676,4,0)</f>
        <v>40601</v>
      </c>
      <c r="E4881" s="88">
        <v>38</v>
      </c>
      <c r="F4881">
        <v>1</v>
      </c>
    </row>
    <row r="4882" spans="1:6">
      <c r="A4882" s="86">
        <v>44180</v>
      </c>
      <c r="B4882" s="87">
        <v>44180</v>
      </c>
      <c r="C4882" s="88" t="s">
        <v>466</v>
      </c>
      <c r="D4882" s="89">
        <f>VLOOKUP(Pag_Inicio_Corr_mas_casos[[#This Row],[Corregimiento]],Hoja3!$A$2:$D$676,4,0)</f>
        <v>81007</v>
      </c>
      <c r="E4882" s="88">
        <v>37</v>
      </c>
      <c r="F4882">
        <v>1</v>
      </c>
    </row>
    <row r="4883" spans="1:6">
      <c r="A4883" s="86">
        <v>44180</v>
      </c>
      <c r="B4883" s="87">
        <v>44180</v>
      </c>
      <c r="C4883" s="88" t="s">
        <v>512</v>
      </c>
      <c r="D4883" s="89">
        <f>VLOOKUP(Pag_Inicio_Corr_mas_casos[[#This Row],[Corregimiento]],Hoja3!$A$2:$D$676,4,0)</f>
        <v>80807</v>
      </c>
      <c r="E4883" s="88">
        <v>37</v>
      </c>
      <c r="F4883">
        <v>1</v>
      </c>
    </row>
    <row r="4884" spans="1:6">
      <c r="A4884" s="86">
        <v>44180</v>
      </c>
      <c r="B4884" s="87">
        <v>44180</v>
      </c>
      <c r="C4884" s="88" t="s">
        <v>524</v>
      </c>
      <c r="D4884" s="89">
        <f>VLOOKUP(Pag_Inicio_Corr_mas_casos[[#This Row],[Corregimiento]],Hoja3!$A$2:$D$676,4,0)</f>
        <v>130716</v>
      </c>
      <c r="E4884" s="88">
        <v>37</v>
      </c>
      <c r="F4884">
        <v>1</v>
      </c>
    </row>
    <row r="4885" spans="1:6">
      <c r="A4885" s="86">
        <v>44180</v>
      </c>
      <c r="B4885" s="87">
        <v>44180</v>
      </c>
      <c r="C4885" s="88" t="s">
        <v>507</v>
      </c>
      <c r="D4885" s="89">
        <f>VLOOKUP(Pag_Inicio_Corr_mas_casos[[#This Row],[Corregimiento]],Hoja3!$A$2:$D$676,4,0)</f>
        <v>81009</v>
      </c>
      <c r="E4885" s="88">
        <v>37</v>
      </c>
      <c r="F4885">
        <v>1</v>
      </c>
    </row>
    <row r="4886" spans="1:6">
      <c r="A4886" s="86">
        <v>44180</v>
      </c>
      <c r="B4886" s="87">
        <v>44180</v>
      </c>
      <c r="C4886" s="88" t="s">
        <v>505</v>
      </c>
      <c r="D4886" s="89">
        <f>VLOOKUP(Pag_Inicio_Corr_mas_casos[[#This Row],[Corregimiento]],Hoja3!$A$2:$D$676,4,0)</f>
        <v>130717</v>
      </c>
      <c r="E4886" s="88">
        <v>36</v>
      </c>
      <c r="F4886">
        <v>1</v>
      </c>
    </row>
    <row r="4887" spans="1:6">
      <c r="A4887" s="86">
        <v>44180</v>
      </c>
      <c r="B4887" s="87">
        <v>44180</v>
      </c>
      <c r="C4887" s="88" t="s">
        <v>517</v>
      </c>
      <c r="D4887" s="89">
        <f>VLOOKUP(Pag_Inicio_Corr_mas_casos[[#This Row],[Corregimiento]],Hoja3!$A$2:$D$676,4,0)</f>
        <v>91001</v>
      </c>
      <c r="E4887" s="88">
        <v>36</v>
      </c>
      <c r="F4887">
        <v>1</v>
      </c>
    </row>
    <row r="4888" spans="1:6">
      <c r="A4888" s="86">
        <v>44180</v>
      </c>
      <c r="B4888" s="87">
        <v>44180</v>
      </c>
      <c r="C4888" s="88" t="s">
        <v>495</v>
      </c>
      <c r="D4888" s="89">
        <f>VLOOKUP(Pag_Inicio_Corr_mas_casos[[#This Row],[Corregimiento]],Hoja3!$A$2:$D$676,4,0)</f>
        <v>130708</v>
      </c>
      <c r="E4888" s="88">
        <v>35</v>
      </c>
      <c r="F4888">
        <v>1</v>
      </c>
    </row>
    <row r="4889" spans="1:6">
      <c r="A4889" s="86">
        <v>44180</v>
      </c>
      <c r="B4889" s="87">
        <v>44180</v>
      </c>
      <c r="C4889" s="88" t="s">
        <v>468</v>
      </c>
      <c r="D4889" s="89">
        <f>VLOOKUP(Pag_Inicio_Corr_mas_casos[[#This Row],[Corregimiento]],Hoja3!$A$2:$D$676,4,0)</f>
        <v>80816</v>
      </c>
      <c r="E4889" s="88">
        <v>35</v>
      </c>
      <c r="F4889">
        <v>1</v>
      </c>
    </row>
    <row r="4890" spans="1:6">
      <c r="A4890" s="86">
        <v>44180</v>
      </c>
      <c r="B4890" s="87">
        <v>44180</v>
      </c>
      <c r="C4890" s="88" t="s">
        <v>461</v>
      </c>
      <c r="D4890" s="89">
        <f>VLOOKUP(Pag_Inicio_Corr_mas_casos[[#This Row],[Corregimiento]],Hoja3!$A$2:$D$676,4,0)</f>
        <v>81002</v>
      </c>
      <c r="E4890" s="88">
        <v>34</v>
      </c>
      <c r="F4890">
        <v>1</v>
      </c>
    </row>
    <row r="4891" spans="1:6">
      <c r="A4891" s="86">
        <v>44180</v>
      </c>
      <c r="B4891" s="87">
        <v>44180</v>
      </c>
      <c r="C4891" s="88" t="s">
        <v>491</v>
      </c>
      <c r="D4891" s="89">
        <f>VLOOKUP(Pag_Inicio_Corr_mas_casos[[#This Row],[Corregimiento]],Hoja3!$A$2:$D$676,4,0)</f>
        <v>80815</v>
      </c>
      <c r="E4891" s="88">
        <v>31</v>
      </c>
      <c r="F4891">
        <v>1</v>
      </c>
    </row>
    <row r="4892" spans="1:6">
      <c r="A4892" s="86">
        <v>44180</v>
      </c>
      <c r="B4892" s="87">
        <v>44180</v>
      </c>
      <c r="C4892" s="88" t="s">
        <v>506</v>
      </c>
      <c r="D4892" s="89">
        <f>VLOOKUP(Pag_Inicio_Corr_mas_casos[[#This Row],[Corregimiento]],Hoja3!$A$2:$D$676,4,0)</f>
        <v>81003</v>
      </c>
      <c r="E4892" s="88">
        <v>31</v>
      </c>
      <c r="F4892">
        <v>1</v>
      </c>
    </row>
    <row r="4893" spans="1:6">
      <c r="A4893" s="86">
        <v>44180</v>
      </c>
      <c r="B4893" s="87">
        <v>44180</v>
      </c>
      <c r="C4893" s="88" t="s">
        <v>472</v>
      </c>
      <c r="D4893" s="89">
        <f>VLOOKUP(Pag_Inicio_Corr_mas_casos[[#This Row],[Corregimiento]],Hoja3!$A$2:$D$676,4,0)</f>
        <v>81001</v>
      </c>
      <c r="E4893" s="88">
        <v>30</v>
      </c>
      <c r="F4893">
        <v>1</v>
      </c>
    </row>
    <row r="4894" spans="1:6">
      <c r="A4894" s="86">
        <v>44180</v>
      </c>
      <c r="B4894" s="87">
        <v>44180</v>
      </c>
      <c r="C4894" s="88" t="s">
        <v>471</v>
      </c>
      <c r="D4894" s="89">
        <f>VLOOKUP(Pag_Inicio_Corr_mas_casos[[#This Row],[Corregimiento]],Hoja3!$A$2:$D$676,4,0)</f>
        <v>80823</v>
      </c>
      <c r="E4894" s="88">
        <v>29</v>
      </c>
      <c r="F4894">
        <v>1</v>
      </c>
    </row>
    <row r="4895" spans="1:6">
      <c r="A4895" s="86">
        <v>44180</v>
      </c>
      <c r="B4895" s="87">
        <v>44180</v>
      </c>
      <c r="C4895" s="88" t="s">
        <v>499</v>
      </c>
      <c r="D4895" s="89">
        <f>VLOOKUP(Pag_Inicio_Corr_mas_casos[[#This Row],[Corregimiento]],Hoja3!$A$2:$D$676,4,0)</f>
        <v>130105</v>
      </c>
      <c r="E4895" s="88">
        <v>28</v>
      </c>
      <c r="F4895">
        <v>1</v>
      </c>
    </row>
    <row r="4896" spans="1:6">
      <c r="A4896" s="86">
        <v>44180</v>
      </c>
      <c r="B4896" s="87">
        <v>44180</v>
      </c>
      <c r="C4896" s="88" t="s">
        <v>490</v>
      </c>
      <c r="D4896" s="89">
        <f>VLOOKUP(Pag_Inicio_Corr_mas_casos[[#This Row],[Corregimiento]],Hoja3!$A$2:$D$676,4,0)</f>
        <v>80820</v>
      </c>
      <c r="E4896" s="88">
        <v>27</v>
      </c>
      <c r="F4896">
        <v>1</v>
      </c>
    </row>
    <row r="4897" spans="1:6">
      <c r="A4897" s="86">
        <v>44180</v>
      </c>
      <c r="B4897" s="87">
        <v>44180</v>
      </c>
      <c r="C4897" s="88" t="s">
        <v>480</v>
      </c>
      <c r="D4897" s="89">
        <f>VLOOKUP(Pag_Inicio_Corr_mas_casos[[#This Row],[Corregimiento]],Hoja3!$A$2:$D$676,4,0)</f>
        <v>130108</v>
      </c>
      <c r="E4897" s="88">
        <v>25</v>
      </c>
      <c r="F4897">
        <v>1</v>
      </c>
    </row>
    <row r="4898" spans="1:6">
      <c r="A4898" s="86">
        <v>44180</v>
      </c>
      <c r="B4898" s="87">
        <v>44180</v>
      </c>
      <c r="C4898" s="88" t="s">
        <v>509</v>
      </c>
      <c r="D4898" s="89">
        <f>VLOOKUP(Pag_Inicio_Corr_mas_casos[[#This Row],[Corregimiento]],Hoja3!$A$2:$D$676,4,0)</f>
        <v>130701</v>
      </c>
      <c r="E4898" s="88">
        <v>24</v>
      </c>
      <c r="F4898">
        <v>1</v>
      </c>
    </row>
    <row r="4899" spans="1:6">
      <c r="A4899" s="86">
        <v>44180</v>
      </c>
      <c r="B4899" s="87">
        <v>44180</v>
      </c>
      <c r="C4899" s="88" t="s">
        <v>493</v>
      </c>
      <c r="D4899" s="89">
        <f>VLOOKUP(Pag_Inicio_Corr_mas_casos[[#This Row],[Corregimiento]],Hoja3!$A$2:$D$676,4,0)</f>
        <v>80811</v>
      </c>
      <c r="E4899" s="88">
        <v>23</v>
      </c>
      <c r="F4899">
        <v>1</v>
      </c>
    </row>
    <row r="4900" spans="1:6">
      <c r="A4900" s="86">
        <v>44180</v>
      </c>
      <c r="B4900" s="87">
        <v>44180</v>
      </c>
      <c r="C4900" s="88" t="s">
        <v>564</v>
      </c>
      <c r="D4900" s="89">
        <f>VLOOKUP(Pag_Inicio_Corr_mas_casos[[#This Row],[Corregimiento]],Hoja3!$A$2:$D$676,4,0)</f>
        <v>40606</v>
      </c>
      <c r="E4900" s="88">
        <v>22</v>
      </c>
      <c r="F4900">
        <v>1</v>
      </c>
    </row>
    <row r="4901" spans="1:6">
      <c r="A4901" s="86">
        <v>44180</v>
      </c>
      <c r="B4901" s="87">
        <v>44180</v>
      </c>
      <c r="C4901" s="88" t="s">
        <v>630</v>
      </c>
      <c r="D4901" s="89">
        <f>VLOOKUP(Pag_Inicio_Corr_mas_casos[[#This Row],[Corregimiento]],Hoja3!$A$2:$D$676,4,0)</f>
        <v>130103</v>
      </c>
      <c r="E4901" s="88">
        <v>22</v>
      </c>
      <c r="F4901">
        <v>1</v>
      </c>
    </row>
    <row r="4902" spans="1:6">
      <c r="A4902" s="86">
        <v>44180</v>
      </c>
      <c r="B4902" s="87">
        <v>44180</v>
      </c>
      <c r="C4902" s="88" t="s">
        <v>510</v>
      </c>
      <c r="D4902" s="89">
        <f>VLOOKUP(Pag_Inicio_Corr_mas_casos[[#This Row],[Corregimiento]],Hoja3!$A$2:$D$676,4,0)</f>
        <v>80804</v>
      </c>
      <c r="E4902" s="88">
        <v>21</v>
      </c>
      <c r="F4902">
        <v>1</v>
      </c>
    </row>
    <row r="4903" spans="1:6">
      <c r="A4903" s="86">
        <v>44180</v>
      </c>
      <c r="B4903" s="87">
        <v>44180</v>
      </c>
      <c r="C4903" s="88" t="s">
        <v>488</v>
      </c>
      <c r="D4903" s="89">
        <f>VLOOKUP(Pag_Inicio_Corr_mas_casos[[#This Row],[Corregimiento]],Hoja3!$A$2:$D$676,4,0)</f>
        <v>80501</v>
      </c>
      <c r="E4903" s="88">
        <v>21</v>
      </c>
      <c r="F4903">
        <v>1</v>
      </c>
    </row>
    <row r="4904" spans="1:6">
      <c r="A4904" s="86">
        <v>44180</v>
      </c>
      <c r="B4904" s="87">
        <v>44180</v>
      </c>
      <c r="C4904" s="88" t="s">
        <v>467</v>
      </c>
      <c r="D4904" s="89">
        <f>VLOOKUP(Pag_Inicio_Corr_mas_casos[[#This Row],[Corregimiento]],Hoja3!$A$2:$D$676,4,0)</f>
        <v>81008</v>
      </c>
      <c r="E4904" s="88">
        <v>21</v>
      </c>
      <c r="F4904">
        <v>1</v>
      </c>
    </row>
    <row r="4905" spans="1:6">
      <c r="A4905" s="86">
        <v>44180</v>
      </c>
      <c r="B4905" s="87">
        <v>44180</v>
      </c>
      <c r="C4905" s="88" t="s">
        <v>470</v>
      </c>
      <c r="D4905" s="89">
        <f>VLOOKUP(Pag_Inicio_Corr_mas_casos[[#This Row],[Corregimiento]],Hoja3!$A$2:$D$676,4,0)</f>
        <v>80822</v>
      </c>
      <c r="E4905" s="88">
        <v>19</v>
      </c>
      <c r="F4905">
        <v>1</v>
      </c>
    </row>
    <row r="4906" spans="1:6">
      <c r="A4906" s="86">
        <v>44180</v>
      </c>
      <c r="B4906" s="87">
        <v>44180</v>
      </c>
      <c r="C4906" s="88" t="s">
        <v>516</v>
      </c>
      <c r="D4906" s="89">
        <f>VLOOKUP(Pag_Inicio_Corr_mas_casos[[#This Row],[Corregimiento]],Hoja3!$A$2:$D$676,4,0)</f>
        <v>130706</v>
      </c>
      <c r="E4906" s="88">
        <v>18</v>
      </c>
      <c r="F4906">
        <v>1</v>
      </c>
    </row>
    <row r="4907" spans="1:6">
      <c r="A4907" s="86">
        <v>44180</v>
      </c>
      <c r="B4907" s="87">
        <v>44180</v>
      </c>
      <c r="C4907" s="88" t="s">
        <v>497</v>
      </c>
      <c r="D4907" s="89">
        <f>VLOOKUP(Pag_Inicio_Corr_mas_casos[[#This Row],[Corregimiento]],Hoja3!$A$2:$D$676,4,0)</f>
        <v>50208</v>
      </c>
      <c r="E4907" s="88">
        <v>18</v>
      </c>
      <c r="F4907">
        <v>1</v>
      </c>
    </row>
    <row r="4908" spans="1:6">
      <c r="A4908" s="86">
        <v>44180</v>
      </c>
      <c r="B4908" s="87">
        <v>44180</v>
      </c>
      <c r="C4908" s="88" t="s">
        <v>508</v>
      </c>
      <c r="D4908" s="89">
        <f>VLOOKUP(Pag_Inicio_Corr_mas_casos[[#This Row],[Corregimiento]],Hoja3!$A$2:$D$676,4,0)</f>
        <v>30104</v>
      </c>
      <c r="E4908" s="88">
        <v>16</v>
      </c>
      <c r="F4908">
        <v>1</v>
      </c>
    </row>
    <row r="4909" spans="1:6">
      <c r="A4909" s="86">
        <v>44180</v>
      </c>
      <c r="B4909" s="87">
        <v>44180</v>
      </c>
      <c r="C4909" s="88" t="s">
        <v>664</v>
      </c>
      <c r="D4909" s="89">
        <f>VLOOKUP(Pag_Inicio_Corr_mas_casos[[#This Row],[Corregimiento]],Hoja3!$A$2:$D$676,4,0)</f>
        <v>60202</v>
      </c>
      <c r="E4909" s="88">
        <v>16</v>
      </c>
      <c r="F4909">
        <v>1</v>
      </c>
    </row>
    <row r="4910" spans="1:6">
      <c r="A4910" s="86">
        <v>44180</v>
      </c>
      <c r="B4910" s="87">
        <v>44180</v>
      </c>
      <c r="C4910" s="88" t="s">
        <v>482</v>
      </c>
      <c r="D4910" s="89">
        <f>VLOOKUP(Pag_Inicio_Corr_mas_casos[[#This Row],[Corregimiento]],Hoja3!$A$2:$D$676,4,0)</f>
        <v>30107</v>
      </c>
      <c r="E4910" s="88">
        <v>16</v>
      </c>
      <c r="F4910">
        <v>1</v>
      </c>
    </row>
    <row r="4911" spans="1:6">
      <c r="A4911" s="86">
        <v>44180</v>
      </c>
      <c r="B4911" s="87">
        <v>44180</v>
      </c>
      <c r="C4911" s="88" t="s">
        <v>453</v>
      </c>
      <c r="D4911" s="89">
        <f>VLOOKUP(Pag_Inicio_Corr_mas_casos[[#This Row],[Corregimiento]],Hoja3!$A$2:$D$676,4,0)</f>
        <v>130709</v>
      </c>
      <c r="E4911" s="88">
        <v>16</v>
      </c>
      <c r="F4911">
        <v>1</v>
      </c>
    </row>
    <row r="4912" spans="1:6">
      <c r="A4912" s="86">
        <v>44180</v>
      </c>
      <c r="B4912" s="87">
        <v>44180</v>
      </c>
      <c r="C4912" s="88" t="s">
        <v>636</v>
      </c>
      <c r="D4912" s="89">
        <f>VLOOKUP(Pag_Inicio_Corr_mas_casos[[#This Row],[Corregimiento]],Hoja3!$A$2:$D$676,4,0)</f>
        <v>91011</v>
      </c>
      <c r="E4912" s="88">
        <v>16</v>
      </c>
      <c r="F4912">
        <v>1</v>
      </c>
    </row>
    <row r="4913" spans="1:7">
      <c r="A4913" s="86">
        <v>44180</v>
      </c>
      <c r="B4913" s="87">
        <v>44180</v>
      </c>
      <c r="C4913" s="88" t="s">
        <v>463</v>
      </c>
      <c r="D4913" s="89">
        <f>VLOOKUP(Pag_Inicio_Corr_mas_casos[[#This Row],[Corregimiento]],Hoja3!$A$2:$D$676,4,0)</f>
        <v>80802</v>
      </c>
      <c r="E4913" s="88">
        <v>15</v>
      </c>
      <c r="F4913">
        <v>1</v>
      </c>
    </row>
    <row r="4914" spans="1:7">
      <c r="A4914" s="86">
        <v>44180</v>
      </c>
      <c r="B4914" s="87">
        <v>44180</v>
      </c>
      <c r="C4914" s="88" t="s">
        <v>498</v>
      </c>
      <c r="D4914" s="89">
        <f>VLOOKUP(Pag_Inicio_Corr_mas_casos[[#This Row],[Corregimiento]],Hoja3!$A$2:$D$676,4,0)</f>
        <v>80803</v>
      </c>
      <c r="E4914" s="88">
        <v>14</v>
      </c>
      <c r="F4914">
        <v>1</v>
      </c>
    </row>
    <row r="4915" spans="1:7">
      <c r="A4915" s="86">
        <v>44180</v>
      </c>
      <c r="B4915" s="87">
        <v>44180</v>
      </c>
      <c r="C4915" s="88" t="s">
        <v>485</v>
      </c>
      <c r="D4915" s="89">
        <f>VLOOKUP(Pag_Inicio_Corr_mas_casos[[#This Row],[Corregimiento]],Hoja3!$A$2:$D$676,4,0)</f>
        <v>50207</v>
      </c>
      <c r="E4915" s="88">
        <v>14</v>
      </c>
      <c r="F4915">
        <v>1</v>
      </c>
    </row>
    <row r="4916" spans="1:7">
      <c r="A4916" s="90">
        <v>44181</v>
      </c>
      <c r="B4916" s="91">
        <v>44181</v>
      </c>
      <c r="C4916" s="92" t="s">
        <v>462</v>
      </c>
      <c r="D4916" s="93">
        <f>VLOOKUP(Pag_Inicio_Corr_mas_casos[[#This Row],[Corregimiento]],Hoja3!$A$2:$D$676,4,0)</f>
        <v>130106</v>
      </c>
      <c r="E4916" s="92">
        <v>111</v>
      </c>
      <c r="F4916">
        <v>1</v>
      </c>
      <c r="G4916">
        <f>SUM(F4916:F4973)</f>
        <v>58</v>
      </c>
    </row>
    <row r="4917" spans="1:7">
      <c r="A4917" s="90">
        <v>44181</v>
      </c>
      <c r="B4917" s="91">
        <v>44181</v>
      </c>
      <c r="C4917" s="92" t="s">
        <v>460</v>
      </c>
      <c r="D4917" s="93">
        <f>VLOOKUP(Pag_Inicio_Corr_mas_casos[[#This Row],[Corregimiento]],Hoja3!$A$2:$D$676,4,0)</f>
        <v>130101</v>
      </c>
      <c r="E4917" s="92">
        <v>99</v>
      </c>
      <c r="F4917">
        <v>1</v>
      </c>
    </row>
    <row r="4918" spans="1:7">
      <c r="A4918" s="90">
        <v>44181</v>
      </c>
      <c r="B4918" s="91">
        <v>44181</v>
      </c>
      <c r="C4918" s="92" t="s">
        <v>473</v>
      </c>
      <c r="D4918" s="93">
        <f>VLOOKUP(Pag_Inicio_Corr_mas_casos[[#This Row],[Corregimiento]],Hoja3!$A$2:$D$676,4,0)</f>
        <v>80819</v>
      </c>
      <c r="E4918" s="92">
        <v>88</v>
      </c>
      <c r="F4918">
        <v>1</v>
      </c>
    </row>
    <row r="4919" spans="1:7">
      <c r="A4919" s="90">
        <v>44181</v>
      </c>
      <c r="B4919" s="91">
        <v>44181</v>
      </c>
      <c r="C4919" s="92" t="s">
        <v>470</v>
      </c>
      <c r="D4919" s="93">
        <f>VLOOKUP(Pag_Inicio_Corr_mas_casos[[#This Row],[Corregimiento]],Hoja3!$A$2:$D$676,4,0)</f>
        <v>80822</v>
      </c>
      <c r="E4919" s="92">
        <v>86</v>
      </c>
      <c r="F4919">
        <v>1</v>
      </c>
    </row>
    <row r="4920" spans="1:7">
      <c r="A4920" s="90">
        <v>44181</v>
      </c>
      <c r="B4920" s="91">
        <v>44181</v>
      </c>
      <c r="C4920" s="92" t="s">
        <v>476</v>
      </c>
      <c r="D4920" s="93">
        <f>VLOOKUP(Pag_Inicio_Corr_mas_casos[[#This Row],[Corregimiento]],Hoja3!$A$2:$D$676,4,0)</f>
        <v>80812</v>
      </c>
      <c r="E4920" s="92">
        <v>82</v>
      </c>
      <c r="F4920">
        <v>1</v>
      </c>
    </row>
    <row r="4921" spans="1:7">
      <c r="A4921" s="90">
        <v>44181</v>
      </c>
      <c r="B4921" s="91">
        <v>44181</v>
      </c>
      <c r="C4921" s="92" t="s">
        <v>465</v>
      </c>
      <c r="D4921" s="93">
        <f>VLOOKUP(Pag_Inicio_Corr_mas_casos[[#This Row],[Corregimiento]],Hoja3!$A$2:$D$676,4,0)</f>
        <v>80821</v>
      </c>
      <c r="E4921" s="92">
        <v>80</v>
      </c>
      <c r="F4921">
        <v>1</v>
      </c>
    </row>
    <row r="4922" spans="1:7">
      <c r="A4922" s="90">
        <v>44181</v>
      </c>
      <c r="B4922" s="91">
        <v>44181</v>
      </c>
      <c r="C4922" s="92" t="s">
        <v>491</v>
      </c>
      <c r="D4922" s="93">
        <f>VLOOKUP(Pag_Inicio_Corr_mas_casos[[#This Row],[Corregimiento]],Hoja3!$A$2:$D$676,4,0)</f>
        <v>80815</v>
      </c>
      <c r="E4922" s="92">
        <v>91</v>
      </c>
      <c r="F4922">
        <v>1</v>
      </c>
    </row>
    <row r="4923" spans="1:7">
      <c r="A4923" s="90">
        <v>44181</v>
      </c>
      <c r="B4923" s="91">
        <v>44181</v>
      </c>
      <c r="C4923" s="92" t="s">
        <v>505</v>
      </c>
      <c r="D4923" s="93">
        <f>VLOOKUP(Pag_Inicio_Corr_mas_casos[[#This Row],[Corregimiento]],Hoja3!$A$2:$D$676,4,0)</f>
        <v>130717</v>
      </c>
      <c r="E4923" s="92">
        <v>68</v>
      </c>
      <c r="F4923">
        <v>1</v>
      </c>
    </row>
    <row r="4924" spans="1:7">
      <c r="A4924" s="90">
        <v>44181</v>
      </c>
      <c r="B4924" s="91">
        <v>44181</v>
      </c>
      <c r="C4924" s="92" t="s">
        <v>464</v>
      </c>
      <c r="D4924" s="93">
        <f>VLOOKUP(Pag_Inicio_Corr_mas_casos[[#This Row],[Corregimiento]],Hoja3!$A$2:$D$676,4,0)</f>
        <v>130102</v>
      </c>
      <c r="E4924" s="92">
        <v>67</v>
      </c>
      <c r="F4924">
        <v>1</v>
      </c>
    </row>
    <row r="4925" spans="1:7">
      <c r="A4925" s="90">
        <v>44181</v>
      </c>
      <c r="B4925" s="91">
        <v>44181</v>
      </c>
      <c r="C4925" s="92" t="s">
        <v>501</v>
      </c>
      <c r="D4925" s="93">
        <f>VLOOKUP(Pag_Inicio_Corr_mas_casos[[#This Row],[Corregimiento]],Hoja3!$A$2:$D$676,4,0)</f>
        <v>80809</v>
      </c>
      <c r="E4925" s="92">
        <v>64</v>
      </c>
      <c r="F4925">
        <v>1</v>
      </c>
    </row>
    <row r="4926" spans="1:7">
      <c r="A4926" s="90">
        <v>44181</v>
      </c>
      <c r="B4926" s="91">
        <v>44181</v>
      </c>
      <c r="C4926" s="92" t="s">
        <v>698</v>
      </c>
      <c r="D4926" s="93">
        <f>VLOOKUP(Pag_Inicio_Corr_mas_casos[[#This Row],[Corregimiento]],Hoja3!$A$2:$D$676,4,0)</f>
        <v>80816</v>
      </c>
      <c r="E4926" s="92">
        <v>60</v>
      </c>
      <c r="F4926">
        <v>1</v>
      </c>
    </row>
    <row r="4927" spans="1:7">
      <c r="A4927" s="90">
        <v>44181</v>
      </c>
      <c r="B4927" s="91">
        <v>44181</v>
      </c>
      <c r="C4927" s="92" t="s">
        <v>481</v>
      </c>
      <c r="D4927" s="93">
        <f>VLOOKUP(Pag_Inicio_Corr_mas_casos[[#This Row],[Corregimiento]],Hoja3!$A$2:$D$676,4,0)</f>
        <v>80810</v>
      </c>
      <c r="E4927" s="92">
        <v>59</v>
      </c>
      <c r="F4927">
        <v>1</v>
      </c>
    </row>
    <row r="4928" spans="1:7">
      <c r="A4928" s="90">
        <v>44181</v>
      </c>
      <c r="B4928" s="91">
        <v>44181</v>
      </c>
      <c r="C4928" s="92" t="s">
        <v>471</v>
      </c>
      <c r="D4928" s="93">
        <f>VLOOKUP(Pag_Inicio_Corr_mas_casos[[#This Row],[Corregimiento]],Hoja3!$A$2:$D$676,4,0)</f>
        <v>80823</v>
      </c>
      <c r="E4928" s="92">
        <v>59</v>
      </c>
      <c r="F4928">
        <v>1</v>
      </c>
    </row>
    <row r="4929" spans="1:6">
      <c r="A4929" s="90">
        <v>44181</v>
      </c>
      <c r="B4929" s="91">
        <v>44181</v>
      </c>
      <c r="C4929" s="92" t="s">
        <v>469</v>
      </c>
      <c r="D4929" s="93">
        <f>VLOOKUP(Pag_Inicio_Corr_mas_casos[[#This Row],[Corregimiento]],Hoja3!$A$2:$D$676,4,0)</f>
        <v>80817</v>
      </c>
      <c r="E4929" s="92">
        <v>71</v>
      </c>
      <c r="F4929">
        <v>1</v>
      </c>
    </row>
    <row r="4930" spans="1:6">
      <c r="A4930" s="90">
        <v>44181</v>
      </c>
      <c r="B4930" s="91">
        <v>44181</v>
      </c>
      <c r="C4930" s="92" t="s">
        <v>493</v>
      </c>
      <c r="D4930" s="93">
        <f>VLOOKUP(Pag_Inicio_Corr_mas_casos[[#This Row],[Corregimiento]],Hoja3!$A$2:$D$676,4,0)</f>
        <v>80811</v>
      </c>
      <c r="E4930" s="92">
        <v>55</v>
      </c>
      <c r="F4930">
        <v>1</v>
      </c>
    </row>
    <row r="4931" spans="1:6">
      <c r="A4931" s="90">
        <v>44181</v>
      </c>
      <c r="B4931" s="91">
        <v>44181</v>
      </c>
      <c r="C4931" s="92" t="s">
        <v>507</v>
      </c>
      <c r="D4931" s="93">
        <f>VLOOKUP(Pag_Inicio_Corr_mas_casos[[#This Row],[Corregimiento]],Hoja3!$A$2:$D$676,4,0)</f>
        <v>81009</v>
      </c>
      <c r="E4931" s="92">
        <v>50</v>
      </c>
      <c r="F4931">
        <v>1</v>
      </c>
    </row>
    <row r="4932" spans="1:6">
      <c r="A4932" s="90">
        <v>44181</v>
      </c>
      <c r="B4932" s="91">
        <v>44181</v>
      </c>
      <c r="C4932" s="92" t="s">
        <v>466</v>
      </c>
      <c r="D4932" s="93">
        <f>VLOOKUP(Pag_Inicio_Corr_mas_casos[[#This Row],[Corregimiento]],Hoja3!$A$2:$D$676,4,0)</f>
        <v>81007</v>
      </c>
      <c r="E4932" s="92">
        <v>49</v>
      </c>
      <c r="F4932">
        <v>1</v>
      </c>
    </row>
    <row r="4933" spans="1:6">
      <c r="A4933" s="90">
        <v>44181</v>
      </c>
      <c r="B4933" s="91">
        <v>44181</v>
      </c>
      <c r="C4933" s="92" t="s">
        <v>506</v>
      </c>
      <c r="D4933" s="93">
        <f>VLOOKUP(Pag_Inicio_Corr_mas_casos[[#This Row],[Corregimiento]],Hoja3!$A$2:$D$676,4,0)</f>
        <v>81003</v>
      </c>
      <c r="E4933" s="92">
        <v>48</v>
      </c>
      <c r="F4933">
        <v>1</v>
      </c>
    </row>
    <row r="4934" spans="1:6">
      <c r="A4934" s="90">
        <v>44181</v>
      </c>
      <c r="B4934" s="91">
        <v>44181</v>
      </c>
      <c r="C4934" s="92" t="s">
        <v>474</v>
      </c>
      <c r="D4934" s="93">
        <f>VLOOKUP(Pag_Inicio_Corr_mas_casos[[#This Row],[Corregimiento]],Hoja3!$A$2:$D$676,4,0)</f>
        <v>130107</v>
      </c>
      <c r="E4934" s="92">
        <v>47</v>
      </c>
      <c r="F4934">
        <v>1</v>
      </c>
    </row>
    <row r="4935" spans="1:6">
      <c r="A4935" s="90">
        <v>44181</v>
      </c>
      <c r="B4935" s="91">
        <v>44181</v>
      </c>
      <c r="C4935" s="92" t="s">
        <v>495</v>
      </c>
      <c r="D4935" s="93">
        <f>VLOOKUP(Pag_Inicio_Corr_mas_casos[[#This Row],[Corregimiento]],Hoja3!$A$2:$D$676,4,0)</f>
        <v>130708</v>
      </c>
      <c r="E4935" s="92">
        <v>47</v>
      </c>
      <c r="F4935">
        <v>1</v>
      </c>
    </row>
    <row r="4936" spans="1:6">
      <c r="A4936" s="90">
        <v>44181</v>
      </c>
      <c r="B4936" s="91">
        <v>44181</v>
      </c>
      <c r="C4936" s="92" t="s">
        <v>467</v>
      </c>
      <c r="D4936" s="93">
        <f>VLOOKUP(Pag_Inicio_Corr_mas_casos[[#This Row],[Corregimiento]],Hoja3!$A$2:$D$676,4,0)</f>
        <v>81008</v>
      </c>
      <c r="E4936" s="92">
        <v>46</v>
      </c>
      <c r="F4936">
        <v>1</v>
      </c>
    </row>
    <row r="4937" spans="1:6">
      <c r="A4937" s="90">
        <v>44181</v>
      </c>
      <c r="B4937" s="91">
        <v>44181</v>
      </c>
      <c r="C4937" s="92" t="s">
        <v>486</v>
      </c>
      <c r="D4937" s="93">
        <f>VLOOKUP(Pag_Inicio_Corr_mas_casos[[#This Row],[Corregimiento]],Hoja3!$A$2:$D$676,4,0)</f>
        <v>80813</v>
      </c>
      <c r="E4937" s="92">
        <v>45</v>
      </c>
      <c r="F4937">
        <v>1</v>
      </c>
    </row>
    <row r="4938" spans="1:6">
      <c r="A4938" s="90">
        <v>44181</v>
      </c>
      <c r="B4938" s="91">
        <v>44181</v>
      </c>
      <c r="C4938" s="92" t="s">
        <v>477</v>
      </c>
      <c r="D4938" s="93">
        <f>VLOOKUP(Pag_Inicio_Corr_mas_casos[[#This Row],[Corregimiento]],Hoja3!$A$2:$D$676,4,0)</f>
        <v>130702</v>
      </c>
      <c r="E4938" s="92">
        <v>43</v>
      </c>
      <c r="F4938">
        <v>1</v>
      </c>
    </row>
    <row r="4939" spans="1:6">
      <c r="A4939" s="90">
        <v>44181</v>
      </c>
      <c r="B4939" s="91">
        <v>44181</v>
      </c>
      <c r="C4939" s="92" t="s">
        <v>496</v>
      </c>
      <c r="D4939" s="93">
        <f>VLOOKUP(Pag_Inicio_Corr_mas_casos[[#This Row],[Corregimiento]],Hoja3!$A$2:$D$676,4,0)</f>
        <v>80826</v>
      </c>
      <c r="E4939" s="92">
        <v>40</v>
      </c>
      <c r="F4939">
        <v>1</v>
      </c>
    </row>
    <row r="4940" spans="1:6">
      <c r="A4940" s="90">
        <v>44181</v>
      </c>
      <c r="B4940" s="91">
        <v>44181</v>
      </c>
      <c r="C4940" s="92" t="s">
        <v>479</v>
      </c>
      <c r="D4940" s="93">
        <f>VLOOKUP(Pag_Inicio_Corr_mas_casos[[#This Row],[Corregimiento]],Hoja3!$A$2:$D$676,4,0)</f>
        <v>80806</v>
      </c>
      <c r="E4940" s="92">
        <v>39</v>
      </c>
      <c r="F4940">
        <v>1</v>
      </c>
    </row>
    <row r="4941" spans="1:6">
      <c r="A4941" s="90">
        <v>44181</v>
      </c>
      <c r="B4941" s="91">
        <v>44181</v>
      </c>
      <c r="C4941" s="92" t="s">
        <v>513</v>
      </c>
      <c r="D4941" s="93">
        <f>VLOOKUP(Pag_Inicio_Corr_mas_casos[[#This Row],[Corregimiento]],Hoja3!$A$2:$D$676,4,0)</f>
        <v>80814</v>
      </c>
      <c r="E4941" s="92">
        <v>38</v>
      </c>
      <c r="F4941">
        <v>1</v>
      </c>
    </row>
    <row r="4942" spans="1:6">
      <c r="A4942" s="90">
        <v>44181</v>
      </c>
      <c r="B4942" s="91">
        <v>44181</v>
      </c>
      <c r="C4942" s="92" t="s">
        <v>512</v>
      </c>
      <c r="D4942" s="93">
        <f>VLOOKUP(Pag_Inicio_Corr_mas_casos[[#This Row],[Corregimiento]],Hoja3!$A$2:$D$676,4,0)</f>
        <v>80807</v>
      </c>
      <c r="E4942" s="92">
        <v>38</v>
      </c>
      <c r="F4942">
        <v>1</v>
      </c>
    </row>
    <row r="4943" spans="1:6">
      <c r="A4943" s="90">
        <v>44181</v>
      </c>
      <c r="B4943" s="91">
        <v>44181</v>
      </c>
      <c r="C4943" s="92" t="s">
        <v>461</v>
      </c>
      <c r="D4943" s="93">
        <f>VLOOKUP(Pag_Inicio_Corr_mas_casos[[#This Row],[Corregimiento]],Hoja3!$A$2:$D$676,4,0)</f>
        <v>81002</v>
      </c>
      <c r="E4943" s="92">
        <v>37</v>
      </c>
      <c r="F4943">
        <v>1</v>
      </c>
    </row>
    <row r="4944" spans="1:6">
      <c r="A4944" s="90">
        <v>44181</v>
      </c>
      <c r="B4944" s="91">
        <v>44181</v>
      </c>
      <c r="C4944" s="92" t="s">
        <v>480</v>
      </c>
      <c r="D4944" s="93">
        <f>VLOOKUP(Pag_Inicio_Corr_mas_casos[[#This Row],[Corregimiento]],Hoja3!$A$2:$D$676,4,0)</f>
        <v>130108</v>
      </c>
      <c r="E4944" s="92">
        <v>37</v>
      </c>
      <c r="F4944">
        <v>1</v>
      </c>
    </row>
    <row r="4945" spans="1:6">
      <c r="A4945" s="90">
        <v>44181</v>
      </c>
      <c r="B4945" s="91">
        <v>44181</v>
      </c>
      <c r="C4945" s="92" t="s">
        <v>478</v>
      </c>
      <c r="D4945" s="93">
        <f>VLOOKUP(Pag_Inicio_Corr_mas_casos[[#This Row],[Corregimiento]],Hoja3!$A$2:$D$676,4,0)</f>
        <v>40601</v>
      </c>
      <c r="E4945" s="92">
        <v>35</v>
      </c>
      <c r="F4945">
        <v>1</v>
      </c>
    </row>
    <row r="4946" spans="1:6">
      <c r="A4946" s="90">
        <v>44181</v>
      </c>
      <c r="B4946" s="91">
        <v>44181</v>
      </c>
      <c r="C4946" s="92" t="s">
        <v>475</v>
      </c>
      <c r="D4946" s="93">
        <f>VLOOKUP(Pag_Inicio_Corr_mas_casos[[#This Row],[Corregimiento]],Hoja3!$A$2:$D$676,4,0)</f>
        <v>81006</v>
      </c>
      <c r="E4946" s="92">
        <v>35</v>
      </c>
      <c r="F4946">
        <v>1</v>
      </c>
    </row>
    <row r="4947" spans="1:6">
      <c r="A4947" s="90">
        <v>44181</v>
      </c>
      <c r="B4947" s="91">
        <v>44181</v>
      </c>
      <c r="C4947" s="92" t="s">
        <v>524</v>
      </c>
      <c r="D4947" s="93">
        <f>VLOOKUP(Pag_Inicio_Corr_mas_casos[[#This Row],[Corregimiento]],Hoja3!$A$2:$D$676,4,0)</f>
        <v>130716</v>
      </c>
      <c r="E4947" s="92">
        <v>34</v>
      </c>
      <c r="F4947">
        <v>1</v>
      </c>
    </row>
    <row r="4948" spans="1:6">
      <c r="A4948" s="90">
        <v>44181</v>
      </c>
      <c r="B4948" s="91">
        <v>44181</v>
      </c>
      <c r="C4948" s="92" t="s">
        <v>517</v>
      </c>
      <c r="D4948" s="93">
        <f>VLOOKUP(Pag_Inicio_Corr_mas_casos[[#This Row],[Corregimiento]],Hoja3!$A$2:$D$676,4,0)</f>
        <v>91001</v>
      </c>
      <c r="E4948" s="92">
        <v>33</v>
      </c>
      <c r="F4948">
        <v>1</v>
      </c>
    </row>
    <row r="4949" spans="1:6">
      <c r="A4949" s="90">
        <v>44181</v>
      </c>
      <c r="B4949" s="91">
        <v>44181</v>
      </c>
      <c r="C4949" s="92" t="s">
        <v>482</v>
      </c>
      <c r="D4949" s="93">
        <f>VLOOKUP(Pag_Inicio_Corr_mas_casos[[#This Row],[Corregimiento]],Hoja3!$A$2:$D$676,4,0)</f>
        <v>30107</v>
      </c>
      <c r="E4949" s="92">
        <v>31</v>
      </c>
      <c r="F4949">
        <v>1</v>
      </c>
    </row>
    <row r="4950" spans="1:6">
      <c r="A4950" s="90">
        <v>44181</v>
      </c>
      <c r="B4950" s="91">
        <v>44181</v>
      </c>
      <c r="C4950" s="92" t="s">
        <v>463</v>
      </c>
      <c r="D4950" s="93">
        <f>VLOOKUP(Pag_Inicio_Corr_mas_casos[[#This Row],[Corregimiento]],Hoja3!$A$2:$D$676,4,0)</f>
        <v>80802</v>
      </c>
      <c r="E4950" s="92">
        <v>31</v>
      </c>
      <c r="F4950">
        <v>1</v>
      </c>
    </row>
    <row r="4951" spans="1:6">
      <c r="A4951" s="90">
        <v>44181</v>
      </c>
      <c r="B4951" s="91">
        <v>44181</v>
      </c>
      <c r="C4951" s="92" t="s">
        <v>509</v>
      </c>
      <c r="D4951" s="93">
        <f>VLOOKUP(Pag_Inicio_Corr_mas_casos[[#This Row],[Corregimiento]],Hoja3!$A$2:$D$676,4,0)</f>
        <v>130701</v>
      </c>
      <c r="E4951" s="92">
        <v>30</v>
      </c>
      <c r="F4951">
        <v>1</v>
      </c>
    </row>
    <row r="4952" spans="1:6">
      <c r="A4952" s="90">
        <v>44181</v>
      </c>
      <c r="B4952" s="91">
        <v>44181</v>
      </c>
      <c r="C4952" s="92" t="s">
        <v>472</v>
      </c>
      <c r="D4952" s="93">
        <f>VLOOKUP(Pag_Inicio_Corr_mas_casos[[#This Row],[Corregimiento]],Hoja3!$A$2:$D$676,4,0)</f>
        <v>81001</v>
      </c>
      <c r="E4952" s="92">
        <v>29</v>
      </c>
      <c r="F4952">
        <v>1</v>
      </c>
    </row>
    <row r="4953" spans="1:6">
      <c r="A4953" s="90">
        <v>44181</v>
      </c>
      <c r="B4953" s="91">
        <v>44181</v>
      </c>
      <c r="C4953" s="92" t="s">
        <v>510</v>
      </c>
      <c r="D4953" s="93">
        <f>VLOOKUP(Pag_Inicio_Corr_mas_casos[[#This Row],[Corregimiento]],Hoja3!$A$2:$D$676,4,0)</f>
        <v>80804</v>
      </c>
      <c r="E4953" s="92">
        <v>28</v>
      </c>
      <c r="F4953">
        <v>1</v>
      </c>
    </row>
    <row r="4954" spans="1:6">
      <c r="A4954" s="90">
        <v>44181</v>
      </c>
      <c r="B4954" s="91">
        <v>44181</v>
      </c>
      <c r="C4954" s="92" t="s">
        <v>488</v>
      </c>
      <c r="D4954" s="93">
        <f>VLOOKUP(Pag_Inicio_Corr_mas_casos[[#This Row],[Corregimiento]],Hoja3!$A$2:$D$676,4,0)</f>
        <v>80501</v>
      </c>
      <c r="E4954" s="92">
        <v>26</v>
      </c>
      <c r="F4954">
        <v>1</v>
      </c>
    </row>
    <row r="4955" spans="1:6">
      <c r="A4955" s="90">
        <v>44181</v>
      </c>
      <c r="B4955" s="91">
        <v>44181</v>
      </c>
      <c r="C4955" s="92" t="s">
        <v>516</v>
      </c>
      <c r="D4955" s="93">
        <f>VLOOKUP(Pag_Inicio_Corr_mas_casos[[#This Row],[Corregimiento]],Hoja3!$A$2:$D$676,4,0)</f>
        <v>130706</v>
      </c>
      <c r="E4955" s="92">
        <v>24</v>
      </c>
      <c r="F4955">
        <v>1</v>
      </c>
    </row>
    <row r="4956" spans="1:6">
      <c r="A4956" s="90">
        <v>44181</v>
      </c>
      <c r="B4956" s="91">
        <v>44181</v>
      </c>
      <c r="C4956" s="92" t="s">
        <v>499</v>
      </c>
      <c r="D4956" s="93">
        <f>VLOOKUP(Pag_Inicio_Corr_mas_casos[[#This Row],[Corregimiento]],Hoja3!$A$2:$D$676,4,0)</f>
        <v>130105</v>
      </c>
      <c r="E4956" s="92">
        <v>24</v>
      </c>
      <c r="F4956">
        <v>1</v>
      </c>
    </row>
    <row r="4957" spans="1:6">
      <c r="A4957" s="90">
        <v>44181</v>
      </c>
      <c r="B4957" s="91">
        <v>44181</v>
      </c>
      <c r="C4957" s="92" t="s">
        <v>490</v>
      </c>
      <c r="D4957" s="93">
        <f>VLOOKUP(Pag_Inicio_Corr_mas_casos[[#This Row],[Corregimiento]],Hoja3!$A$2:$D$676,4,0)</f>
        <v>80820</v>
      </c>
      <c r="E4957" s="92">
        <v>23</v>
      </c>
      <c r="F4957">
        <v>1</v>
      </c>
    </row>
    <row r="4958" spans="1:6">
      <c r="A4958" s="90">
        <v>44181</v>
      </c>
      <c r="B4958" s="91">
        <v>44181</v>
      </c>
      <c r="C4958" s="92" t="s">
        <v>498</v>
      </c>
      <c r="D4958" s="93">
        <f>VLOOKUP(Pag_Inicio_Corr_mas_casos[[#This Row],[Corregimiento]],Hoja3!$A$2:$D$676,4,0)</f>
        <v>80803</v>
      </c>
      <c r="E4958" s="92">
        <v>21</v>
      </c>
      <c r="F4958">
        <v>1</v>
      </c>
    </row>
    <row r="4959" spans="1:6">
      <c r="A4959" s="90">
        <v>44181</v>
      </c>
      <c r="B4959" s="91">
        <v>44181</v>
      </c>
      <c r="C4959" s="92" t="s">
        <v>489</v>
      </c>
      <c r="D4959" s="93">
        <f>VLOOKUP(Pag_Inicio_Corr_mas_casos[[#This Row],[Corregimiento]],Hoja3!$A$2:$D$676,4,0)</f>
        <v>80808</v>
      </c>
      <c r="E4959" s="92">
        <v>21</v>
      </c>
      <c r="F4959">
        <v>1</v>
      </c>
    </row>
    <row r="4960" spans="1:6">
      <c r="A4960" s="90">
        <v>44181</v>
      </c>
      <c r="B4960" s="91">
        <v>44181</v>
      </c>
      <c r="C4960" s="92" t="s">
        <v>508</v>
      </c>
      <c r="D4960" s="93">
        <f>VLOOKUP(Pag_Inicio_Corr_mas_casos[[#This Row],[Corregimiento]],Hoja3!$A$2:$D$676,4,0)</f>
        <v>30104</v>
      </c>
      <c r="E4960" s="92">
        <v>18</v>
      </c>
      <c r="F4960">
        <v>1</v>
      </c>
    </row>
    <row r="4961" spans="1:7">
      <c r="A4961" s="90">
        <v>44181</v>
      </c>
      <c r="B4961" s="91">
        <v>44181</v>
      </c>
      <c r="C4961" s="92" t="s">
        <v>523</v>
      </c>
      <c r="D4961" s="93">
        <f>VLOOKUP(Pag_Inicio_Corr_mas_casos[[#This Row],[Corregimiento]],Hoja3!$A$2:$D$676,4,0)</f>
        <v>81005</v>
      </c>
      <c r="E4961" s="92">
        <v>18</v>
      </c>
      <c r="F4961">
        <v>1</v>
      </c>
    </row>
    <row r="4962" spans="1:7">
      <c r="A4962" s="90">
        <v>44181</v>
      </c>
      <c r="B4962" s="91">
        <v>44181</v>
      </c>
      <c r="C4962" s="92" t="s">
        <v>453</v>
      </c>
      <c r="D4962" s="93">
        <f>VLOOKUP(Pag_Inicio_Corr_mas_casos[[#This Row],[Corregimiento]],Hoja3!$A$2:$D$676,4,0)</f>
        <v>130709</v>
      </c>
      <c r="E4962" s="92">
        <v>17</v>
      </c>
      <c r="F4962">
        <v>1</v>
      </c>
    </row>
    <row r="4963" spans="1:7">
      <c r="A4963" s="90">
        <v>44181</v>
      </c>
      <c r="B4963" s="91">
        <v>44181</v>
      </c>
      <c r="C4963" s="92" t="s">
        <v>564</v>
      </c>
      <c r="D4963" s="93">
        <f>VLOOKUP(Pag_Inicio_Corr_mas_casos[[#This Row],[Corregimiento]],Hoja3!$A$2:$D$676,4,0)</f>
        <v>40606</v>
      </c>
      <c r="E4963" s="92">
        <v>16</v>
      </c>
      <c r="F4963">
        <v>1</v>
      </c>
    </row>
    <row r="4964" spans="1:7">
      <c r="A4964" s="90">
        <v>44181</v>
      </c>
      <c r="B4964" s="91">
        <v>44181</v>
      </c>
      <c r="C4964" s="92" t="s">
        <v>540</v>
      </c>
      <c r="D4964" s="93">
        <f>VLOOKUP(Pag_Inicio_Corr_mas_casos[[#This Row],[Corregimiento]],Hoja3!$A$2:$D$676,4,0)</f>
        <v>40611</v>
      </c>
      <c r="E4964" s="92">
        <v>16</v>
      </c>
      <c r="F4964">
        <v>1</v>
      </c>
    </row>
    <row r="4965" spans="1:7">
      <c r="A4965" s="90">
        <v>44181</v>
      </c>
      <c r="B4965" s="91">
        <v>44181</v>
      </c>
      <c r="C4965" s="92" t="s">
        <v>570</v>
      </c>
      <c r="D4965" s="93">
        <f>VLOOKUP(Pag_Inicio_Corr_mas_casos[[#This Row],[Corregimiento]],Hoja3!$A$2:$D$676,4,0)</f>
        <v>40501</v>
      </c>
      <c r="E4965" s="92">
        <v>15</v>
      </c>
      <c r="F4965">
        <v>1</v>
      </c>
    </row>
    <row r="4966" spans="1:7">
      <c r="A4966" s="90">
        <v>44181</v>
      </c>
      <c r="B4966" s="91">
        <v>44181</v>
      </c>
      <c r="C4966" s="92" t="s">
        <v>601</v>
      </c>
      <c r="D4966" s="93">
        <f>VLOOKUP(Pag_Inicio_Corr_mas_casos[[#This Row],[Corregimiento]],Hoja3!$A$2:$D$676,4,0)</f>
        <v>40502</v>
      </c>
      <c r="E4966" s="92">
        <v>15</v>
      </c>
      <c r="F4966">
        <v>1</v>
      </c>
    </row>
    <row r="4967" spans="1:7">
      <c r="A4967" s="90">
        <v>44181</v>
      </c>
      <c r="B4967" s="91">
        <v>44181</v>
      </c>
      <c r="C4967" s="92" t="s">
        <v>529</v>
      </c>
      <c r="D4967" s="93">
        <f>VLOOKUP(Pag_Inicio_Corr_mas_casos[[#This Row],[Corregimiento]],Hoja3!$A$2:$D$676,4,0)</f>
        <v>20101</v>
      </c>
      <c r="E4967" s="92">
        <v>15</v>
      </c>
      <c r="F4967">
        <v>1</v>
      </c>
    </row>
    <row r="4968" spans="1:7">
      <c r="A4968" s="90">
        <v>44181</v>
      </c>
      <c r="B4968" s="91">
        <v>44181</v>
      </c>
      <c r="C4968" s="92" t="s">
        <v>497</v>
      </c>
      <c r="D4968" s="93">
        <f>VLOOKUP(Pag_Inicio_Corr_mas_casos[[#This Row],[Corregimiento]],Hoja3!$A$2:$D$676,4,0)</f>
        <v>50208</v>
      </c>
      <c r="E4968" s="92">
        <v>14</v>
      </c>
      <c r="F4968">
        <v>1</v>
      </c>
    </row>
    <row r="4969" spans="1:7">
      <c r="A4969" s="90">
        <v>44181</v>
      </c>
      <c r="B4969" s="91">
        <v>44181</v>
      </c>
      <c r="C4969" s="92" t="s">
        <v>596</v>
      </c>
      <c r="D4969" s="93">
        <f>VLOOKUP(Pag_Inicio_Corr_mas_casos[[#This Row],[Corregimiento]],Hoja3!$A$2:$D$676,4,0)</f>
        <v>91101</v>
      </c>
      <c r="E4969" s="92">
        <v>13</v>
      </c>
      <c r="F4969">
        <v>1</v>
      </c>
    </row>
    <row r="4970" spans="1:7">
      <c r="A4970" s="90">
        <v>44181</v>
      </c>
      <c r="B4970" s="91">
        <v>44181</v>
      </c>
      <c r="C4970" s="92" t="s">
        <v>699</v>
      </c>
      <c r="D4970" s="93">
        <f>VLOOKUP(Pag_Inicio_Corr_mas_casos[[#This Row],[Corregimiento]],Hoja3!$A$2:$D$676,4,0)</f>
        <v>90607</v>
      </c>
      <c r="E4970" s="92">
        <v>12</v>
      </c>
      <c r="F4970">
        <v>1</v>
      </c>
    </row>
    <row r="4971" spans="1:7">
      <c r="A4971" s="90">
        <v>44181</v>
      </c>
      <c r="B4971" s="91">
        <v>44181</v>
      </c>
      <c r="C4971" s="92" t="s">
        <v>580</v>
      </c>
      <c r="D4971" s="93">
        <f>VLOOKUP(Pag_Inicio_Corr_mas_casos[[#This Row],[Corregimiento]],Hoja3!$A$2:$D$676,4,0)</f>
        <v>40612</v>
      </c>
      <c r="E4971" s="92">
        <v>11</v>
      </c>
      <c r="F4971">
        <v>1</v>
      </c>
    </row>
    <row r="4972" spans="1:7">
      <c r="A4972" s="90">
        <v>44181</v>
      </c>
      <c r="B4972" s="91">
        <v>44181</v>
      </c>
      <c r="C4972" s="92" t="s">
        <v>532</v>
      </c>
      <c r="D4972" s="93">
        <f>VLOOKUP(Pag_Inicio_Corr_mas_casos[[#This Row],[Corregimiento]],Hoja3!$A$2:$D$676,4,0)</f>
        <v>20601</v>
      </c>
      <c r="E4972" s="92">
        <v>11</v>
      </c>
      <c r="F4972">
        <v>1</v>
      </c>
    </row>
    <row r="4973" spans="1:7">
      <c r="A4973" s="90">
        <v>44181</v>
      </c>
      <c r="B4973" s="91">
        <v>44181</v>
      </c>
      <c r="C4973" s="92" t="s">
        <v>691</v>
      </c>
      <c r="D4973" s="93">
        <f>VLOOKUP(Pag_Inicio_Corr_mas_casos[[#This Row],[Corregimiento]],Hoja3!$A$2:$D$676,4,0)</f>
        <v>60401</v>
      </c>
      <c r="E4973" s="92">
        <v>11</v>
      </c>
      <c r="F4973">
        <v>1</v>
      </c>
    </row>
    <row r="4974" spans="1:7">
      <c r="A4974" s="135">
        <v>44182</v>
      </c>
      <c r="B4974" s="136">
        <v>44182</v>
      </c>
      <c r="C4974" s="137" t="s">
        <v>501</v>
      </c>
      <c r="D4974" s="138">
        <f>VLOOKUP(Pag_Inicio_Corr_mas_casos[[#This Row],[Corregimiento]],Hoja3!$A$2:$D$676,4,0)</f>
        <v>80809</v>
      </c>
      <c r="E4974" s="137">
        <v>145</v>
      </c>
      <c r="F4974">
        <v>1</v>
      </c>
      <c r="G4974">
        <f>SUM(F4974:F5040)</f>
        <v>67</v>
      </c>
    </row>
    <row r="4975" spans="1:7">
      <c r="A4975" s="135">
        <v>44182</v>
      </c>
      <c r="B4975" s="136">
        <v>44182</v>
      </c>
      <c r="C4975" s="137" t="s">
        <v>476</v>
      </c>
      <c r="D4975" s="138">
        <f>VLOOKUP(Pag_Inicio_Corr_mas_casos[[#This Row],[Corregimiento]],Hoja3!$A$2:$D$676,4,0)</f>
        <v>80812</v>
      </c>
      <c r="E4975" s="137">
        <v>138</v>
      </c>
      <c r="F4975">
        <v>1</v>
      </c>
    </row>
    <row r="4976" spans="1:7">
      <c r="A4976" s="135">
        <v>44182</v>
      </c>
      <c r="B4976" s="136">
        <v>44182</v>
      </c>
      <c r="C4976" s="137" t="s">
        <v>700</v>
      </c>
      <c r="D4976" s="138">
        <f>VLOOKUP(Pag_Inicio_Corr_mas_casos[[#This Row],[Corregimiento]],Hoja3!$A$2:$D$676,4,0)</f>
        <v>130106</v>
      </c>
      <c r="E4976" s="137">
        <v>108</v>
      </c>
      <c r="F4976">
        <v>1</v>
      </c>
    </row>
    <row r="4977" spans="1:6">
      <c r="A4977" s="135">
        <v>44182</v>
      </c>
      <c r="B4977" s="136">
        <v>44182</v>
      </c>
      <c r="C4977" s="137" t="s">
        <v>473</v>
      </c>
      <c r="D4977" s="138">
        <f>VLOOKUP(Pag_Inicio_Corr_mas_casos[[#This Row],[Corregimiento]],Hoja3!$A$2:$D$676,4,0)</f>
        <v>80819</v>
      </c>
      <c r="E4977" s="137">
        <v>106</v>
      </c>
      <c r="F4977">
        <v>1</v>
      </c>
    </row>
    <row r="4978" spans="1:6">
      <c r="A4978" s="135">
        <v>44182</v>
      </c>
      <c r="B4978" s="136">
        <v>44182</v>
      </c>
      <c r="C4978" s="137" t="s">
        <v>465</v>
      </c>
      <c r="D4978" s="138">
        <f>VLOOKUP(Pag_Inicio_Corr_mas_casos[[#This Row],[Corregimiento]],Hoja3!$A$2:$D$676,4,0)</f>
        <v>80821</v>
      </c>
      <c r="E4978" s="137">
        <v>102</v>
      </c>
      <c r="F4978">
        <v>1</v>
      </c>
    </row>
    <row r="4979" spans="1:6">
      <c r="A4979" s="135">
        <v>44182</v>
      </c>
      <c r="B4979" s="136">
        <v>44182</v>
      </c>
      <c r="C4979" s="137" t="s">
        <v>507</v>
      </c>
      <c r="D4979" s="138">
        <f>VLOOKUP(Pag_Inicio_Corr_mas_casos[[#This Row],[Corregimiento]],Hoja3!$A$2:$D$676,4,0)</f>
        <v>81009</v>
      </c>
      <c r="E4979" s="137">
        <v>83</v>
      </c>
      <c r="F4979">
        <v>1</v>
      </c>
    </row>
    <row r="4980" spans="1:6">
      <c r="A4980" s="135">
        <v>44182</v>
      </c>
      <c r="B4980" s="136">
        <v>44182</v>
      </c>
      <c r="C4980" s="137" t="s">
        <v>464</v>
      </c>
      <c r="D4980" s="138">
        <f>VLOOKUP(Pag_Inicio_Corr_mas_casos[[#This Row],[Corregimiento]],Hoja3!$A$2:$D$676,4,0)</f>
        <v>130102</v>
      </c>
      <c r="E4980" s="137">
        <v>80</v>
      </c>
      <c r="F4980">
        <v>1</v>
      </c>
    </row>
    <row r="4981" spans="1:6">
      <c r="A4981" s="135">
        <v>44182</v>
      </c>
      <c r="B4981" s="136">
        <v>44182</v>
      </c>
      <c r="C4981" s="137" t="s">
        <v>532</v>
      </c>
      <c r="D4981" s="138">
        <f>VLOOKUP(Pag_Inicio_Corr_mas_casos[[#This Row],[Corregimiento]],Hoja3!$A$2:$D$676,4,0)</f>
        <v>20601</v>
      </c>
      <c r="E4981" s="137">
        <v>80</v>
      </c>
      <c r="F4981">
        <v>1</v>
      </c>
    </row>
    <row r="4982" spans="1:6">
      <c r="A4982" s="135">
        <v>44182</v>
      </c>
      <c r="B4982" s="136">
        <v>44182</v>
      </c>
      <c r="C4982" s="137" t="s">
        <v>471</v>
      </c>
      <c r="D4982" s="138">
        <f>VLOOKUP(Pag_Inicio_Corr_mas_casos[[#This Row],[Corregimiento]],Hoja3!$A$2:$D$676,4,0)</f>
        <v>80823</v>
      </c>
      <c r="E4982" s="137">
        <v>73</v>
      </c>
      <c r="F4982">
        <v>1</v>
      </c>
    </row>
    <row r="4983" spans="1:6">
      <c r="A4983" s="135">
        <v>44182</v>
      </c>
      <c r="B4983" s="136">
        <v>44182</v>
      </c>
      <c r="C4983" s="137" t="s">
        <v>512</v>
      </c>
      <c r="D4983" s="138">
        <f>VLOOKUP(Pag_Inicio_Corr_mas_casos[[#This Row],[Corregimiento]],Hoja3!$A$2:$D$676,4,0)</f>
        <v>80807</v>
      </c>
      <c r="E4983" s="137">
        <v>71</v>
      </c>
      <c r="F4983">
        <v>1</v>
      </c>
    </row>
    <row r="4984" spans="1:6">
      <c r="A4984" s="135">
        <v>44182</v>
      </c>
      <c r="B4984" s="136">
        <v>44182</v>
      </c>
      <c r="C4984" s="137" t="s">
        <v>481</v>
      </c>
      <c r="D4984" s="138">
        <f>VLOOKUP(Pag_Inicio_Corr_mas_casos[[#This Row],[Corregimiento]],Hoja3!$A$2:$D$676,4,0)</f>
        <v>80810</v>
      </c>
      <c r="E4984" s="137">
        <v>71</v>
      </c>
      <c r="F4984">
        <v>1</v>
      </c>
    </row>
    <row r="4985" spans="1:6">
      <c r="A4985" s="135">
        <v>44182</v>
      </c>
      <c r="B4985" s="136">
        <v>44182</v>
      </c>
      <c r="C4985" s="137" t="s">
        <v>468</v>
      </c>
      <c r="D4985" s="138">
        <f>VLOOKUP(Pag_Inicio_Corr_mas_casos[[#This Row],[Corregimiento]],Hoja3!$A$2:$D$676,4,0)</f>
        <v>80816</v>
      </c>
      <c r="E4985" s="137">
        <v>68</v>
      </c>
      <c r="F4985">
        <v>1</v>
      </c>
    </row>
    <row r="4986" spans="1:6">
      <c r="A4986" s="135">
        <v>44182</v>
      </c>
      <c r="B4986" s="136">
        <v>44182</v>
      </c>
      <c r="C4986" s="137" t="s">
        <v>460</v>
      </c>
      <c r="D4986" s="138">
        <f>VLOOKUP(Pag_Inicio_Corr_mas_casos[[#This Row],[Corregimiento]],Hoja3!$A$2:$D$676,4,0)</f>
        <v>130101</v>
      </c>
      <c r="E4986" s="137">
        <v>67</v>
      </c>
      <c r="F4986">
        <v>1</v>
      </c>
    </row>
    <row r="4987" spans="1:6">
      <c r="A4987" s="135">
        <v>44182</v>
      </c>
      <c r="B4987" s="136">
        <v>44182</v>
      </c>
      <c r="C4987" s="137" t="s">
        <v>469</v>
      </c>
      <c r="D4987" s="138">
        <f>VLOOKUP(Pag_Inicio_Corr_mas_casos[[#This Row],[Corregimiento]],Hoja3!$A$2:$D$676,4,0)</f>
        <v>80817</v>
      </c>
      <c r="E4987" s="137">
        <v>99</v>
      </c>
      <c r="F4987">
        <v>1</v>
      </c>
    </row>
    <row r="4988" spans="1:6">
      <c r="A4988" s="135">
        <v>44182</v>
      </c>
      <c r="B4988" s="136">
        <v>44182</v>
      </c>
      <c r="C4988" s="137" t="s">
        <v>496</v>
      </c>
      <c r="D4988" s="138">
        <f>VLOOKUP(Pag_Inicio_Corr_mas_casos[[#This Row],[Corregimiento]],Hoja3!$A$2:$D$676,4,0)</f>
        <v>80826</v>
      </c>
      <c r="E4988" s="137">
        <v>62</v>
      </c>
      <c r="F4988">
        <v>1</v>
      </c>
    </row>
    <row r="4989" spans="1:6">
      <c r="A4989" s="135">
        <v>44182</v>
      </c>
      <c r="B4989" s="136">
        <v>44182</v>
      </c>
      <c r="C4989" s="137" t="s">
        <v>470</v>
      </c>
      <c r="D4989" s="138">
        <f>VLOOKUP(Pag_Inicio_Corr_mas_casos[[#This Row],[Corregimiento]],Hoja3!$A$2:$D$676,4,0)</f>
        <v>80822</v>
      </c>
      <c r="E4989" s="137">
        <v>59</v>
      </c>
      <c r="F4989">
        <v>1</v>
      </c>
    </row>
    <row r="4990" spans="1:6">
      <c r="A4990" s="135">
        <v>44182</v>
      </c>
      <c r="B4990" s="136">
        <v>44182</v>
      </c>
      <c r="C4990" s="137" t="s">
        <v>493</v>
      </c>
      <c r="D4990" s="138">
        <f>VLOOKUP(Pag_Inicio_Corr_mas_casos[[#This Row],[Corregimiento]],Hoja3!$A$2:$D$676,4,0)</f>
        <v>80811</v>
      </c>
      <c r="E4990" s="137">
        <v>56</v>
      </c>
      <c r="F4990">
        <v>1</v>
      </c>
    </row>
    <row r="4991" spans="1:6">
      <c r="A4991" s="135">
        <v>44182</v>
      </c>
      <c r="B4991" s="136">
        <v>44182</v>
      </c>
      <c r="C4991" s="137" t="s">
        <v>506</v>
      </c>
      <c r="D4991" s="138">
        <f>VLOOKUP(Pag_Inicio_Corr_mas_casos[[#This Row],[Corregimiento]],Hoja3!$A$2:$D$676,4,0)</f>
        <v>81003</v>
      </c>
      <c r="E4991" s="137">
        <v>55</v>
      </c>
      <c r="F4991">
        <v>1</v>
      </c>
    </row>
    <row r="4992" spans="1:6">
      <c r="A4992" s="135">
        <v>44182</v>
      </c>
      <c r="B4992" s="136">
        <v>44182</v>
      </c>
      <c r="C4992" s="137" t="s">
        <v>479</v>
      </c>
      <c r="D4992" s="138">
        <f>VLOOKUP(Pag_Inicio_Corr_mas_casos[[#This Row],[Corregimiento]],Hoja3!$A$2:$D$676,4,0)</f>
        <v>80806</v>
      </c>
      <c r="E4992" s="137">
        <v>54</v>
      </c>
      <c r="F4992">
        <v>1</v>
      </c>
    </row>
    <row r="4993" spans="1:6">
      <c r="A4993" s="135">
        <v>44182</v>
      </c>
      <c r="B4993" s="136">
        <v>44182</v>
      </c>
      <c r="C4993" s="137" t="s">
        <v>477</v>
      </c>
      <c r="D4993" s="138">
        <f>VLOOKUP(Pag_Inicio_Corr_mas_casos[[#This Row],[Corregimiento]],Hoja3!$A$2:$D$676,4,0)</f>
        <v>130702</v>
      </c>
      <c r="E4993" s="137">
        <v>50</v>
      </c>
      <c r="F4993">
        <v>1</v>
      </c>
    </row>
    <row r="4994" spans="1:6">
      <c r="A4994" s="135">
        <v>44182</v>
      </c>
      <c r="B4994" s="136">
        <v>44182</v>
      </c>
      <c r="C4994" s="137" t="s">
        <v>491</v>
      </c>
      <c r="D4994" s="138">
        <f>VLOOKUP(Pag_Inicio_Corr_mas_casos[[#This Row],[Corregimiento]],Hoja3!$A$2:$D$676,4,0)</f>
        <v>80815</v>
      </c>
      <c r="E4994" s="137">
        <v>73</v>
      </c>
      <c r="F4994">
        <v>1</v>
      </c>
    </row>
    <row r="4995" spans="1:6">
      <c r="A4995" s="135">
        <v>44182</v>
      </c>
      <c r="B4995" s="136">
        <v>44182</v>
      </c>
      <c r="C4995" s="137" t="s">
        <v>472</v>
      </c>
      <c r="D4995" s="138">
        <f>VLOOKUP(Pag_Inicio_Corr_mas_casos[[#This Row],[Corregimiento]],Hoja3!$A$2:$D$676,4,0)</f>
        <v>81001</v>
      </c>
      <c r="E4995" s="137">
        <v>49</v>
      </c>
      <c r="F4995">
        <v>1</v>
      </c>
    </row>
    <row r="4996" spans="1:6">
      <c r="A4996" s="135">
        <v>44182</v>
      </c>
      <c r="B4996" s="136">
        <v>44182</v>
      </c>
      <c r="C4996" s="137" t="s">
        <v>461</v>
      </c>
      <c r="D4996" s="138">
        <f>VLOOKUP(Pag_Inicio_Corr_mas_casos[[#This Row],[Corregimiento]],Hoja3!$A$2:$D$676,4,0)</f>
        <v>81002</v>
      </c>
      <c r="E4996" s="137">
        <v>49</v>
      </c>
      <c r="F4996">
        <v>1</v>
      </c>
    </row>
    <row r="4997" spans="1:6">
      <c r="A4997" s="135">
        <v>44182</v>
      </c>
      <c r="B4997" s="136">
        <v>44182</v>
      </c>
      <c r="C4997" s="137" t="s">
        <v>495</v>
      </c>
      <c r="D4997" s="138">
        <f>VLOOKUP(Pag_Inicio_Corr_mas_casos[[#This Row],[Corregimiento]],Hoja3!$A$2:$D$676,4,0)</f>
        <v>130708</v>
      </c>
      <c r="E4997" s="137">
        <v>49</v>
      </c>
      <c r="F4997">
        <v>1</v>
      </c>
    </row>
    <row r="4998" spans="1:6">
      <c r="A4998" s="135">
        <v>44182</v>
      </c>
      <c r="B4998" s="136">
        <v>44182</v>
      </c>
      <c r="C4998" s="137" t="s">
        <v>466</v>
      </c>
      <c r="D4998" s="138">
        <f>VLOOKUP(Pag_Inicio_Corr_mas_casos[[#This Row],[Corregimiento]],Hoja3!$A$2:$D$676,4,0)</f>
        <v>81007</v>
      </c>
      <c r="E4998" s="137">
        <v>48</v>
      </c>
      <c r="F4998">
        <v>1</v>
      </c>
    </row>
    <row r="4999" spans="1:6">
      <c r="A4999" s="135">
        <v>44182</v>
      </c>
      <c r="B4999" s="136">
        <v>44182</v>
      </c>
      <c r="C4999" s="137" t="s">
        <v>490</v>
      </c>
      <c r="D4999" s="138">
        <f>VLOOKUP(Pag_Inicio_Corr_mas_casos[[#This Row],[Corregimiento]],Hoja3!$A$2:$D$676,4,0)</f>
        <v>80820</v>
      </c>
      <c r="E4999" s="137">
        <v>44</v>
      </c>
      <c r="F4999">
        <v>1</v>
      </c>
    </row>
    <row r="5000" spans="1:6">
      <c r="A5000" s="135">
        <v>44182</v>
      </c>
      <c r="B5000" s="136">
        <v>44182</v>
      </c>
      <c r="C5000" s="137" t="s">
        <v>489</v>
      </c>
      <c r="D5000" s="138">
        <f>VLOOKUP(Pag_Inicio_Corr_mas_casos[[#This Row],[Corregimiento]],Hoja3!$A$2:$D$676,4,0)</f>
        <v>80808</v>
      </c>
      <c r="E5000" s="137">
        <v>41</v>
      </c>
      <c r="F5000">
        <v>1</v>
      </c>
    </row>
    <row r="5001" spans="1:6">
      <c r="A5001" s="135">
        <v>44182</v>
      </c>
      <c r="B5001" s="136">
        <v>44182</v>
      </c>
      <c r="C5001" s="137" t="s">
        <v>467</v>
      </c>
      <c r="D5001" s="138">
        <f>VLOOKUP(Pag_Inicio_Corr_mas_casos[[#This Row],[Corregimiento]],Hoja3!$A$2:$D$676,4,0)</f>
        <v>81008</v>
      </c>
      <c r="E5001" s="137">
        <v>40</v>
      </c>
      <c r="F5001">
        <v>1</v>
      </c>
    </row>
    <row r="5002" spans="1:6">
      <c r="A5002" s="135">
        <v>44182</v>
      </c>
      <c r="B5002" s="136">
        <v>44182</v>
      </c>
      <c r="C5002" s="137" t="s">
        <v>486</v>
      </c>
      <c r="D5002" s="138">
        <f>VLOOKUP(Pag_Inicio_Corr_mas_casos[[#This Row],[Corregimiento]],Hoja3!$A$2:$D$676,4,0)</f>
        <v>80813</v>
      </c>
      <c r="E5002" s="137">
        <v>40</v>
      </c>
      <c r="F5002">
        <v>1</v>
      </c>
    </row>
    <row r="5003" spans="1:6">
      <c r="A5003" s="135">
        <v>44182</v>
      </c>
      <c r="B5003" s="136">
        <v>44182</v>
      </c>
      <c r="C5003" s="137" t="s">
        <v>474</v>
      </c>
      <c r="D5003" s="138">
        <f>VLOOKUP(Pag_Inicio_Corr_mas_casos[[#This Row],[Corregimiento]],Hoja3!$A$2:$D$676,4,0)</f>
        <v>130107</v>
      </c>
      <c r="E5003" s="137">
        <v>35</v>
      </c>
      <c r="F5003">
        <v>1</v>
      </c>
    </row>
    <row r="5004" spans="1:6">
      <c r="A5004" s="135">
        <v>44182</v>
      </c>
      <c r="B5004" s="136">
        <v>44182</v>
      </c>
      <c r="C5004" s="137" t="s">
        <v>505</v>
      </c>
      <c r="D5004" s="138">
        <f>VLOOKUP(Pag_Inicio_Corr_mas_casos[[#This Row],[Corregimiento]],Hoja3!$A$2:$D$676,4,0)</f>
        <v>130717</v>
      </c>
      <c r="E5004" s="137">
        <v>34</v>
      </c>
      <c r="F5004">
        <v>1</v>
      </c>
    </row>
    <row r="5005" spans="1:6">
      <c r="A5005" s="135">
        <v>44182</v>
      </c>
      <c r="B5005" s="136">
        <v>44182</v>
      </c>
      <c r="C5005" s="137" t="s">
        <v>513</v>
      </c>
      <c r="D5005" s="138">
        <f>VLOOKUP(Pag_Inicio_Corr_mas_casos[[#This Row],[Corregimiento]],Hoja3!$A$2:$D$676,4,0)</f>
        <v>80814</v>
      </c>
      <c r="E5005" s="137">
        <v>33</v>
      </c>
      <c r="F5005">
        <v>1</v>
      </c>
    </row>
    <row r="5006" spans="1:6">
      <c r="A5006" s="135">
        <v>44182</v>
      </c>
      <c r="B5006" s="136">
        <v>44182</v>
      </c>
      <c r="C5006" s="137" t="s">
        <v>509</v>
      </c>
      <c r="D5006" s="138">
        <f>VLOOKUP(Pag_Inicio_Corr_mas_casos[[#This Row],[Corregimiento]],Hoja3!$A$2:$D$676,4,0)</f>
        <v>130701</v>
      </c>
      <c r="E5006" s="137">
        <v>32</v>
      </c>
      <c r="F5006">
        <v>1</v>
      </c>
    </row>
    <row r="5007" spans="1:6">
      <c r="A5007" s="135">
        <v>44182</v>
      </c>
      <c r="B5007" s="136">
        <v>44182</v>
      </c>
      <c r="C5007" s="137" t="s">
        <v>480</v>
      </c>
      <c r="D5007" s="138">
        <f>VLOOKUP(Pag_Inicio_Corr_mas_casos[[#This Row],[Corregimiento]],Hoja3!$A$2:$D$676,4,0)</f>
        <v>130108</v>
      </c>
      <c r="E5007" s="137">
        <v>30</v>
      </c>
      <c r="F5007">
        <v>1</v>
      </c>
    </row>
    <row r="5008" spans="1:6">
      <c r="A5008" s="135">
        <v>44182</v>
      </c>
      <c r="B5008" s="136">
        <v>44182</v>
      </c>
      <c r="C5008" s="137" t="s">
        <v>478</v>
      </c>
      <c r="D5008" s="138">
        <f>VLOOKUP(Pag_Inicio_Corr_mas_casos[[#This Row],[Corregimiento]],Hoja3!$A$2:$D$676,4,0)</f>
        <v>40601</v>
      </c>
      <c r="E5008" s="137">
        <v>30</v>
      </c>
      <c r="F5008">
        <v>1</v>
      </c>
    </row>
    <row r="5009" spans="1:6">
      <c r="A5009" s="135">
        <v>44182</v>
      </c>
      <c r="B5009" s="136">
        <v>44182</v>
      </c>
      <c r="C5009" s="137" t="s">
        <v>517</v>
      </c>
      <c r="D5009" s="138">
        <f>VLOOKUP(Pag_Inicio_Corr_mas_casos[[#This Row],[Corregimiento]],Hoja3!$A$2:$D$676,4,0)</f>
        <v>91001</v>
      </c>
      <c r="E5009" s="137">
        <v>29</v>
      </c>
      <c r="F5009">
        <v>1</v>
      </c>
    </row>
    <row r="5010" spans="1:6">
      <c r="A5010" s="135">
        <v>44182</v>
      </c>
      <c r="B5010" s="136">
        <v>44182</v>
      </c>
      <c r="C5010" s="137" t="s">
        <v>499</v>
      </c>
      <c r="D5010" s="138">
        <f>VLOOKUP(Pag_Inicio_Corr_mas_casos[[#This Row],[Corregimiento]],Hoja3!$A$2:$D$676,4,0)</f>
        <v>130105</v>
      </c>
      <c r="E5010" s="137">
        <v>29</v>
      </c>
      <c r="F5010">
        <v>1</v>
      </c>
    </row>
    <row r="5011" spans="1:6">
      <c r="A5011" s="135">
        <v>44182</v>
      </c>
      <c r="B5011" s="136">
        <v>44182</v>
      </c>
      <c r="C5011" s="137" t="s">
        <v>498</v>
      </c>
      <c r="D5011" s="138">
        <f>VLOOKUP(Pag_Inicio_Corr_mas_casos[[#This Row],[Corregimiento]],Hoja3!$A$2:$D$676,4,0)</f>
        <v>80803</v>
      </c>
      <c r="E5011" s="137">
        <v>27</v>
      </c>
      <c r="F5011">
        <v>1</v>
      </c>
    </row>
    <row r="5012" spans="1:6">
      <c r="A5012" s="135">
        <v>44182</v>
      </c>
      <c r="B5012" s="136">
        <v>44182</v>
      </c>
      <c r="C5012" s="137" t="s">
        <v>523</v>
      </c>
      <c r="D5012" s="138">
        <f>VLOOKUP(Pag_Inicio_Corr_mas_casos[[#This Row],[Corregimiento]],Hoja3!$A$2:$D$676,4,0)</f>
        <v>81005</v>
      </c>
      <c r="E5012" s="137">
        <v>27</v>
      </c>
      <c r="F5012">
        <v>1</v>
      </c>
    </row>
    <row r="5013" spans="1:6">
      <c r="A5013" s="135">
        <v>44182</v>
      </c>
      <c r="B5013" s="136">
        <v>44182</v>
      </c>
      <c r="C5013" s="137" t="s">
        <v>510</v>
      </c>
      <c r="D5013" s="138">
        <f>VLOOKUP(Pag_Inicio_Corr_mas_casos[[#This Row],[Corregimiento]],Hoja3!$A$2:$D$676,4,0)</f>
        <v>80804</v>
      </c>
      <c r="E5013" s="137">
        <v>26</v>
      </c>
      <c r="F5013">
        <v>1</v>
      </c>
    </row>
    <row r="5014" spans="1:6">
      <c r="A5014" s="135">
        <v>44182</v>
      </c>
      <c r="B5014" s="136">
        <v>44182</v>
      </c>
      <c r="C5014" s="137" t="s">
        <v>524</v>
      </c>
      <c r="D5014" s="138">
        <f>VLOOKUP(Pag_Inicio_Corr_mas_casos[[#This Row],[Corregimiento]],Hoja3!$A$2:$D$676,4,0)</f>
        <v>130716</v>
      </c>
      <c r="E5014" s="137">
        <v>25</v>
      </c>
      <c r="F5014">
        <v>1</v>
      </c>
    </row>
    <row r="5015" spans="1:6">
      <c r="A5015" s="135">
        <v>44182</v>
      </c>
      <c r="B5015" s="136">
        <v>44182</v>
      </c>
      <c r="C5015" s="137" t="s">
        <v>701</v>
      </c>
      <c r="D5015" s="138">
        <f>VLOOKUP(Pag_Inicio_Corr_mas_casos[[#This Row],[Corregimiento]],Hoja3!$A$2:$D$676,4,0)</f>
        <v>20207</v>
      </c>
      <c r="E5015" s="137">
        <v>24</v>
      </c>
      <c r="F5015">
        <v>1</v>
      </c>
    </row>
    <row r="5016" spans="1:6">
      <c r="A5016" s="135">
        <v>44182</v>
      </c>
      <c r="B5016" s="136">
        <v>44182</v>
      </c>
      <c r="C5016" s="137" t="s">
        <v>475</v>
      </c>
      <c r="D5016" s="138">
        <f>VLOOKUP(Pag_Inicio_Corr_mas_casos[[#This Row],[Corregimiento]],Hoja3!$A$2:$D$676,4,0)</f>
        <v>81006</v>
      </c>
      <c r="E5016" s="137">
        <v>23</v>
      </c>
      <c r="F5016">
        <v>1</v>
      </c>
    </row>
    <row r="5017" spans="1:6">
      <c r="A5017" s="135">
        <v>44182</v>
      </c>
      <c r="B5017" s="136">
        <v>44182</v>
      </c>
      <c r="C5017" s="137" t="s">
        <v>508</v>
      </c>
      <c r="D5017" s="138">
        <f>VLOOKUP(Pag_Inicio_Corr_mas_casos[[#This Row],[Corregimiento]],Hoja3!$A$2:$D$676,4,0)</f>
        <v>30104</v>
      </c>
      <c r="E5017" s="137">
        <v>22</v>
      </c>
      <c r="F5017">
        <v>1</v>
      </c>
    </row>
    <row r="5018" spans="1:6">
      <c r="A5018" s="135">
        <v>44182</v>
      </c>
      <c r="B5018" s="136">
        <v>44182</v>
      </c>
      <c r="C5018" s="137" t="s">
        <v>482</v>
      </c>
      <c r="D5018" s="138">
        <f>VLOOKUP(Pag_Inicio_Corr_mas_casos[[#This Row],[Corregimiento]],Hoja3!$A$2:$D$676,4,0)</f>
        <v>30107</v>
      </c>
      <c r="E5018" s="137">
        <v>20</v>
      </c>
      <c r="F5018">
        <v>1</v>
      </c>
    </row>
    <row r="5019" spans="1:6">
      <c r="A5019" s="135">
        <v>44182</v>
      </c>
      <c r="B5019" s="136">
        <v>44182</v>
      </c>
      <c r="C5019" s="137" t="s">
        <v>516</v>
      </c>
      <c r="D5019" s="138">
        <f>VLOOKUP(Pag_Inicio_Corr_mas_casos[[#This Row],[Corregimiento]],Hoja3!$A$2:$D$676,4,0)</f>
        <v>130706</v>
      </c>
      <c r="E5019" s="137">
        <v>19</v>
      </c>
      <c r="F5019">
        <v>1</v>
      </c>
    </row>
    <row r="5020" spans="1:6">
      <c r="A5020" s="135">
        <v>44182</v>
      </c>
      <c r="B5020" s="136">
        <v>44182</v>
      </c>
      <c r="C5020" s="137" t="s">
        <v>497</v>
      </c>
      <c r="D5020" s="138">
        <f>VLOOKUP(Pag_Inicio_Corr_mas_casos[[#This Row],[Corregimiento]],Hoja3!$A$2:$D$676,4,0)</f>
        <v>50208</v>
      </c>
      <c r="E5020" s="137">
        <v>19</v>
      </c>
      <c r="F5020">
        <v>1</v>
      </c>
    </row>
    <row r="5021" spans="1:6">
      <c r="A5021" s="135">
        <v>44182</v>
      </c>
      <c r="B5021" s="136">
        <v>44182</v>
      </c>
      <c r="C5021" s="137" t="s">
        <v>664</v>
      </c>
      <c r="D5021" s="138">
        <f>VLOOKUP(Pag_Inicio_Corr_mas_casos[[#This Row],[Corregimiento]],Hoja3!$A$2:$D$676,4,0)</f>
        <v>60202</v>
      </c>
      <c r="E5021" s="137">
        <v>17</v>
      </c>
      <c r="F5021">
        <v>1</v>
      </c>
    </row>
    <row r="5022" spans="1:6">
      <c r="A5022" s="135">
        <v>44182</v>
      </c>
      <c r="B5022" s="136">
        <v>44182</v>
      </c>
      <c r="C5022" s="137" t="s">
        <v>699</v>
      </c>
      <c r="D5022" s="138">
        <f>VLOOKUP(Pag_Inicio_Corr_mas_casos[[#This Row],[Corregimiento]],Hoja3!$A$2:$D$676,4,0)</f>
        <v>90607</v>
      </c>
      <c r="E5022" s="137">
        <v>17</v>
      </c>
      <c r="F5022">
        <v>1</v>
      </c>
    </row>
    <row r="5023" spans="1:6">
      <c r="A5023" s="135">
        <v>44182</v>
      </c>
      <c r="B5023" s="136">
        <v>44182</v>
      </c>
      <c r="C5023" s="137" t="s">
        <v>551</v>
      </c>
      <c r="D5023" s="138">
        <f>VLOOKUP(Pag_Inicio_Corr_mas_casos[[#This Row],[Corregimiento]],Hoja3!$A$2:$D$676,4,0)</f>
        <v>30110</v>
      </c>
      <c r="E5023" s="137">
        <v>16</v>
      </c>
      <c r="F5023">
        <v>1</v>
      </c>
    </row>
    <row r="5024" spans="1:6">
      <c r="A5024" s="135">
        <v>44182</v>
      </c>
      <c r="B5024" s="136">
        <v>44182</v>
      </c>
      <c r="C5024" s="137" t="s">
        <v>702</v>
      </c>
      <c r="D5024" s="138">
        <f>VLOOKUP(Pag_Inicio_Corr_mas_casos[[#This Row],[Corregimiento]],Hoja3!$A$2:$D$676,4,0)</f>
        <v>130709</v>
      </c>
      <c r="E5024" s="137">
        <v>15</v>
      </c>
      <c r="F5024">
        <v>1</v>
      </c>
    </row>
    <row r="5025" spans="1:6">
      <c r="A5025" s="135">
        <v>44182</v>
      </c>
      <c r="B5025" s="136">
        <v>44182</v>
      </c>
      <c r="C5025" s="137" t="s">
        <v>515</v>
      </c>
      <c r="D5025" s="138">
        <f>VLOOKUP(Pag_Inicio_Corr_mas_casos[[#This Row],[Corregimiento]],Hoja3!$A$2:$D$676,4,0)</f>
        <v>30111</v>
      </c>
      <c r="E5025" s="137">
        <v>15</v>
      </c>
      <c r="F5025">
        <v>1</v>
      </c>
    </row>
    <row r="5026" spans="1:6">
      <c r="A5026" s="135">
        <v>44182</v>
      </c>
      <c r="B5026" s="136">
        <v>44182</v>
      </c>
      <c r="C5026" s="137" t="s">
        <v>604</v>
      </c>
      <c r="D5026" s="138">
        <f>VLOOKUP(Pag_Inicio_Corr_mas_casos[[#This Row],[Corregimiento]],Hoja3!$A$2:$D$676,4,0)</f>
        <v>20201</v>
      </c>
      <c r="E5026" s="137">
        <v>14</v>
      </c>
      <c r="F5026">
        <v>1</v>
      </c>
    </row>
    <row r="5027" spans="1:6">
      <c r="A5027" s="135">
        <v>44182</v>
      </c>
      <c r="B5027" s="136">
        <v>44182</v>
      </c>
      <c r="C5027" s="137" t="s">
        <v>537</v>
      </c>
      <c r="D5027" s="138">
        <f>VLOOKUP(Pag_Inicio_Corr_mas_casos[[#This Row],[Corregimiento]],Hoja3!$A$2:$D$676,4,0)</f>
        <v>30115</v>
      </c>
      <c r="E5027" s="137">
        <v>14</v>
      </c>
      <c r="F5027">
        <v>1</v>
      </c>
    </row>
    <row r="5028" spans="1:6">
      <c r="A5028" s="135">
        <v>44182</v>
      </c>
      <c r="B5028" s="136">
        <v>44182</v>
      </c>
      <c r="C5028" s="137" t="s">
        <v>703</v>
      </c>
      <c r="D5028" s="138">
        <f>VLOOKUP(Pag_Inicio_Corr_mas_casos[[#This Row],[Corregimiento]],Hoja3!$A$2:$D$676,4,0)</f>
        <v>80802</v>
      </c>
      <c r="E5028" s="137">
        <v>14</v>
      </c>
      <c r="F5028">
        <v>1</v>
      </c>
    </row>
    <row r="5029" spans="1:6">
      <c r="A5029" s="135">
        <v>44182</v>
      </c>
      <c r="B5029" s="136">
        <v>44182</v>
      </c>
      <c r="C5029" s="137" t="s">
        <v>625</v>
      </c>
      <c r="D5029" s="138">
        <f>VLOOKUP(Pag_Inicio_Corr_mas_casos[[#This Row],[Corregimiento]],Hoja3!$A$2:$D$676,4,0)</f>
        <v>60103</v>
      </c>
      <c r="E5029" s="137">
        <v>14</v>
      </c>
      <c r="F5029">
        <v>1</v>
      </c>
    </row>
    <row r="5030" spans="1:6">
      <c r="A5030" s="135">
        <v>44182</v>
      </c>
      <c r="B5030" s="136">
        <v>44182</v>
      </c>
      <c r="C5030" s="137" t="s">
        <v>586</v>
      </c>
      <c r="D5030" s="138">
        <f>VLOOKUP(Pag_Inicio_Corr_mas_casos[[#This Row],[Corregimiento]],Hoja3!$A$2:$D$676,4,0)</f>
        <v>20305</v>
      </c>
      <c r="E5030" s="137">
        <v>14</v>
      </c>
      <c r="F5030">
        <v>1</v>
      </c>
    </row>
    <row r="5031" spans="1:6">
      <c r="A5031" s="135">
        <v>44182</v>
      </c>
      <c r="B5031" s="136">
        <v>44182</v>
      </c>
      <c r="C5031" s="137" t="s">
        <v>504</v>
      </c>
      <c r="D5031" s="138">
        <f>VLOOKUP(Pag_Inicio_Corr_mas_casos[[#This Row],[Corregimiento]],Hoja3!$A$2:$D$676,4,0)</f>
        <v>80805</v>
      </c>
      <c r="E5031" s="137">
        <v>13</v>
      </c>
      <c r="F5031">
        <v>1</v>
      </c>
    </row>
    <row r="5032" spans="1:6">
      <c r="A5032" s="135">
        <v>44182</v>
      </c>
      <c r="B5032" s="136">
        <v>44182</v>
      </c>
      <c r="C5032" s="137" t="s">
        <v>704</v>
      </c>
      <c r="D5032" s="138">
        <f>VLOOKUP(Pag_Inicio_Corr_mas_casos[[#This Row],[Corregimiento]],Hoja3!$A$2:$D$676,4,0)</f>
        <v>40611</v>
      </c>
      <c r="E5032" s="137">
        <v>13</v>
      </c>
      <c r="F5032">
        <v>1</v>
      </c>
    </row>
    <row r="5033" spans="1:6">
      <c r="A5033" s="135">
        <v>44182</v>
      </c>
      <c r="B5033" s="136">
        <v>44182</v>
      </c>
      <c r="C5033" s="137" t="s">
        <v>705</v>
      </c>
      <c r="D5033" s="138">
        <f>VLOOKUP(Pag_Inicio_Corr_mas_casos[[#This Row],[Corregimiento]],Hoja3!$A$2:$D$676,4,0)</f>
        <v>91008</v>
      </c>
      <c r="E5033" s="137">
        <v>13</v>
      </c>
      <c r="F5033">
        <v>1</v>
      </c>
    </row>
    <row r="5034" spans="1:6">
      <c r="A5034" s="135">
        <v>44182</v>
      </c>
      <c r="B5034" s="136">
        <v>44182</v>
      </c>
      <c r="C5034" s="137" t="s">
        <v>529</v>
      </c>
      <c r="D5034" s="138">
        <f>VLOOKUP(Pag_Inicio_Corr_mas_casos[[#This Row],[Corregimiento]],Hoja3!$A$2:$D$676,4,0)</f>
        <v>20101</v>
      </c>
      <c r="E5034" s="137">
        <v>12</v>
      </c>
      <c r="F5034">
        <v>1</v>
      </c>
    </row>
    <row r="5035" spans="1:6">
      <c r="A5035" s="135">
        <v>44182</v>
      </c>
      <c r="B5035" s="136">
        <v>44182</v>
      </c>
      <c r="C5035" s="137" t="s">
        <v>693</v>
      </c>
      <c r="D5035" s="138">
        <f>VLOOKUP(Pag_Inicio_Corr_mas_casos[[#This Row],[Corregimiento]],Hoja3!$A$2:$D$676,4,0)</f>
        <v>90304</v>
      </c>
      <c r="E5035" s="137">
        <v>12</v>
      </c>
      <c r="F5035">
        <v>1</v>
      </c>
    </row>
    <row r="5036" spans="1:6">
      <c r="A5036" s="135">
        <v>44182</v>
      </c>
      <c r="B5036" s="136">
        <v>44182</v>
      </c>
      <c r="C5036" s="137" t="s">
        <v>706</v>
      </c>
      <c r="D5036" s="138">
        <f>VLOOKUP(Pag_Inicio_Corr_mas_casos[[#This Row],[Corregimiento]],Hoja3!$A$2:$D$676,4,0)</f>
        <v>81004</v>
      </c>
      <c r="E5036" s="137">
        <v>12</v>
      </c>
      <c r="F5036">
        <v>1</v>
      </c>
    </row>
    <row r="5037" spans="1:6">
      <c r="A5037" s="135">
        <v>44182</v>
      </c>
      <c r="B5037" s="136">
        <v>44182</v>
      </c>
      <c r="C5037" s="137" t="s">
        <v>691</v>
      </c>
      <c r="D5037" s="138">
        <f>VLOOKUP(Pag_Inicio_Corr_mas_casos[[#This Row],[Corregimiento]],Hoja3!$A$2:$D$676,4,0)</f>
        <v>60401</v>
      </c>
      <c r="E5037" s="137">
        <v>12</v>
      </c>
      <c r="F5037">
        <v>1</v>
      </c>
    </row>
    <row r="5038" spans="1:6">
      <c r="A5038" s="135">
        <v>44182</v>
      </c>
      <c r="B5038" s="136">
        <v>44182</v>
      </c>
      <c r="C5038" s="137" t="s">
        <v>543</v>
      </c>
      <c r="D5038" s="138">
        <f>VLOOKUP(Pag_Inicio_Corr_mas_casos[[#This Row],[Corregimiento]],Hoja3!$A$2:$D$676,4,0)</f>
        <v>30101</v>
      </c>
      <c r="E5038" s="137">
        <v>11</v>
      </c>
      <c r="F5038">
        <v>1</v>
      </c>
    </row>
    <row r="5039" spans="1:6">
      <c r="A5039" s="135">
        <v>44182</v>
      </c>
      <c r="B5039" s="136">
        <v>44182</v>
      </c>
      <c r="C5039" s="137" t="s">
        <v>564</v>
      </c>
      <c r="D5039" s="138">
        <f>VLOOKUP(Pag_Inicio_Corr_mas_casos[[#This Row],[Corregimiento]],Hoja3!$A$2:$D$676,4,0)</f>
        <v>40606</v>
      </c>
      <c r="E5039" s="137">
        <v>11</v>
      </c>
      <c r="F5039">
        <v>1</v>
      </c>
    </row>
    <row r="5040" spans="1:6">
      <c r="A5040" s="135">
        <v>44182</v>
      </c>
      <c r="B5040" s="136">
        <v>44182</v>
      </c>
      <c r="C5040" s="137" t="s">
        <v>483</v>
      </c>
      <c r="D5040" s="138">
        <f>VLOOKUP(Pag_Inicio_Corr_mas_casos[[#This Row],[Corregimiento]],Hoja3!$A$2:$D$676,4,0)</f>
        <v>30113</v>
      </c>
      <c r="E5040" s="137">
        <v>11</v>
      </c>
      <c r="F5040">
        <v>1</v>
      </c>
    </row>
    <row r="5041" spans="1:7">
      <c r="A5041" s="98">
        <v>44183</v>
      </c>
      <c r="B5041" s="99">
        <v>44183</v>
      </c>
      <c r="C5041" s="100" t="s">
        <v>501</v>
      </c>
      <c r="D5041" s="101">
        <f>VLOOKUP(Pag_Inicio_Corr_mas_casos[[#This Row],[Corregimiento]],Hoja3!$A$2:$D$676,4,0)</f>
        <v>80809</v>
      </c>
      <c r="E5041" s="100">
        <v>107</v>
      </c>
      <c r="F5041">
        <v>1</v>
      </c>
      <c r="G5041">
        <f>SUM(F5041:F5102)</f>
        <v>62</v>
      </c>
    </row>
    <row r="5042" spans="1:7">
      <c r="A5042" s="98">
        <v>44183</v>
      </c>
      <c r="B5042" s="99">
        <v>44183</v>
      </c>
      <c r="C5042" s="100" t="s">
        <v>473</v>
      </c>
      <c r="D5042" s="101">
        <f>VLOOKUP(Pag_Inicio_Corr_mas_casos[[#This Row],[Corregimiento]],Hoja3!$A$2:$D$676,4,0)</f>
        <v>80819</v>
      </c>
      <c r="E5042" s="100">
        <v>104</v>
      </c>
      <c r="F5042">
        <v>1</v>
      </c>
    </row>
    <row r="5043" spans="1:7">
      <c r="A5043" s="98">
        <v>44183</v>
      </c>
      <c r="B5043" s="99">
        <v>44183</v>
      </c>
      <c r="C5043" s="100" t="s">
        <v>460</v>
      </c>
      <c r="D5043" s="101">
        <f>VLOOKUP(Pag_Inicio_Corr_mas_casos[[#This Row],[Corregimiento]],Hoja3!$A$2:$D$676,4,0)</f>
        <v>130101</v>
      </c>
      <c r="E5043" s="100">
        <v>90</v>
      </c>
      <c r="F5043">
        <v>1</v>
      </c>
    </row>
    <row r="5044" spans="1:7">
      <c r="A5044" s="98">
        <v>44183</v>
      </c>
      <c r="B5044" s="99">
        <v>44183</v>
      </c>
      <c r="C5044" s="100" t="s">
        <v>476</v>
      </c>
      <c r="D5044" s="101">
        <f>VLOOKUP(Pag_Inicio_Corr_mas_casos[[#This Row],[Corregimiento]],Hoja3!$A$2:$D$676,4,0)</f>
        <v>80812</v>
      </c>
      <c r="E5044" s="100">
        <v>89</v>
      </c>
      <c r="F5044">
        <v>1</v>
      </c>
    </row>
    <row r="5045" spans="1:7">
      <c r="A5045" s="98">
        <v>44183</v>
      </c>
      <c r="B5045" s="99">
        <v>44183</v>
      </c>
      <c r="C5045" s="100" t="s">
        <v>462</v>
      </c>
      <c r="D5045" s="101">
        <f>VLOOKUP(Pag_Inicio_Corr_mas_casos[[#This Row],[Corregimiento]],Hoja3!$A$2:$D$676,4,0)</f>
        <v>130106</v>
      </c>
      <c r="E5045" s="100">
        <v>87</v>
      </c>
      <c r="F5045">
        <v>1</v>
      </c>
    </row>
    <row r="5046" spans="1:7">
      <c r="A5046" s="98">
        <v>44183</v>
      </c>
      <c r="B5046" s="99">
        <v>44183</v>
      </c>
      <c r="C5046" s="100" t="s">
        <v>465</v>
      </c>
      <c r="D5046" s="101">
        <f>VLOOKUP(Pag_Inicio_Corr_mas_casos[[#This Row],[Corregimiento]],Hoja3!$A$2:$D$676,4,0)</f>
        <v>80821</v>
      </c>
      <c r="E5046" s="100">
        <v>86</v>
      </c>
      <c r="F5046">
        <v>1</v>
      </c>
    </row>
    <row r="5047" spans="1:7">
      <c r="A5047" s="98">
        <v>44183</v>
      </c>
      <c r="B5047" s="99">
        <v>44183</v>
      </c>
      <c r="C5047" s="100" t="s">
        <v>496</v>
      </c>
      <c r="D5047" s="101">
        <f>VLOOKUP(Pag_Inicio_Corr_mas_casos[[#This Row],[Corregimiento]],Hoja3!$A$2:$D$676,4,0)</f>
        <v>80826</v>
      </c>
      <c r="E5047" s="100">
        <v>73</v>
      </c>
      <c r="F5047">
        <v>1</v>
      </c>
    </row>
    <row r="5048" spans="1:7">
      <c r="A5048" s="98">
        <v>44183</v>
      </c>
      <c r="B5048" s="99">
        <v>44183</v>
      </c>
      <c r="C5048" s="100" t="s">
        <v>470</v>
      </c>
      <c r="D5048" s="101">
        <f>VLOOKUP(Pag_Inicio_Corr_mas_casos[[#This Row],[Corregimiento]],Hoja3!$A$2:$D$676,4,0)</f>
        <v>80822</v>
      </c>
      <c r="E5048" s="100">
        <v>68</v>
      </c>
      <c r="F5048">
        <v>1</v>
      </c>
    </row>
    <row r="5049" spans="1:7">
      <c r="A5049" s="98">
        <v>44183</v>
      </c>
      <c r="B5049" s="99">
        <v>44183</v>
      </c>
      <c r="C5049" s="100" t="s">
        <v>468</v>
      </c>
      <c r="D5049" s="101">
        <f>VLOOKUP(Pag_Inicio_Corr_mas_casos[[#This Row],[Corregimiento]],Hoja3!$A$2:$D$676,4,0)</f>
        <v>80816</v>
      </c>
      <c r="E5049" s="100">
        <v>68</v>
      </c>
      <c r="F5049">
        <v>1</v>
      </c>
    </row>
    <row r="5050" spans="1:7">
      <c r="A5050" s="98">
        <v>44183</v>
      </c>
      <c r="B5050" s="99">
        <v>44183</v>
      </c>
      <c r="C5050" s="100" t="s">
        <v>469</v>
      </c>
      <c r="D5050" s="101">
        <f>VLOOKUP(Pag_Inicio_Corr_mas_casos[[#This Row],[Corregimiento]],Hoja3!$A$2:$D$676,4,0)</f>
        <v>80817</v>
      </c>
      <c r="E5050" s="100">
        <v>81</v>
      </c>
      <c r="F5050">
        <v>1</v>
      </c>
    </row>
    <row r="5051" spans="1:7">
      <c r="A5051" s="98">
        <v>44183</v>
      </c>
      <c r="B5051" s="99">
        <v>44183</v>
      </c>
      <c r="C5051" s="100" t="s">
        <v>481</v>
      </c>
      <c r="D5051" s="101">
        <f>VLOOKUP(Pag_Inicio_Corr_mas_casos[[#This Row],[Corregimiento]],Hoja3!$A$2:$D$676,4,0)</f>
        <v>80810</v>
      </c>
      <c r="E5051" s="100">
        <v>62</v>
      </c>
      <c r="F5051">
        <v>1</v>
      </c>
    </row>
    <row r="5052" spans="1:7">
      <c r="A5052" s="98">
        <v>44183</v>
      </c>
      <c r="B5052" s="99">
        <v>44183</v>
      </c>
      <c r="C5052" s="100" t="s">
        <v>466</v>
      </c>
      <c r="D5052" s="101">
        <f>VLOOKUP(Pag_Inicio_Corr_mas_casos[[#This Row],[Corregimiento]],Hoja3!$A$2:$D$676,4,0)</f>
        <v>81007</v>
      </c>
      <c r="E5052" s="100">
        <v>60</v>
      </c>
      <c r="F5052">
        <v>1</v>
      </c>
    </row>
    <row r="5053" spans="1:7">
      <c r="A5053" s="98">
        <v>44183</v>
      </c>
      <c r="B5053" s="99">
        <v>44183</v>
      </c>
      <c r="C5053" s="100" t="s">
        <v>464</v>
      </c>
      <c r="D5053" s="101">
        <f>VLOOKUP(Pag_Inicio_Corr_mas_casos[[#This Row],[Corregimiento]],Hoja3!$A$2:$D$676,4,0)</f>
        <v>130102</v>
      </c>
      <c r="E5053" s="100">
        <v>59</v>
      </c>
      <c r="F5053">
        <v>1</v>
      </c>
    </row>
    <row r="5054" spans="1:7">
      <c r="A5054" s="98">
        <v>44183</v>
      </c>
      <c r="B5054" s="99">
        <v>44183</v>
      </c>
      <c r="C5054" s="100" t="s">
        <v>461</v>
      </c>
      <c r="D5054" s="101">
        <f>VLOOKUP(Pag_Inicio_Corr_mas_casos[[#This Row],[Corregimiento]],Hoja3!$A$2:$D$676,4,0)</f>
        <v>81002</v>
      </c>
      <c r="E5054" s="100">
        <v>51</v>
      </c>
      <c r="F5054">
        <v>1</v>
      </c>
    </row>
    <row r="5055" spans="1:7">
      <c r="A5055" s="98">
        <v>44183</v>
      </c>
      <c r="B5055" s="99">
        <v>44183</v>
      </c>
      <c r="C5055" s="100" t="s">
        <v>491</v>
      </c>
      <c r="D5055" s="101">
        <f>VLOOKUP(Pag_Inicio_Corr_mas_casos[[#This Row],[Corregimiento]],Hoja3!$A$2:$D$676,4,0)</f>
        <v>80815</v>
      </c>
      <c r="E5055" s="100">
        <v>66</v>
      </c>
      <c r="F5055">
        <v>1</v>
      </c>
    </row>
    <row r="5056" spans="1:7">
      <c r="A5056" s="98">
        <v>44183</v>
      </c>
      <c r="B5056" s="99">
        <v>44183</v>
      </c>
      <c r="C5056" s="100" t="s">
        <v>471</v>
      </c>
      <c r="D5056" s="101">
        <f>VLOOKUP(Pag_Inicio_Corr_mas_casos[[#This Row],[Corregimiento]],Hoja3!$A$2:$D$676,4,0)</f>
        <v>80823</v>
      </c>
      <c r="E5056" s="100">
        <v>51</v>
      </c>
      <c r="F5056">
        <v>1</v>
      </c>
    </row>
    <row r="5057" spans="1:6">
      <c r="A5057" s="98">
        <v>44183</v>
      </c>
      <c r="B5057" s="99">
        <v>44183</v>
      </c>
      <c r="C5057" s="100" t="s">
        <v>493</v>
      </c>
      <c r="D5057" s="101">
        <f>VLOOKUP(Pag_Inicio_Corr_mas_casos[[#This Row],[Corregimiento]],Hoja3!$A$2:$D$676,4,0)</f>
        <v>80811</v>
      </c>
      <c r="E5057" s="100">
        <v>51</v>
      </c>
      <c r="F5057">
        <v>1</v>
      </c>
    </row>
    <row r="5058" spans="1:6">
      <c r="A5058" s="98">
        <v>44183</v>
      </c>
      <c r="B5058" s="99">
        <v>44183</v>
      </c>
      <c r="C5058" s="100" t="s">
        <v>479</v>
      </c>
      <c r="D5058" s="101">
        <f>VLOOKUP(Pag_Inicio_Corr_mas_casos[[#This Row],[Corregimiento]],Hoja3!$A$2:$D$676,4,0)</f>
        <v>80806</v>
      </c>
      <c r="E5058" s="100">
        <v>50</v>
      </c>
      <c r="F5058">
        <v>1</v>
      </c>
    </row>
    <row r="5059" spans="1:6">
      <c r="A5059" s="98">
        <v>44183</v>
      </c>
      <c r="B5059" s="99">
        <v>44183</v>
      </c>
      <c r="C5059" s="100" t="s">
        <v>506</v>
      </c>
      <c r="D5059" s="101">
        <f>VLOOKUP(Pag_Inicio_Corr_mas_casos[[#This Row],[Corregimiento]],Hoja3!$A$2:$D$676,4,0)</f>
        <v>81003</v>
      </c>
      <c r="E5059" s="100">
        <v>50</v>
      </c>
      <c r="F5059">
        <v>1</v>
      </c>
    </row>
    <row r="5060" spans="1:6">
      <c r="A5060" s="98">
        <v>44183</v>
      </c>
      <c r="B5060" s="99">
        <v>44183</v>
      </c>
      <c r="C5060" s="100" t="s">
        <v>486</v>
      </c>
      <c r="D5060" s="101">
        <f>VLOOKUP(Pag_Inicio_Corr_mas_casos[[#This Row],[Corregimiento]],Hoja3!$A$2:$D$676,4,0)</f>
        <v>80813</v>
      </c>
      <c r="E5060" s="100">
        <v>50</v>
      </c>
      <c r="F5060">
        <v>1</v>
      </c>
    </row>
    <row r="5061" spans="1:6">
      <c r="A5061" s="98">
        <v>44183</v>
      </c>
      <c r="B5061" s="99">
        <v>44183</v>
      </c>
      <c r="C5061" s="100" t="s">
        <v>512</v>
      </c>
      <c r="D5061" s="101">
        <f>VLOOKUP(Pag_Inicio_Corr_mas_casos[[#This Row],[Corregimiento]],Hoja3!$A$2:$D$676,4,0)</f>
        <v>80807</v>
      </c>
      <c r="E5061" s="100">
        <v>47</v>
      </c>
      <c r="F5061">
        <v>1</v>
      </c>
    </row>
    <row r="5062" spans="1:6">
      <c r="A5062" s="98">
        <v>44183</v>
      </c>
      <c r="B5062" s="99">
        <v>44183</v>
      </c>
      <c r="C5062" s="100" t="s">
        <v>507</v>
      </c>
      <c r="D5062" s="101">
        <f>VLOOKUP(Pag_Inicio_Corr_mas_casos[[#This Row],[Corregimiento]],Hoja3!$A$2:$D$676,4,0)</f>
        <v>81009</v>
      </c>
      <c r="E5062" s="100">
        <v>47</v>
      </c>
      <c r="F5062">
        <v>1</v>
      </c>
    </row>
    <row r="5063" spans="1:6">
      <c r="A5063" s="98">
        <v>44183</v>
      </c>
      <c r="B5063" s="99">
        <v>44183</v>
      </c>
      <c r="C5063" s="100" t="s">
        <v>472</v>
      </c>
      <c r="D5063" s="101">
        <f>VLOOKUP(Pag_Inicio_Corr_mas_casos[[#This Row],[Corregimiento]],Hoja3!$A$2:$D$676,4,0)</f>
        <v>81001</v>
      </c>
      <c r="E5063" s="100">
        <v>46</v>
      </c>
      <c r="F5063">
        <v>1</v>
      </c>
    </row>
    <row r="5064" spans="1:6">
      <c r="A5064" s="98">
        <v>44183</v>
      </c>
      <c r="B5064" s="99">
        <v>44183</v>
      </c>
      <c r="C5064" s="100" t="s">
        <v>707</v>
      </c>
      <c r="D5064" s="101">
        <f>VLOOKUP(Pag_Inicio_Corr_mas_casos[[#This Row],[Corregimiento]],Hoja3!$A$2:$D$676,4,0)</f>
        <v>20601</v>
      </c>
      <c r="E5064" s="100">
        <v>45</v>
      </c>
      <c r="F5064">
        <v>1</v>
      </c>
    </row>
    <row r="5065" spans="1:6">
      <c r="A5065" s="98">
        <v>44183</v>
      </c>
      <c r="B5065" s="99">
        <v>44183</v>
      </c>
      <c r="C5065" s="100" t="s">
        <v>505</v>
      </c>
      <c r="D5065" s="101">
        <f>VLOOKUP(Pag_Inicio_Corr_mas_casos[[#This Row],[Corregimiento]],Hoja3!$A$2:$D$676,4,0)</f>
        <v>130717</v>
      </c>
      <c r="E5065" s="100">
        <v>42</v>
      </c>
      <c r="F5065">
        <v>1</v>
      </c>
    </row>
    <row r="5066" spans="1:6">
      <c r="A5066" s="98">
        <v>44183</v>
      </c>
      <c r="B5066" s="99">
        <v>44183</v>
      </c>
      <c r="C5066" s="100" t="s">
        <v>477</v>
      </c>
      <c r="D5066" s="101">
        <f>VLOOKUP(Pag_Inicio_Corr_mas_casos[[#This Row],[Corregimiento]],Hoja3!$A$2:$D$676,4,0)</f>
        <v>130702</v>
      </c>
      <c r="E5066" s="100">
        <v>41</v>
      </c>
      <c r="F5066">
        <v>1</v>
      </c>
    </row>
    <row r="5067" spans="1:6">
      <c r="A5067" s="98">
        <v>44183</v>
      </c>
      <c r="B5067" s="99">
        <v>44183</v>
      </c>
      <c r="C5067" s="100" t="s">
        <v>517</v>
      </c>
      <c r="D5067" s="101">
        <f>VLOOKUP(Pag_Inicio_Corr_mas_casos[[#This Row],[Corregimiento]],Hoja3!$A$2:$D$676,4,0)</f>
        <v>91001</v>
      </c>
      <c r="E5067" s="100">
        <v>40</v>
      </c>
      <c r="F5067">
        <v>1</v>
      </c>
    </row>
    <row r="5068" spans="1:6">
      <c r="A5068" s="98">
        <v>44183</v>
      </c>
      <c r="B5068" s="99">
        <v>44183</v>
      </c>
      <c r="C5068" s="100" t="s">
        <v>474</v>
      </c>
      <c r="D5068" s="101">
        <f>VLOOKUP(Pag_Inicio_Corr_mas_casos[[#This Row],[Corregimiento]],Hoja3!$A$2:$D$676,4,0)</f>
        <v>130107</v>
      </c>
      <c r="E5068" s="100">
        <v>39</v>
      </c>
      <c r="F5068">
        <v>1</v>
      </c>
    </row>
    <row r="5069" spans="1:6">
      <c r="A5069" s="98">
        <v>44183</v>
      </c>
      <c r="B5069" s="99">
        <v>44183</v>
      </c>
      <c r="C5069" s="100" t="s">
        <v>480</v>
      </c>
      <c r="D5069" s="101">
        <f>VLOOKUP(Pag_Inicio_Corr_mas_casos[[#This Row],[Corregimiento]],Hoja3!$A$2:$D$676,4,0)</f>
        <v>130108</v>
      </c>
      <c r="E5069" s="100">
        <v>37</v>
      </c>
      <c r="F5069">
        <v>1</v>
      </c>
    </row>
    <row r="5070" spans="1:6">
      <c r="A5070" s="98">
        <v>44183</v>
      </c>
      <c r="B5070" s="99">
        <v>44183</v>
      </c>
      <c r="C5070" s="100" t="s">
        <v>495</v>
      </c>
      <c r="D5070" s="101">
        <f>VLOOKUP(Pag_Inicio_Corr_mas_casos[[#This Row],[Corregimiento]],Hoja3!$A$2:$D$676,4,0)</f>
        <v>130708</v>
      </c>
      <c r="E5070" s="100">
        <v>37</v>
      </c>
      <c r="F5070">
        <v>1</v>
      </c>
    </row>
    <row r="5071" spans="1:6">
      <c r="A5071" s="98">
        <v>44183</v>
      </c>
      <c r="B5071" s="99">
        <v>44183</v>
      </c>
      <c r="C5071" s="100" t="s">
        <v>467</v>
      </c>
      <c r="D5071" s="101">
        <f>VLOOKUP(Pag_Inicio_Corr_mas_casos[[#This Row],[Corregimiento]],Hoja3!$A$2:$D$676,4,0)</f>
        <v>81008</v>
      </c>
      <c r="E5071" s="100">
        <v>37</v>
      </c>
      <c r="F5071">
        <v>1</v>
      </c>
    </row>
    <row r="5072" spans="1:6">
      <c r="A5072" s="98">
        <v>44183</v>
      </c>
      <c r="B5072" s="99">
        <v>44183</v>
      </c>
      <c r="C5072" s="100" t="s">
        <v>499</v>
      </c>
      <c r="D5072" s="101">
        <f>VLOOKUP(Pag_Inicio_Corr_mas_casos[[#This Row],[Corregimiento]],Hoja3!$A$2:$D$676,4,0)</f>
        <v>130105</v>
      </c>
      <c r="E5072" s="100">
        <v>36</v>
      </c>
      <c r="F5072">
        <v>1</v>
      </c>
    </row>
    <row r="5073" spans="1:6">
      <c r="A5073" s="98">
        <v>44183</v>
      </c>
      <c r="B5073" s="99">
        <v>44183</v>
      </c>
      <c r="C5073" s="100" t="s">
        <v>478</v>
      </c>
      <c r="D5073" s="101">
        <f>VLOOKUP(Pag_Inicio_Corr_mas_casos[[#This Row],[Corregimiento]],Hoja3!$A$2:$D$676,4,0)</f>
        <v>40601</v>
      </c>
      <c r="E5073" s="100">
        <v>34</v>
      </c>
      <c r="F5073">
        <v>1</v>
      </c>
    </row>
    <row r="5074" spans="1:6">
      <c r="A5074" s="98">
        <v>44183</v>
      </c>
      <c r="B5074" s="99">
        <v>44183</v>
      </c>
      <c r="C5074" s="100" t="s">
        <v>490</v>
      </c>
      <c r="D5074" s="101">
        <f>VLOOKUP(Pag_Inicio_Corr_mas_casos[[#This Row],[Corregimiento]],Hoja3!$A$2:$D$676,4,0)</f>
        <v>80820</v>
      </c>
      <c r="E5074" s="100">
        <v>34</v>
      </c>
      <c r="F5074">
        <v>1</v>
      </c>
    </row>
    <row r="5075" spans="1:6">
      <c r="A5075" s="98">
        <v>44183</v>
      </c>
      <c r="B5075" s="99">
        <v>44183</v>
      </c>
      <c r="C5075" s="100" t="s">
        <v>513</v>
      </c>
      <c r="D5075" s="101">
        <f>VLOOKUP(Pag_Inicio_Corr_mas_casos[[#This Row],[Corregimiento]],Hoja3!$A$2:$D$676,4,0)</f>
        <v>80814</v>
      </c>
      <c r="E5075" s="100">
        <v>31</v>
      </c>
      <c r="F5075">
        <v>1</v>
      </c>
    </row>
    <row r="5076" spans="1:6">
      <c r="A5076" s="98">
        <v>44183</v>
      </c>
      <c r="B5076" s="99">
        <v>44183</v>
      </c>
      <c r="C5076" s="100" t="s">
        <v>633</v>
      </c>
      <c r="D5076" s="101">
        <f>VLOOKUP(Pag_Inicio_Corr_mas_casos[[#This Row],[Corregimiento]],Hoja3!$A$2:$D$676,4,0)</f>
        <v>20401</v>
      </c>
      <c r="E5076" s="100">
        <v>31</v>
      </c>
      <c r="F5076">
        <v>1</v>
      </c>
    </row>
    <row r="5077" spans="1:6">
      <c r="A5077" s="98">
        <v>44183</v>
      </c>
      <c r="B5077" s="99">
        <v>44183</v>
      </c>
      <c r="C5077" s="100" t="s">
        <v>524</v>
      </c>
      <c r="D5077" s="101">
        <f>VLOOKUP(Pag_Inicio_Corr_mas_casos[[#This Row],[Corregimiento]],Hoja3!$A$2:$D$676,4,0)</f>
        <v>130716</v>
      </c>
      <c r="E5077" s="100">
        <v>30</v>
      </c>
      <c r="F5077">
        <v>1</v>
      </c>
    </row>
    <row r="5078" spans="1:6">
      <c r="A5078" s="98">
        <v>44183</v>
      </c>
      <c r="B5078" s="99">
        <v>44183</v>
      </c>
      <c r="C5078" s="100" t="s">
        <v>498</v>
      </c>
      <c r="D5078" s="101">
        <f>VLOOKUP(Pag_Inicio_Corr_mas_casos[[#This Row],[Corregimiento]],Hoja3!$A$2:$D$676,4,0)</f>
        <v>80803</v>
      </c>
      <c r="E5078" s="100">
        <v>30</v>
      </c>
      <c r="F5078">
        <v>1</v>
      </c>
    </row>
    <row r="5079" spans="1:6">
      <c r="A5079" s="98">
        <v>44183</v>
      </c>
      <c r="B5079" s="99">
        <v>44183</v>
      </c>
      <c r="C5079" s="100" t="s">
        <v>671</v>
      </c>
      <c r="D5079" s="101">
        <f>VLOOKUP(Pag_Inicio_Corr_mas_casos[[#This Row],[Corregimiento]],Hoja3!$A$2:$D$676,4,0)</f>
        <v>20602</v>
      </c>
      <c r="E5079" s="100">
        <v>27</v>
      </c>
      <c r="F5079">
        <v>1</v>
      </c>
    </row>
    <row r="5080" spans="1:6">
      <c r="A5080" s="98">
        <v>44183</v>
      </c>
      <c r="B5080" s="99">
        <v>44183</v>
      </c>
      <c r="C5080" s="100" t="s">
        <v>509</v>
      </c>
      <c r="D5080" s="101">
        <f>VLOOKUP(Pag_Inicio_Corr_mas_casos[[#This Row],[Corregimiento]],Hoja3!$A$2:$D$676,4,0)</f>
        <v>130701</v>
      </c>
      <c r="E5080" s="100">
        <v>26</v>
      </c>
      <c r="F5080">
        <v>1</v>
      </c>
    </row>
    <row r="5081" spans="1:6">
      <c r="A5081" s="98">
        <v>44183</v>
      </c>
      <c r="B5081" s="99">
        <v>44183</v>
      </c>
      <c r="C5081" s="100" t="s">
        <v>508</v>
      </c>
      <c r="D5081" s="101">
        <f>VLOOKUP(Pag_Inicio_Corr_mas_casos[[#This Row],[Corregimiento]],Hoja3!$A$2:$D$676,4,0)</f>
        <v>30104</v>
      </c>
      <c r="E5081" s="100">
        <v>25</v>
      </c>
      <c r="F5081">
        <v>1</v>
      </c>
    </row>
    <row r="5082" spans="1:6">
      <c r="A5082" s="98">
        <v>44183</v>
      </c>
      <c r="B5082" s="99">
        <v>44183</v>
      </c>
      <c r="C5082" s="100" t="s">
        <v>497</v>
      </c>
      <c r="D5082" s="101">
        <f>VLOOKUP(Pag_Inicio_Corr_mas_casos[[#This Row],[Corregimiento]],Hoja3!$A$2:$D$676,4,0)</f>
        <v>50208</v>
      </c>
      <c r="E5082" s="100">
        <v>24</v>
      </c>
      <c r="F5082">
        <v>1</v>
      </c>
    </row>
    <row r="5083" spans="1:6">
      <c r="A5083" s="98">
        <v>44183</v>
      </c>
      <c r="B5083" s="99">
        <v>44183</v>
      </c>
      <c r="C5083" s="100" t="s">
        <v>489</v>
      </c>
      <c r="D5083" s="101">
        <f>VLOOKUP(Pag_Inicio_Corr_mas_casos[[#This Row],[Corregimiento]],Hoja3!$A$2:$D$676,4,0)</f>
        <v>80808</v>
      </c>
      <c r="E5083" s="100">
        <v>24</v>
      </c>
      <c r="F5083">
        <v>1</v>
      </c>
    </row>
    <row r="5084" spans="1:6">
      <c r="A5084" s="98">
        <v>44183</v>
      </c>
      <c r="B5084" s="99">
        <v>44183</v>
      </c>
      <c r="C5084" s="100" t="s">
        <v>483</v>
      </c>
      <c r="D5084" s="101">
        <f>VLOOKUP(Pag_Inicio_Corr_mas_casos[[#This Row],[Corregimiento]],Hoja3!$A$2:$D$676,4,0)</f>
        <v>30113</v>
      </c>
      <c r="E5084" s="100">
        <v>23</v>
      </c>
      <c r="F5084">
        <v>1</v>
      </c>
    </row>
    <row r="5085" spans="1:6">
      <c r="A5085" s="98">
        <v>44183</v>
      </c>
      <c r="B5085" s="99">
        <v>44183</v>
      </c>
      <c r="C5085" s="100" t="s">
        <v>596</v>
      </c>
      <c r="D5085" s="101">
        <f>VLOOKUP(Pag_Inicio_Corr_mas_casos[[#This Row],[Corregimiento]],Hoja3!$A$2:$D$676,4,0)</f>
        <v>91101</v>
      </c>
      <c r="E5085" s="100">
        <v>23</v>
      </c>
      <c r="F5085">
        <v>1</v>
      </c>
    </row>
    <row r="5086" spans="1:6">
      <c r="A5086" s="98">
        <v>44183</v>
      </c>
      <c r="B5086" s="99">
        <v>44183</v>
      </c>
      <c r="C5086" s="100" t="s">
        <v>564</v>
      </c>
      <c r="D5086" s="101">
        <f>VLOOKUP(Pag_Inicio_Corr_mas_casos[[#This Row],[Corregimiento]],Hoja3!$A$2:$D$676,4,0)</f>
        <v>40606</v>
      </c>
      <c r="E5086" s="100">
        <v>22</v>
      </c>
      <c r="F5086">
        <v>1</v>
      </c>
    </row>
    <row r="5087" spans="1:6">
      <c r="A5087" s="98">
        <v>44183</v>
      </c>
      <c r="B5087" s="99">
        <v>44183</v>
      </c>
      <c r="C5087" s="100" t="s">
        <v>708</v>
      </c>
      <c r="D5087" s="101">
        <f>VLOOKUP(Pag_Inicio_Corr_mas_casos[[#This Row],[Corregimiento]],Hoja3!$A$2:$D$676,4,0)</f>
        <v>20406</v>
      </c>
      <c r="E5087" s="100">
        <v>21</v>
      </c>
      <c r="F5087">
        <v>1</v>
      </c>
    </row>
    <row r="5088" spans="1:6">
      <c r="A5088" s="98">
        <v>44183</v>
      </c>
      <c r="B5088" s="99">
        <v>44183</v>
      </c>
      <c r="C5088" s="100" t="s">
        <v>453</v>
      </c>
      <c r="D5088" s="101">
        <f>VLOOKUP(Pag_Inicio_Corr_mas_casos[[#This Row],[Corregimiento]],Hoja3!$A$2:$D$676,4,0)</f>
        <v>130709</v>
      </c>
      <c r="E5088" s="100">
        <v>20</v>
      </c>
      <c r="F5088">
        <v>1</v>
      </c>
    </row>
    <row r="5089" spans="1:7">
      <c r="A5089" s="98">
        <v>44183</v>
      </c>
      <c r="B5089" s="99">
        <v>44183</v>
      </c>
      <c r="C5089" s="100" t="s">
        <v>475</v>
      </c>
      <c r="D5089" s="101">
        <f>VLOOKUP(Pag_Inicio_Corr_mas_casos[[#This Row],[Corregimiento]],Hoja3!$A$2:$D$676,4,0)</f>
        <v>81006</v>
      </c>
      <c r="E5089" s="100">
        <v>19</v>
      </c>
      <c r="F5089">
        <v>1</v>
      </c>
    </row>
    <row r="5090" spans="1:7">
      <c r="A5090" s="98">
        <v>44183</v>
      </c>
      <c r="B5090" s="99">
        <v>44183</v>
      </c>
      <c r="C5090" s="100" t="s">
        <v>709</v>
      </c>
      <c r="D5090" s="101">
        <f>VLOOKUP(Pag_Inicio_Corr_mas_casos[[#This Row],[Corregimiento]],Hoja3!$A$2:$D$676,4,0)</f>
        <v>30103</v>
      </c>
      <c r="E5090" s="100">
        <v>19</v>
      </c>
      <c r="F5090">
        <v>1</v>
      </c>
    </row>
    <row r="5091" spans="1:7">
      <c r="A5091" s="98">
        <v>44183</v>
      </c>
      <c r="B5091" s="99">
        <v>44183</v>
      </c>
      <c r="C5091" s="100" t="s">
        <v>463</v>
      </c>
      <c r="D5091" s="101">
        <f>VLOOKUP(Pag_Inicio_Corr_mas_casos[[#This Row],[Corregimiento]],Hoja3!$A$2:$D$676,4,0)</f>
        <v>80802</v>
      </c>
      <c r="E5091" s="100">
        <v>19</v>
      </c>
      <c r="F5091">
        <v>1</v>
      </c>
    </row>
    <row r="5092" spans="1:7">
      <c r="A5092" s="98">
        <v>44183</v>
      </c>
      <c r="B5092" s="99">
        <v>44183</v>
      </c>
      <c r="C5092" s="100" t="s">
        <v>486</v>
      </c>
      <c r="D5092" s="100">
        <v>40607</v>
      </c>
      <c r="E5092" s="100">
        <v>19</v>
      </c>
      <c r="F5092">
        <v>1</v>
      </c>
    </row>
    <row r="5093" spans="1:7">
      <c r="A5093" s="98">
        <v>44183</v>
      </c>
      <c r="B5093" s="99">
        <v>44183</v>
      </c>
      <c r="C5093" s="100" t="s">
        <v>482</v>
      </c>
      <c r="D5093" s="101">
        <f>VLOOKUP(Pag_Inicio_Corr_mas_casos[[#This Row],[Corregimiento]],Hoja3!$A$2:$D$676,4,0)</f>
        <v>30107</v>
      </c>
      <c r="E5093" s="100">
        <v>18</v>
      </c>
      <c r="F5093">
        <v>1</v>
      </c>
    </row>
    <row r="5094" spans="1:7">
      <c r="A5094" s="98">
        <v>44183</v>
      </c>
      <c r="B5094" s="99">
        <v>44183</v>
      </c>
      <c r="C5094" s="100" t="s">
        <v>540</v>
      </c>
      <c r="D5094" s="101">
        <f>VLOOKUP(Pag_Inicio_Corr_mas_casos[[#This Row],[Corregimiento]],Hoja3!$A$2:$D$676,4,0)</f>
        <v>40611</v>
      </c>
      <c r="E5094" s="100">
        <v>18</v>
      </c>
      <c r="F5094">
        <v>1</v>
      </c>
    </row>
    <row r="5095" spans="1:7">
      <c r="A5095" s="98">
        <v>44183</v>
      </c>
      <c r="B5095" s="99">
        <v>44183</v>
      </c>
      <c r="C5095" s="100" t="s">
        <v>523</v>
      </c>
      <c r="D5095" s="101">
        <f>VLOOKUP(Pag_Inicio_Corr_mas_casos[[#This Row],[Corregimiento]],Hoja3!$A$2:$D$676,4,0)</f>
        <v>81005</v>
      </c>
      <c r="E5095" s="100">
        <v>18</v>
      </c>
      <c r="F5095">
        <v>1</v>
      </c>
    </row>
    <row r="5096" spans="1:7">
      <c r="A5096" s="98">
        <v>44183</v>
      </c>
      <c r="B5096" s="99">
        <v>44183</v>
      </c>
      <c r="C5096" s="100" t="s">
        <v>510</v>
      </c>
      <c r="D5096" s="101">
        <f>VLOOKUP(Pag_Inicio_Corr_mas_casos[[#This Row],[Corregimiento]],Hoja3!$A$2:$D$676,4,0)</f>
        <v>80804</v>
      </c>
      <c r="E5096" s="100">
        <v>17</v>
      </c>
      <c r="F5096">
        <v>1</v>
      </c>
    </row>
    <row r="5097" spans="1:7">
      <c r="A5097" s="98">
        <v>44183</v>
      </c>
      <c r="B5097" s="99">
        <v>44183</v>
      </c>
      <c r="C5097" s="100" t="s">
        <v>504</v>
      </c>
      <c r="D5097" s="101">
        <f>VLOOKUP(Pag_Inicio_Corr_mas_casos[[#This Row],[Corregimiento]],Hoja3!$A$2:$D$676,4,0)</f>
        <v>80805</v>
      </c>
      <c r="E5097" s="100">
        <v>16</v>
      </c>
      <c r="F5097">
        <v>1</v>
      </c>
    </row>
    <row r="5098" spans="1:7">
      <c r="A5098" s="98">
        <v>44183</v>
      </c>
      <c r="B5098" s="99">
        <v>44183</v>
      </c>
      <c r="C5098" s="100" t="s">
        <v>536</v>
      </c>
      <c r="D5098" s="101">
        <f>VLOOKUP(Pag_Inicio_Corr_mas_casos[[#This Row],[Corregimiento]],Hoja3!$A$2:$D$676,4,0)</f>
        <v>81004</v>
      </c>
      <c r="E5098" s="100">
        <v>16</v>
      </c>
      <c r="F5098">
        <v>1</v>
      </c>
    </row>
    <row r="5099" spans="1:7">
      <c r="A5099" s="98">
        <v>44183</v>
      </c>
      <c r="B5099" s="99">
        <v>44183</v>
      </c>
      <c r="C5099" s="100" t="s">
        <v>516</v>
      </c>
      <c r="D5099" s="101">
        <f>VLOOKUP(Pag_Inicio_Corr_mas_casos[[#This Row],[Corregimiento]],Hoja3!$A$2:$D$676,4,0)</f>
        <v>130706</v>
      </c>
      <c r="E5099" s="100">
        <v>14</v>
      </c>
      <c r="F5099">
        <v>1</v>
      </c>
    </row>
    <row r="5100" spans="1:7">
      <c r="A5100" s="98">
        <v>44183</v>
      </c>
      <c r="B5100" s="99">
        <v>44183</v>
      </c>
      <c r="C5100" s="100" t="s">
        <v>625</v>
      </c>
      <c r="D5100" s="101">
        <f>VLOOKUP(Pag_Inicio_Corr_mas_casos[[#This Row],[Corregimiento]],Hoja3!$A$2:$D$676,4,0)</f>
        <v>60103</v>
      </c>
      <c r="E5100" s="100">
        <v>14</v>
      </c>
      <c r="F5100">
        <v>1</v>
      </c>
    </row>
    <row r="5101" spans="1:7">
      <c r="A5101" s="98">
        <v>44183</v>
      </c>
      <c r="B5101" s="99">
        <v>44183</v>
      </c>
      <c r="C5101" s="100" t="s">
        <v>710</v>
      </c>
      <c r="D5101" s="101">
        <f>VLOOKUP(Pag_Inicio_Corr_mas_casos[[#This Row],[Corregimiento]],Hoja3!$A$2:$D$676,4,0)</f>
        <v>20402</v>
      </c>
      <c r="E5101" s="100">
        <v>13</v>
      </c>
      <c r="F5101">
        <v>1</v>
      </c>
    </row>
    <row r="5102" spans="1:7">
      <c r="A5102" s="98">
        <v>44183</v>
      </c>
      <c r="B5102" s="99">
        <v>44183</v>
      </c>
      <c r="C5102" s="100" t="s">
        <v>485</v>
      </c>
      <c r="D5102" s="101">
        <f>VLOOKUP(Pag_Inicio_Corr_mas_casos[[#This Row],[Corregimiento]],Hoja3!$A$2:$D$676,4,0)</f>
        <v>50207</v>
      </c>
      <c r="E5102" s="100">
        <v>11</v>
      </c>
      <c r="F5102">
        <v>1</v>
      </c>
    </row>
    <row r="5103" spans="1:7">
      <c r="A5103" s="40">
        <v>44184</v>
      </c>
      <c r="B5103" s="22">
        <v>44184</v>
      </c>
      <c r="C5103" t="s">
        <v>501</v>
      </c>
      <c r="D5103" s="164">
        <f>VLOOKUP(Pag_Inicio_Corr_mas_casos[[#This Row],[Corregimiento]],Hoja3!$A$2:$D$676,4,0)</f>
        <v>80809</v>
      </c>
      <c r="E5103">
        <v>143</v>
      </c>
      <c r="F5103">
        <v>1</v>
      </c>
      <c r="G5103">
        <f>SUM(F5103:F5164)</f>
        <v>62</v>
      </c>
    </row>
    <row r="5104" spans="1:7">
      <c r="A5104" s="139">
        <v>44184</v>
      </c>
      <c r="B5104" s="140">
        <v>44184</v>
      </c>
      <c r="C5104" s="141" t="s">
        <v>711</v>
      </c>
      <c r="D5104" s="142">
        <f>VLOOKUP(Pag_Inicio_Corr_mas_casos[[#This Row],[Corregimiento]],Hoja3!$A$2:$D$676,4,0)</f>
        <v>80812</v>
      </c>
      <c r="E5104" s="141">
        <v>113</v>
      </c>
      <c r="F5104">
        <v>1</v>
      </c>
    </row>
    <row r="5105" spans="1:6">
      <c r="A5105" s="139">
        <v>44184</v>
      </c>
      <c r="B5105" s="140">
        <v>44184</v>
      </c>
      <c r="C5105" s="141" t="s">
        <v>473</v>
      </c>
      <c r="D5105" s="142">
        <f>VLOOKUP(Pag_Inicio_Corr_mas_casos[[#This Row],[Corregimiento]],Hoja3!$A$2:$D$676,4,0)</f>
        <v>80819</v>
      </c>
      <c r="E5105" s="141">
        <v>112</v>
      </c>
      <c r="F5105">
        <v>1</v>
      </c>
    </row>
    <row r="5106" spans="1:6">
      <c r="A5106" s="139">
        <v>44184</v>
      </c>
      <c r="B5106" s="140">
        <v>44184</v>
      </c>
      <c r="C5106" s="141" t="s">
        <v>465</v>
      </c>
      <c r="D5106" s="142">
        <f>VLOOKUP(Pag_Inicio_Corr_mas_casos[[#This Row],[Corregimiento]],Hoja3!$A$2:$D$676,4,0)</f>
        <v>80821</v>
      </c>
      <c r="E5106" s="141">
        <v>94</v>
      </c>
      <c r="F5106">
        <v>1</v>
      </c>
    </row>
    <row r="5107" spans="1:6">
      <c r="A5107" s="139">
        <v>44184</v>
      </c>
      <c r="B5107" s="140">
        <v>44184</v>
      </c>
      <c r="C5107" s="141" t="s">
        <v>462</v>
      </c>
      <c r="D5107" s="142">
        <f>VLOOKUP(Pag_Inicio_Corr_mas_casos[[#This Row],[Corregimiento]],Hoja3!$A$2:$D$676,4,0)</f>
        <v>130106</v>
      </c>
      <c r="E5107" s="141">
        <v>90</v>
      </c>
      <c r="F5107">
        <v>1</v>
      </c>
    </row>
    <row r="5108" spans="1:6">
      <c r="A5108" s="139">
        <v>44184</v>
      </c>
      <c r="B5108" s="140">
        <v>44184</v>
      </c>
      <c r="C5108" s="141" t="s">
        <v>460</v>
      </c>
      <c r="D5108" s="142">
        <f>VLOOKUP(Pag_Inicio_Corr_mas_casos[[#This Row],[Corregimiento]],Hoja3!$A$2:$D$676,4,0)</f>
        <v>130101</v>
      </c>
      <c r="E5108" s="141">
        <v>89</v>
      </c>
      <c r="F5108">
        <v>1</v>
      </c>
    </row>
    <row r="5109" spans="1:6">
      <c r="A5109" s="139">
        <v>44184</v>
      </c>
      <c r="B5109" s="140">
        <v>44184</v>
      </c>
      <c r="C5109" s="141" t="s">
        <v>469</v>
      </c>
      <c r="D5109" s="142">
        <f>VLOOKUP(Pag_Inicio_Corr_mas_casos[[#This Row],[Corregimiento]],Hoja3!$A$2:$D$676,4,0)</f>
        <v>80817</v>
      </c>
      <c r="E5109" s="141">
        <v>90</v>
      </c>
      <c r="F5109">
        <v>1</v>
      </c>
    </row>
    <row r="5110" spans="1:6">
      <c r="A5110" s="139">
        <v>44184</v>
      </c>
      <c r="B5110" s="140">
        <v>44184</v>
      </c>
      <c r="C5110" s="141" t="s">
        <v>470</v>
      </c>
      <c r="D5110" s="142">
        <f>VLOOKUP(Pag_Inicio_Corr_mas_casos[[#This Row],[Corregimiento]],Hoja3!$A$2:$D$676,4,0)</f>
        <v>80822</v>
      </c>
      <c r="E5110" s="141">
        <v>69</v>
      </c>
      <c r="F5110">
        <v>1</v>
      </c>
    </row>
    <row r="5111" spans="1:6">
      <c r="A5111" s="139">
        <v>44184</v>
      </c>
      <c r="B5111" s="140">
        <v>44184</v>
      </c>
      <c r="C5111" s="141" t="s">
        <v>712</v>
      </c>
      <c r="D5111" s="142">
        <f>VLOOKUP(Pag_Inicio_Corr_mas_casos[[#This Row],[Corregimiento]],Hoja3!$A$2:$D$676,4,0)</f>
        <v>80823</v>
      </c>
      <c r="E5111" s="141">
        <v>68</v>
      </c>
      <c r="F5111">
        <v>1</v>
      </c>
    </row>
    <row r="5112" spans="1:6">
      <c r="A5112" s="139">
        <v>44184</v>
      </c>
      <c r="B5112" s="140">
        <v>44184</v>
      </c>
      <c r="C5112" s="141" t="s">
        <v>713</v>
      </c>
      <c r="D5112" s="142">
        <f>VLOOKUP(Pag_Inicio_Corr_mas_casos[[#This Row],[Corregimiento]],Hoja3!$A$2:$D$676,4,0)</f>
        <v>80816</v>
      </c>
      <c r="E5112" s="141">
        <v>68</v>
      </c>
      <c r="F5112">
        <v>1</v>
      </c>
    </row>
    <row r="5113" spans="1:6">
      <c r="A5113" s="139">
        <v>44184</v>
      </c>
      <c r="B5113" s="140">
        <v>44184</v>
      </c>
      <c r="C5113" s="141" t="s">
        <v>481</v>
      </c>
      <c r="D5113" s="142">
        <f>VLOOKUP(Pag_Inicio_Corr_mas_casos[[#This Row],[Corregimiento]],Hoja3!$A$2:$D$676,4,0)</f>
        <v>80810</v>
      </c>
      <c r="E5113" s="141">
        <v>65</v>
      </c>
      <c r="F5113">
        <v>1</v>
      </c>
    </row>
    <row r="5114" spans="1:6">
      <c r="A5114" s="139">
        <v>44184</v>
      </c>
      <c r="B5114" s="140">
        <v>44184</v>
      </c>
      <c r="C5114" s="141" t="s">
        <v>496</v>
      </c>
      <c r="D5114" s="142">
        <f>VLOOKUP(Pag_Inicio_Corr_mas_casos[[#This Row],[Corregimiento]],Hoja3!$A$2:$D$676,4,0)</f>
        <v>80826</v>
      </c>
      <c r="E5114" s="141">
        <v>62</v>
      </c>
      <c r="F5114">
        <v>1</v>
      </c>
    </row>
    <row r="5115" spans="1:6">
      <c r="A5115" s="139">
        <v>44184</v>
      </c>
      <c r="B5115" s="140">
        <v>44184</v>
      </c>
      <c r="C5115" s="141" t="s">
        <v>505</v>
      </c>
      <c r="D5115" s="142">
        <f>VLOOKUP(Pag_Inicio_Corr_mas_casos[[#This Row],[Corregimiento]],Hoja3!$A$2:$D$676,4,0)</f>
        <v>130717</v>
      </c>
      <c r="E5115" s="141">
        <v>61</v>
      </c>
      <c r="F5115">
        <v>1</v>
      </c>
    </row>
    <row r="5116" spans="1:6">
      <c r="A5116" s="139">
        <v>44184</v>
      </c>
      <c r="B5116" s="140">
        <v>44184</v>
      </c>
      <c r="C5116" s="141" t="s">
        <v>479</v>
      </c>
      <c r="D5116" s="142">
        <f>VLOOKUP(Pag_Inicio_Corr_mas_casos[[#This Row],[Corregimiento]],Hoja3!$A$2:$D$676,4,0)</f>
        <v>80806</v>
      </c>
      <c r="E5116" s="141">
        <v>61</v>
      </c>
      <c r="F5116">
        <v>1</v>
      </c>
    </row>
    <row r="5117" spans="1:6">
      <c r="A5117" s="139">
        <v>44184</v>
      </c>
      <c r="B5117" s="140">
        <v>44184</v>
      </c>
      <c r="C5117" s="141" t="s">
        <v>491</v>
      </c>
      <c r="D5117" s="142">
        <f>VLOOKUP(Pag_Inicio_Corr_mas_casos[[#This Row],[Corregimiento]],Hoja3!$A$2:$D$676,4,0)</f>
        <v>80815</v>
      </c>
      <c r="E5117" s="141">
        <v>94</v>
      </c>
      <c r="F5117">
        <v>1</v>
      </c>
    </row>
    <row r="5118" spans="1:6">
      <c r="A5118" s="139">
        <v>44184</v>
      </c>
      <c r="B5118" s="140">
        <v>44184</v>
      </c>
      <c r="C5118" s="141" t="s">
        <v>517</v>
      </c>
      <c r="D5118" s="142">
        <f>VLOOKUP(Pag_Inicio_Corr_mas_casos[[#This Row],[Corregimiento]],Hoja3!$A$2:$D$676,4,0)</f>
        <v>91001</v>
      </c>
      <c r="E5118" s="141">
        <v>59</v>
      </c>
      <c r="F5118">
        <v>1</v>
      </c>
    </row>
    <row r="5119" spans="1:6">
      <c r="A5119" s="139">
        <v>44184</v>
      </c>
      <c r="B5119" s="140">
        <v>44184</v>
      </c>
      <c r="C5119" s="141" t="s">
        <v>507</v>
      </c>
      <c r="D5119" s="142">
        <f>VLOOKUP(Pag_Inicio_Corr_mas_casos[[#This Row],[Corregimiento]],Hoja3!$A$2:$D$676,4,0)</f>
        <v>81009</v>
      </c>
      <c r="E5119" s="141">
        <v>59</v>
      </c>
      <c r="F5119">
        <v>1</v>
      </c>
    </row>
    <row r="5120" spans="1:6">
      <c r="A5120" s="139">
        <v>44184</v>
      </c>
      <c r="B5120" s="140">
        <v>44184</v>
      </c>
      <c r="C5120" s="141" t="s">
        <v>464</v>
      </c>
      <c r="D5120" s="142">
        <f>VLOOKUP(Pag_Inicio_Corr_mas_casos[[#This Row],[Corregimiento]],Hoja3!$A$2:$D$676,4,0)</f>
        <v>130102</v>
      </c>
      <c r="E5120" s="141">
        <v>59</v>
      </c>
      <c r="F5120">
        <v>1</v>
      </c>
    </row>
    <row r="5121" spans="1:6">
      <c r="A5121" s="139">
        <v>44184</v>
      </c>
      <c r="B5121" s="140">
        <v>44184</v>
      </c>
      <c r="C5121" s="141" t="s">
        <v>512</v>
      </c>
      <c r="D5121" s="142">
        <f>VLOOKUP(Pag_Inicio_Corr_mas_casos[[#This Row],[Corregimiento]],Hoja3!$A$2:$D$676,4,0)</f>
        <v>80807</v>
      </c>
      <c r="E5121" s="141">
        <v>558</v>
      </c>
      <c r="F5121">
        <v>1</v>
      </c>
    </row>
    <row r="5122" spans="1:6">
      <c r="A5122" s="139">
        <v>44184</v>
      </c>
      <c r="B5122" s="140">
        <v>44184</v>
      </c>
      <c r="C5122" s="141" t="s">
        <v>490</v>
      </c>
      <c r="D5122" s="142">
        <f>VLOOKUP(Pag_Inicio_Corr_mas_casos[[#This Row],[Corregimiento]],Hoja3!$A$2:$D$676,4,0)</f>
        <v>80820</v>
      </c>
      <c r="E5122" s="141">
        <v>55</v>
      </c>
      <c r="F5122">
        <v>1</v>
      </c>
    </row>
    <row r="5123" spans="1:6">
      <c r="A5123" s="139">
        <v>44184</v>
      </c>
      <c r="B5123" s="140">
        <v>44184</v>
      </c>
      <c r="C5123" s="141" t="s">
        <v>714</v>
      </c>
      <c r="D5123" s="142">
        <f>VLOOKUP(Pag_Inicio_Corr_mas_casos[[#This Row],[Corregimiento]],Hoja3!$A$2:$D$676,4,0)</f>
        <v>81007</v>
      </c>
      <c r="E5123" s="141">
        <v>54</v>
      </c>
      <c r="F5123">
        <v>1</v>
      </c>
    </row>
    <row r="5124" spans="1:6">
      <c r="A5124" s="139">
        <v>44184</v>
      </c>
      <c r="B5124" s="140">
        <v>44184</v>
      </c>
      <c r="C5124" s="141" t="s">
        <v>472</v>
      </c>
      <c r="D5124" s="142">
        <f>VLOOKUP(Pag_Inicio_Corr_mas_casos[[#This Row],[Corregimiento]],Hoja3!$A$2:$D$676,4,0)</f>
        <v>81001</v>
      </c>
      <c r="E5124" s="141">
        <v>51</v>
      </c>
      <c r="F5124">
        <v>1</v>
      </c>
    </row>
    <row r="5125" spans="1:6">
      <c r="A5125" s="139">
        <v>44184</v>
      </c>
      <c r="B5125" s="140">
        <v>44184</v>
      </c>
      <c r="C5125" s="141" t="s">
        <v>474</v>
      </c>
      <c r="D5125" s="142">
        <f>VLOOKUP(Pag_Inicio_Corr_mas_casos[[#This Row],[Corregimiento]],Hoja3!$A$2:$D$676,4,0)</f>
        <v>130107</v>
      </c>
      <c r="E5125" s="141">
        <v>51</v>
      </c>
      <c r="F5125">
        <v>1</v>
      </c>
    </row>
    <row r="5126" spans="1:6">
      <c r="A5126" s="139">
        <v>44184</v>
      </c>
      <c r="B5126" s="140">
        <v>44184</v>
      </c>
      <c r="C5126" s="141" t="s">
        <v>461</v>
      </c>
      <c r="D5126" s="142">
        <f>VLOOKUP(Pag_Inicio_Corr_mas_casos[[#This Row],[Corregimiento]],Hoja3!$A$2:$D$676,4,0)</f>
        <v>81002</v>
      </c>
      <c r="E5126" s="141">
        <v>49</v>
      </c>
      <c r="F5126">
        <v>1</v>
      </c>
    </row>
    <row r="5127" spans="1:6">
      <c r="A5127" s="139">
        <v>44184</v>
      </c>
      <c r="B5127" s="140">
        <v>44184</v>
      </c>
      <c r="C5127" s="141" t="s">
        <v>715</v>
      </c>
      <c r="D5127" s="142">
        <f>VLOOKUP(Pag_Inicio_Corr_mas_casos[[#This Row],[Corregimiento]],Hoja3!$A$2:$D$676,4,0)</f>
        <v>130702</v>
      </c>
      <c r="E5127" s="141">
        <v>48</v>
      </c>
      <c r="F5127">
        <v>1</v>
      </c>
    </row>
    <row r="5128" spans="1:6">
      <c r="A5128" s="139">
        <v>44184</v>
      </c>
      <c r="B5128" s="140">
        <v>44184</v>
      </c>
      <c r="C5128" s="141" t="s">
        <v>524</v>
      </c>
      <c r="D5128" s="142">
        <f>VLOOKUP(Pag_Inicio_Corr_mas_casos[[#This Row],[Corregimiento]],Hoja3!$A$2:$D$676,4,0)</f>
        <v>130716</v>
      </c>
      <c r="E5128" s="141">
        <v>48</v>
      </c>
      <c r="F5128">
        <v>1</v>
      </c>
    </row>
    <row r="5129" spans="1:6">
      <c r="A5129" s="139">
        <v>44184</v>
      </c>
      <c r="B5129" s="140">
        <v>44184</v>
      </c>
      <c r="C5129" s="141" t="s">
        <v>489</v>
      </c>
      <c r="D5129" s="142">
        <f>VLOOKUP(Pag_Inicio_Corr_mas_casos[[#This Row],[Corregimiento]],Hoja3!$A$2:$D$676,4,0)</f>
        <v>80808</v>
      </c>
      <c r="E5129" s="141">
        <v>47</v>
      </c>
      <c r="F5129">
        <v>1</v>
      </c>
    </row>
    <row r="5130" spans="1:6">
      <c r="A5130" s="139">
        <v>44184</v>
      </c>
      <c r="B5130" s="140">
        <v>44184</v>
      </c>
      <c r="C5130" s="141" t="s">
        <v>506</v>
      </c>
      <c r="D5130" s="142">
        <f>VLOOKUP(Pag_Inicio_Corr_mas_casos[[#This Row],[Corregimiento]],Hoja3!$A$2:$D$676,4,0)</f>
        <v>81003</v>
      </c>
      <c r="E5130" s="141">
        <v>46</v>
      </c>
      <c r="F5130">
        <v>1</v>
      </c>
    </row>
    <row r="5131" spans="1:6">
      <c r="A5131" s="139">
        <v>44184</v>
      </c>
      <c r="B5131" s="140">
        <v>44184</v>
      </c>
      <c r="C5131" s="141" t="s">
        <v>513</v>
      </c>
      <c r="D5131" s="142">
        <f>VLOOKUP(Pag_Inicio_Corr_mas_casos[[#This Row],[Corregimiento]],Hoja3!$A$2:$D$676,4,0)</f>
        <v>80814</v>
      </c>
      <c r="E5131" s="141">
        <v>45</v>
      </c>
      <c r="F5131">
        <v>1</v>
      </c>
    </row>
    <row r="5132" spans="1:6">
      <c r="A5132" s="139">
        <v>44184</v>
      </c>
      <c r="B5132" s="140">
        <v>44184</v>
      </c>
      <c r="C5132" s="141" t="s">
        <v>486</v>
      </c>
      <c r="D5132" s="142">
        <f>VLOOKUP(Pag_Inicio_Corr_mas_casos[[#This Row],[Corregimiento]],Hoja3!$A$2:$D$676,4,0)</f>
        <v>80813</v>
      </c>
      <c r="E5132" s="141">
        <v>43</v>
      </c>
      <c r="F5132">
        <v>1</v>
      </c>
    </row>
    <row r="5133" spans="1:6">
      <c r="A5133" s="139">
        <v>44184</v>
      </c>
      <c r="B5133" s="140">
        <v>44184</v>
      </c>
      <c r="C5133" s="141" t="s">
        <v>495</v>
      </c>
      <c r="D5133" s="142">
        <f>VLOOKUP(Pag_Inicio_Corr_mas_casos[[#This Row],[Corregimiento]],Hoja3!$A$2:$D$676,4,0)</f>
        <v>130708</v>
      </c>
      <c r="E5133" s="141">
        <v>41</v>
      </c>
      <c r="F5133">
        <v>1</v>
      </c>
    </row>
    <row r="5134" spans="1:6">
      <c r="A5134" s="139">
        <v>44184</v>
      </c>
      <c r="B5134" s="140">
        <v>44184</v>
      </c>
      <c r="C5134" s="141" t="s">
        <v>493</v>
      </c>
      <c r="D5134" s="142">
        <f>VLOOKUP(Pag_Inicio_Corr_mas_casos[[#This Row],[Corregimiento]],Hoja3!$A$2:$D$676,4,0)</f>
        <v>80811</v>
      </c>
      <c r="E5134" s="141">
        <v>40</v>
      </c>
      <c r="F5134">
        <v>1</v>
      </c>
    </row>
    <row r="5135" spans="1:6">
      <c r="A5135" s="139">
        <v>44184</v>
      </c>
      <c r="B5135" s="140">
        <v>44184</v>
      </c>
      <c r="C5135" s="141" t="s">
        <v>463</v>
      </c>
      <c r="D5135" s="142">
        <f>VLOOKUP(Pag_Inicio_Corr_mas_casos[[#This Row],[Corregimiento]],Hoja3!$A$2:$D$676,4,0)</f>
        <v>80802</v>
      </c>
      <c r="E5135" s="141">
        <v>37</v>
      </c>
      <c r="F5135">
        <v>1</v>
      </c>
    </row>
    <row r="5136" spans="1:6">
      <c r="A5136" s="139">
        <v>44184</v>
      </c>
      <c r="B5136" s="140">
        <v>44184</v>
      </c>
      <c r="C5136" s="141" t="s">
        <v>509</v>
      </c>
      <c r="D5136" s="142">
        <f>VLOOKUP(Pag_Inicio_Corr_mas_casos[[#This Row],[Corregimiento]],Hoja3!$A$2:$D$676,4,0)</f>
        <v>130701</v>
      </c>
      <c r="E5136" s="141">
        <v>37</v>
      </c>
      <c r="F5136">
        <v>1</v>
      </c>
    </row>
    <row r="5137" spans="1:6">
      <c r="A5137" s="139">
        <v>44184</v>
      </c>
      <c r="B5137" s="140">
        <v>44184</v>
      </c>
      <c r="C5137" s="141" t="s">
        <v>467</v>
      </c>
      <c r="D5137" s="142">
        <f>VLOOKUP(Pag_Inicio_Corr_mas_casos[[#This Row],[Corregimiento]],Hoja3!$A$2:$D$676,4,0)</f>
        <v>81008</v>
      </c>
      <c r="E5137" s="141">
        <v>33</v>
      </c>
      <c r="F5137">
        <v>1</v>
      </c>
    </row>
    <row r="5138" spans="1:6">
      <c r="A5138" s="139">
        <v>44184</v>
      </c>
      <c r="B5138" s="140">
        <v>44184</v>
      </c>
      <c r="C5138" s="141" t="s">
        <v>658</v>
      </c>
      <c r="D5138" s="142">
        <f>VLOOKUP(Pag_Inicio_Corr_mas_casos[[#This Row],[Corregimiento]],Hoja3!$A$2:$D$676,4,0)</f>
        <v>41001</v>
      </c>
      <c r="E5138" s="141">
        <v>28</v>
      </c>
      <c r="F5138">
        <v>1</v>
      </c>
    </row>
    <row r="5139" spans="1:6">
      <c r="A5139" s="139">
        <v>44184</v>
      </c>
      <c r="B5139" s="140">
        <v>44184</v>
      </c>
      <c r="C5139" s="141" t="s">
        <v>532</v>
      </c>
      <c r="D5139" s="142">
        <f>VLOOKUP(Pag_Inicio_Corr_mas_casos[[#This Row],[Corregimiento]],Hoja3!$A$2:$D$676,4,0)</f>
        <v>20601</v>
      </c>
      <c r="E5139" s="141">
        <v>26</v>
      </c>
      <c r="F5139">
        <v>1</v>
      </c>
    </row>
    <row r="5140" spans="1:6">
      <c r="A5140" s="139">
        <v>44184</v>
      </c>
      <c r="B5140" s="140">
        <v>44184</v>
      </c>
      <c r="C5140" s="141" t="s">
        <v>498</v>
      </c>
      <c r="D5140" s="142">
        <f>VLOOKUP(Pag_Inicio_Corr_mas_casos[[#This Row],[Corregimiento]],Hoja3!$A$2:$D$676,4,0)</f>
        <v>80803</v>
      </c>
      <c r="E5140" s="141">
        <v>25</v>
      </c>
      <c r="F5140">
        <v>1</v>
      </c>
    </row>
    <row r="5141" spans="1:6">
      <c r="A5141" s="139">
        <v>44184</v>
      </c>
      <c r="B5141" s="140">
        <v>44184</v>
      </c>
      <c r="C5141" s="141" t="s">
        <v>499</v>
      </c>
      <c r="D5141" s="142">
        <f>VLOOKUP(Pag_Inicio_Corr_mas_casos[[#This Row],[Corregimiento]],Hoja3!$A$2:$D$676,4,0)</f>
        <v>130105</v>
      </c>
      <c r="E5141" s="141">
        <v>25</v>
      </c>
      <c r="F5141">
        <v>1</v>
      </c>
    </row>
    <row r="5142" spans="1:6">
      <c r="A5142" s="139">
        <v>44184</v>
      </c>
      <c r="B5142" s="140">
        <v>44184</v>
      </c>
      <c r="C5142" s="141" t="s">
        <v>478</v>
      </c>
      <c r="D5142" s="142">
        <f>VLOOKUP(Pag_Inicio_Corr_mas_casos[[#This Row],[Corregimiento]],Hoja3!$A$2:$D$676,4,0)</f>
        <v>40601</v>
      </c>
      <c r="E5142" s="141">
        <v>24</v>
      </c>
      <c r="F5142">
        <v>1</v>
      </c>
    </row>
    <row r="5143" spans="1:6">
      <c r="A5143" s="139">
        <v>44184</v>
      </c>
      <c r="B5143" s="140">
        <v>44184</v>
      </c>
      <c r="C5143" s="141" t="s">
        <v>475</v>
      </c>
      <c r="D5143" s="142">
        <f>VLOOKUP(Pag_Inicio_Corr_mas_casos[[#This Row],[Corregimiento]],Hoja3!$A$2:$D$676,4,0)</f>
        <v>81006</v>
      </c>
      <c r="E5143" s="141">
        <v>24</v>
      </c>
      <c r="F5143">
        <v>1</v>
      </c>
    </row>
    <row r="5144" spans="1:6">
      <c r="A5144" s="139">
        <v>44184</v>
      </c>
      <c r="B5144" s="140">
        <v>44184</v>
      </c>
      <c r="C5144" s="141" t="s">
        <v>497</v>
      </c>
      <c r="D5144" s="142">
        <f>VLOOKUP(Pag_Inicio_Corr_mas_casos[[#This Row],[Corregimiento]],Hoja3!$A$2:$D$676,4,0)</f>
        <v>50208</v>
      </c>
      <c r="E5144" s="141">
        <v>23</v>
      </c>
      <c r="F5144">
        <v>1</v>
      </c>
    </row>
    <row r="5145" spans="1:6">
      <c r="A5145" s="139">
        <v>44184</v>
      </c>
      <c r="B5145" s="140">
        <v>44184</v>
      </c>
      <c r="C5145" s="141" t="s">
        <v>536</v>
      </c>
      <c r="D5145" s="142">
        <f>VLOOKUP(Pag_Inicio_Corr_mas_casos[[#This Row],[Corregimiento]],Hoja3!$A$2:$D$676,4,0)</f>
        <v>81004</v>
      </c>
      <c r="E5145" s="141">
        <v>22</v>
      </c>
      <c r="F5145">
        <v>1</v>
      </c>
    </row>
    <row r="5146" spans="1:6">
      <c r="A5146" s="139">
        <v>44184</v>
      </c>
      <c r="B5146" s="140">
        <v>44184</v>
      </c>
      <c r="C5146" s="141" t="s">
        <v>482</v>
      </c>
      <c r="D5146" s="142">
        <f>VLOOKUP(Pag_Inicio_Corr_mas_casos[[#This Row],[Corregimiento]],Hoja3!$A$2:$D$676,4,0)</f>
        <v>30107</v>
      </c>
      <c r="E5146" s="141">
        <v>22</v>
      </c>
      <c r="F5146">
        <v>1</v>
      </c>
    </row>
    <row r="5147" spans="1:6">
      <c r="A5147" s="139">
        <v>44184</v>
      </c>
      <c r="B5147" s="140">
        <v>44184</v>
      </c>
      <c r="C5147" s="141" t="s">
        <v>664</v>
      </c>
      <c r="D5147" s="142">
        <f>VLOOKUP(Pag_Inicio_Corr_mas_casos[[#This Row],[Corregimiento]],Hoja3!$A$2:$D$676,4,0)</f>
        <v>60202</v>
      </c>
      <c r="E5147" s="141">
        <v>20</v>
      </c>
      <c r="F5147">
        <v>1</v>
      </c>
    </row>
    <row r="5148" spans="1:6">
      <c r="A5148" s="139">
        <v>44184</v>
      </c>
      <c r="B5148" s="140">
        <v>44184</v>
      </c>
      <c r="C5148" s="141" t="s">
        <v>716</v>
      </c>
      <c r="D5148" s="142">
        <f>VLOOKUP(Pag_Inicio_Corr_mas_casos[[#This Row],[Corregimiento]],Hoja3!$A$2:$D$676,4,0)</f>
        <v>130108</v>
      </c>
      <c r="E5148" s="141">
        <v>18</v>
      </c>
      <c r="F5148">
        <v>1</v>
      </c>
    </row>
    <row r="5149" spans="1:6">
      <c r="A5149" s="139">
        <v>44184</v>
      </c>
      <c r="B5149" s="140">
        <v>44184</v>
      </c>
      <c r="C5149" s="141" t="s">
        <v>717</v>
      </c>
      <c r="D5149" s="142">
        <f>VLOOKUP(Pag_Inicio_Corr_mas_casos[[#This Row],[Corregimiento]],Hoja3!$A$2:$D$676,4,0)</f>
        <v>90605</v>
      </c>
      <c r="E5149" s="141">
        <v>18</v>
      </c>
      <c r="F5149">
        <v>1</v>
      </c>
    </row>
    <row r="5150" spans="1:6">
      <c r="A5150" s="139">
        <v>44184</v>
      </c>
      <c r="B5150" s="140">
        <v>44184</v>
      </c>
      <c r="C5150" s="141" t="s">
        <v>718</v>
      </c>
      <c r="D5150" s="142">
        <f>VLOOKUP(Pag_Inicio_Corr_mas_casos[[#This Row],[Corregimiento]],Hoja3!$A$2:$D$676,4,0)</f>
        <v>80804</v>
      </c>
      <c r="E5150" s="141">
        <v>18</v>
      </c>
      <c r="F5150">
        <v>1</v>
      </c>
    </row>
    <row r="5151" spans="1:6">
      <c r="A5151" s="139">
        <v>44184</v>
      </c>
      <c r="B5151" s="140">
        <v>44184</v>
      </c>
      <c r="C5151" s="141" t="s">
        <v>702</v>
      </c>
      <c r="D5151" s="142">
        <f>VLOOKUP(Pag_Inicio_Corr_mas_casos[[#This Row],[Corregimiento]],Hoja3!$A$2:$D$676,4,0)</f>
        <v>130709</v>
      </c>
      <c r="E5151" s="141">
        <v>17</v>
      </c>
      <c r="F5151">
        <v>1</v>
      </c>
    </row>
    <row r="5152" spans="1:6">
      <c r="A5152" s="139">
        <v>44184</v>
      </c>
      <c r="B5152" s="140">
        <v>44184</v>
      </c>
      <c r="C5152" s="141" t="s">
        <v>540</v>
      </c>
      <c r="D5152" s="142">
        <f>VLOOKUP(Pag_Inicio_Corr_mas_casos[[#This Row],[Corregimiento]],Hoja3!$A$2:$D$676,4,0)</f>
        <v>40611</v>
      </c>
      <c r="E5152" s="141">
        <v>17</v>
      </c>
      <c r="F5152">
        <v>1</v>
      </c>
    </row>
    <row r="5153" spans="1:7">
      <c r="A5153" s="139">
        <v>44184</v>
      </c>
      <c r="B5153" s="140">
        <v>44184</v>
      </c>
      <c r="C5153" s="141" t="s">
        <v>630</v>
      </c>
      <c r="D5153" s="142">
        <f>VLOOKUP(Pag_Inicio_Corr_mas_casos[[#This Row],[Corregimiento]],Hoja3!$A$2:$D$676,4,0)</f>
        <v>130103</v>
      </c>
      <c r="E5153" s="141">
        <v>16</v>
      </c>
      <c r="F5153">
        <v>1</v>
      </c>
    </row>
    <row r="5154" spans="1:7">
      <c r="A5154" s="139">
        <v>44184</v>
      </c>
      <c r="B5154" s="140">
        <v>44184</v>
      </c>
      <c r="C5154" s="141" t="s">
        <v>719</v>
      </c>
      <c r="D5154" s="142">
        <f>VLOOKUP(Pag_Inicio_Corr_mas_casos[[#This Row],[Corregimiento]],Hoja3!$A$2:$D$676,4,0)</f>
        <v>130407</v>
      </c>
      <c r="E5154" s="141">
        <v>15</v>
      </c>
      <c r="F5154">
        <v>1</v>
      </c>
    </row>
    <row r="5155" spans="1:7">
      <c r="A5155" s="139">
        <v>44184</v>
      </c>
      <c r="B5155" s="140">
        <v>44184</v>
      </c>
      <c r="C5155" s="141" t="s">
        <v>516</v>
      </c>
      <c r="D5155" s="142">
        <f>VLOOKUP(Pag_Inicio_Corr_mas_casos[[#This Row],[Corregimiento]],Hoja3!$A$2:$D$676,4,0)</f>
        <v>130706</v>
      </c>
      <c r="E5155" s="141">
        <v>15</v>
      </c>
      <c r="F5155">
        <v>1</v>
      </c>
    </row>
    <row r="5156" spans="1:7">
      <c r="A5156" s="139">
        <v>44184</v>
      </c>
      <c r="B5156" s="140">
        <v>44184</v>
      </c>
      <c r="C5156" s="141" t="s">
        <v>683</v>
      </c>
      <c r="D5156" s="142">
        <f>VLOOKUP(Pag_Inicio_Corr_mas_casos[[#This Row],[Corregimiento]],Hoja3!$A$2:$D$676,4,0)</f>
        <v>20105</v>
      </c>
      <c r="E5156" s="141">
        <v>14</v>
      </c>
      <c r="F5156">
        <v>1</v>
      </c>
    </row>
    <row r="5157" spans="1:7">
      <c r="A5157" s="139">
        <v>44184</v>
      </c>
      <c r="B5157" s="140">
        <v>44184</v>
      </c>
      <c r="C5157" s="141" t="s">
        <v>523</v>
      </c>
      <c r="D5157" s="142">
        <f>VLOOKUP(Pag_Inicio_Corr_mas_casos[[#This Row],[Corregimiento]],Hoja3!$A$2:$D$676,4,0)</f>
        <v>81005</v>
      </c>
      <c r="E5157" s="141">
        <v>14</v>
      </c>
      <c r="F5157">
        <v>1</v>
      </c>
    </row>
    <row r="5158" spans="1:7">
      <c r="A5158" s="139">
        <v>44184</v>
      </c>
      <c r="B5158" s="140">
        <v>44184</v>
      </c>
      <c r="C5158" s="141" t="s">
        <v>521</v>
      </c>
      <c r="D5158" s="142">
        <f>VLOOKUP(Pag_Inicio_Corr_mas_casos[[#This Row],[Corregimiento]],Hoja3!$A$2:$D$676,4,0)</f>
        <v>100101</v>
      </c>
      <c r="E5158" s="141">
        <v>12</v>
      </c>
      <c r="F5158">
        <v>1</v>
      </c>
    </row>
    <row r="5159" spans="1:7">
      <c r="A5159" s="139">
        <v>44184</v>
      </c>
      <c r="B5159" s="140">
        <v>44184</v>
      </c>
      <c r="C5159" s="141" t="s">
        <v>494</v>
      </c>
      <c r="D5159" s="142">
        <f>VLOOKUP(Pag_Inicio_Corr_mas_casos[[#This Row],[Corregimiento]],Hoja3!$A$2:$D$676,4,0)</f>
        <v>50316</v>
      </c>
      <c r="E5159" s="141">
        <v>12</v>
      </c>
      <c r="F5159">
        <v>1</v>
      </c>
    </row>
    <row r="5160" spans="1:7">
      <c r="A5160" s="139">
        <v>44184</v>
      </c>
      <c r="B5160" s="140">
        <v>44184</v>
      </c>
      <c r="C5160" s="141" t="s">
        <v>508</v>
      </c>
      <c r="D5160" s="142">
        <f>VLOOKUP(Pag_Inicio_Corr_mas_casos[[#This Row],[Corregimiento]],Hoja3!$A$2:$D$676,4,0)</f>
        <v>30104</v>
      </c>
      <c r="E5160" s="141">
        <v>12</v>
      </c>
      <c r="F5160">
        <v>1</v>
      </c>
    </row>
    <row r="5161" spans="1:7">
      <c r="A5161" s="139">
        <v>44184</v>
      </c>
      <c r="B5161" s="140">
        <v>44184</v>
      </c>
      <c r="C5161" s="141" t="s">
        <v>529</v>
      </c>
      <c r="D5161" s="142">
        <f>VLOOKUP(Pag_Inicio_Corr_mas_casos[[#This Row],[Corregimiento]],Hoja3!$A$2:$D$676,4,0)</f>
        <v>20101</v>
      </c>
      <c r="E5161" s="141">
        <v>11</v>
      </c>
      <c r="F5161">
        <v>1</v>
      </c>
    </row>
    <row r="5162" spans="1:7">
      <c r="A5162" s="139">
        <v>44184</v>
      </c>
      <c r="B5162" s="140">
        <v>44184</v>
      </c>
      <c r="C5162" s="141" t="s">
        <v>720</v>
      </c>
      <c r="D5162" s="142">
        <f>VLOOKUP(Pag_Inicio_Corr_mas_casos[[#This Row],[Corregimiento]],Hoja3!$A$2:$D$676,4,0)</f>
        <v>80818</v>
      </c>
      <c r="E5162" s="141">
        <v>11</v>
      </c>
      <c r="F5162">
        <v>1</v>
      </c>
    </row>
    <row r="5163" spans="1:7">
      <c r="A5163" s="139">
        <v>44184</v>
      </c>
      <c r="B5163" s="140">
        <v>44184</v>
      </c>
      <c r="C5163" s="141" t="s">
        <v>483</v>
      </c>
      <c r="D5163" s="142">
        <f>VLOOKUP(Pag_Inicio_Corr_mas_casos[[#This Row],[Corregimiento]],Hoja3!$A$2:$D$676,4,0)</f>
        <v>30113</v>
      </c>
      <c r="E5163" s="141">
        <v>11</v>
      </c>
      <c r="F5163">
        <v>1</v>
      </c>
    </row>
    <row r="5164" spans="1:7">
      <c r="A5164" s="139">
        <v>44184</v>
      </c>
      <c r="B5164" s="140">
        <v>44184</v>
      </c>
      <c r="C5164" s="141" t="s">
        <v>671</v>
      </c>
      <c r="D5164" s="142">
        <f>VLOOKUP(Pag_Inicio_Corr_mas_casos[[#This Row],[Corregimiento]],Hoja3!$A$2:$D$676,4,0)</f>
        <v>20602</v>
      </c>
      <c r="E5164" s="141">
        <v>11</v>
      </c>
      <c r="F5164">
        <v>1</v>
      </c>
    </row>
    <row r="5165" spans="1:7">
      <c r="A5165" s="86">
        <v>44185</v>
      </c>
      <c r="B5165" s="87">
        <v>44185</v>
      </c>
      <c r="C5165" s="88" t="s">
        <v>462</v>
      </c>
      <c r="D5165" s="89">
        <f>VLOOKUP(Pag_Inicio_Corr_mas_casos[[#This Row],[Corregimiento]],Hoja3!$A$2:$D$676,4,0)</f>
        <v>130106</v>
      </c>
      <c r="E5165" s="88">
        <v>93</v>
      </c>
      <c r="F5165">
        <v>1</v>
      </c>
      <c r="G5165">
        <f>SUM(F5165:F5226)</f>
        <v>62</v>
      </c>
    </row>
    <row r="5166" spans="1:7">
      <c r="A5166" s="86">
        <v>44185</v>
      </c>
      <c r="B5166" s="87">
        <v>44185</v>
      </c>
      <c r="C5166" s="88" t="s">
        <v>473</v>
      </c>
      <c r="D5166" s="89">
        <f>VLOOKUP(Pag_Inicio_Corr_mas_casos[[#This Row],[Corregimiento]],Hoja3!$A$2:$D$676,4,0)</f>
        <v>80819</v>
      </c>
      <c r="E5166" s="88">
        <v>92</v>
      </c>
      <c r="F5166">
        <v>1</v>
      </c>
    </row>
    <row r="5167" spans="1:7">
      <c r="A5167" s="86">
        <v>44185</v>
      </c>
      <c r="B5167" s="87">
        <v>44185</v>
      </c>
      <c r="C5167" s="88" t="s">
        <v>476</v>
      </c>
      <c r="D5167" s="89">
        <f>VLOOKUP(Pag_Inicio_Corr_mas_casos[[#This Row],[Corregimiento]],Hoja3!$A$2:$D$676,4,0)</f>
        <v>80812</v>
      </c>
      <c r="E5167" s="88">
        <v>87</v>
      </c>
      <c r="F5167">
        <v>1</v>
      </c>
    </row>
    <row r="5168" spans="1:7">
      <c r="A5168" s="86">
        <v>44185</v>
      </c>
      <c r="B5168" s="87">
        <v>44185</v>
      </c>
      <c r="C5168" s="88" t="s">
        <v>501</v>
      </c>
      <c r="D5168" s="89">
        <f>VLOOKUP(Pag_Inicio_Corr_mas_casos[[#This Row],[Corregimiento]],Hoja3!$A$2:$D$676,4,0)</f>
        <v>80809</v>
      </c>
      <c r="E5168" s="88">
        <v>82</v>
      </c>
      <c r="F5168">
        <v>1</v>
      </c>
    </row>
    <row r="5169" spans="1:6">
      <c r="A5169" s="86">
        <v>44185</v>
      </c>
      <c r="B5169" s="87">
        <v>44185</v>
      </c>
      <c r="C5169" s="88" t="s">
        <v>460</v>
      </c>
      <c r="D5169" s="89">
        <f>VLOOKUP(Pag_Inicio_Corr_mas_casos[[#This Row],[Corregimiento]],Hoja3!$A$2:$D$676,4,0)</f>
        <v>130101</v>
      </c>
      <c r="E5169" s="88">
        <v>73</v>
      </c>
      <c r="F5169">
        <v>1</v>
      </c>
    </row>
    <row r="5170" spans="1:6">
      <c r="A5170" s="86">
        <v>44185</v>
      </c>
      <c r="B5170" s="87">
        <v>44185</v>
      </c>
      <c r="C5170" s="88" t="s">
        <v>715</v>
      </c>
      <c r="D5170" s="89">
        <f>VLOOKUP(Pag_Inicio_Corr_mas_casos[[#This Row],[Corregimiento]],Hoja3!$A$2:$D$676,4,0)</f>
        <v>130702</v>
      </c>
      <c r="E5170" s="88">
        <v>65</v>
      </c>
      <c r="F5170">
        <v>1</v>
      </c>
    </row>
    <row r="5171" spans="1:6">
      <c r="A5171" s="86">
        <v>44185</v>
      </c>
      <c r="B5171" s="87">
        <v>44185</v>
      </c>
      <c r="C5171" s="88" t="s">
        <v>464</v>
      </c>
      <c r="D5171" s="89">
        <f>VLOOKUP(Pag_Inicio_Corr_mas_casos[[#This Row],[Corregimiento]],Hoja3!$A$2:$D$676,4,0)</f>
        <v>130102</v>
      </c>
      <c r="E5171" s="88">
        <v>63</v>
      </c>
      <c r="F5171">
        <v>1</v>
      </c>
    </row>
    <row r="5172" spans="1:6">
      <c r="A5172" s="86">
        <v>44185</v>
      </c>
      <c r="B5172" s="87">
        <v>44185</v>
      </c>
      <c r="C5172" s="88" t="s">
        <v>721</v>
      </c>
      <c r="D5172" s="89">
        <f>VLOOKUP(Pag_Inicio_Corr_mas_casos[[#This Row],[Corregimiento]],Hoja3!$A$2:$D$676,4,0)</f>
        <v>81001</v>
      </c>
      <c r="E5172" s="88">
        <v>58</v>
      </c>
      <c r="F5172">
        <v>1</v>
      </c>
    </row>
    <row r="5173" spans="1:6">
      <c r="A5173" s="86">
        <v>44185</v>
      </c>
      <c r="B5173" s="87">
        <v>44185</v>
      </c>
      <c r="C5173" s="88" t="s">
        <v>722</v>
      </c>
      <c r="D5173" s="89">
        <f>VLOOKUP(Pag_Inicio_Corr_mas_casos[[#This Row],[Corregimiento]],Hoja3!$A$2:$D$676,4,0)</f>
        <v>80810</v>
      </c>
      <c r="E5173" s="88">
        <v>57</v>
      </c>
      <c r="F5173">
        <v>1</v>
      </c>
    </row>
    <row r="5174" spans="1:6">
      <c r="A5174" s="86">
        <v>44185</v>
      </c>
      <c r="B5174" s="87">
        <v>44185</v>
      </c>
      <c r="C5174" s="88" t="s">
        <v>723</v>
      </c>
      <c r="D5174" s="89">
        <f>VLOOKUP(Pag_Inicio_Corr_mas_casos[[#This Row],[Corregimiento]],Hoja3!$A$2:$D$676,4,0)</f>
        <v>130717</v>
      </c>
      <c r="E5174" s="88">
        <v>57</v>
      </c>
      <c r="F5174">
        <v>1</v>
      </c>
    </row>
    <row r="5175" spans="1:6">
      <c r="A5175" s="86">
        <v>44185</v>
      </c>
      <c r="B5175" s="87">
        <v>44185</v>
      </c>
      <c r="C5175" s="88" t="s">
        <v>555</v>
      </c>
      <c r="D5175" s="89">
        <f>VLOOKUP(Pag_Inicio_Corr_mas_casos[[#This Row],[Corregimiento]],Hoja3!$A$2:$D$676,4,0)</f>
        <v>80821</v>
      </c>
      <c r="E5175" s="88">
        <v>56</v>
      </c>
      <c r="F5175">
        <v>1</v>
      </c>
    </row>
    <row r="5176" spans="1:6">
      <c r="A5176" s="86">
        <v>44185</v>
      </c>
      <c r="B5176" s="87">
        <v>44185</v>
      </c>
      <c r="C5176" s="88" t="s">
        <v>724</v>
      </c>
      <c r="D5176" s="89">
        <f>VLOOKUP(Pag_Inicio_Corr_mas_casos[[#This Row],[Corregimiento]],Hoja3!$A$2:$D$676,4,0)</f>
        <v>81009</v>
      </c>
      <c r="E5176" s="88">
        <v>56</v>
      </c>
      <c r="F5176">
        <v>1</v>
      </c>
    </row>
    <row r="5177" spans="1:6">
      <c r="A5177" s="86">
        <v>44185</v>
      </c>
      <c r="B5177" s="87">
        <v>44185</v>
      </c>
      <c r="C5177" s="88" t="s">
        <v>725</v>
      </c>
      <c r="D5177" s="89">
        <f>VLOOKUP(Pag_Inicio_Corr_mas_casos[[#This Row],[Corregimiento]],Hoja3!$A$2:$D$676,4,0)</f>
        <v>80806</v>
      </c>
      <c r="E5177" s="88">
        <v>53</v>
      </c>
      <c r="F5177">
        <v>1</v>
      </c>
    </row>
    <row r="5178" spans="1:6">
      <c r="A5178" s="86">
        <v>44185</v>
      </c>
      <c r="B5178" s="87">
        <v>44185</v>
      </c>
      <c r="C5178" s="88" t="s">
        <v>726</v>
      </c>
      <c r="D5178" s="89">
        <f>VLOOKUP(Pag_Inicio_Corr_mas_casos[[#This Row],[Corregimiento]],Hoja3!$A$2:$D$676,4,0)</f>
        <v>80823</v>
      </c>
      <c r="E5178" s="88">
        <v>53</v>
      </c>
      <c r="F5178">
        <v>1</v>
      </c>
    </row>
    <row r="5179" spans="1:6">
      <c r="A5179" s="86">
        <v>44185</v>
      </c>
      <c r="B5179" s="87">
        <v>44185</v>
      </c>
      <c r="C5179" s="88" t="s">
        <v>727</v>
      </c>
      <c r="D5179" s="89">
        <f>VLOOKUP(Pag_Inicio_Corr_mas_casos[[#This Row],[Corregimiento]],Hoja3!$A$2:$D$676,4,0)</f>
        <v>80807</v>
      </c>
      <c r="E5179" s="88">
        <v>51</v>
      </c>
      <c r="F5179">
        <v>1</v>
      </c>
    </row>
    <row r="5180" spans="1:6">
      <c r="A5180" s="86">
        <v>44185</v>
      </c>
      <c r="B5180" s="87">
        <v>44185</v>
      </c>
      <c r="C5180" s="88" t="s">
        <v>728</v>
      </c>
      <c r="D5180" s="89">
        <f>VLOOKUP(Pag_Inicio_Corr_mas_casos[[#This Row],[Corregimiento]],Hoja3!$A$2:$D$676,4,0)</f>
        <v>80816</v>
      </c>
      <c r="E5180" s="88">
        <v>51</v>
      </c>
      <c r="F5180">
        <v>1</v>
      </c>
    </row>
    <row r="5181" spans="1:6">
      <c r="A5181" s="86">
        <v>44185</v>
      </c>
      <c r="B5181" s="87">
        <v>44185</v>
      </c>
      <c r="C5181" s="88" t="s">
        <v>729</v>
      </c>
      <c r="D5181" s="89">
        <f>VLOOKUP(Pag_Inicio_Corr_mas_casos[[#This Row],[Corregimiento]],Hoja3!$A$2:$D$676,4,0)</f>
        <v>130708</v>
      </c>
      <c r="E5181" s="88">
        <v>46</v>
      </c>
      <c r="F5181">
        <v>1</v>
      </c>
    </row>
    <row r="5182" spans="1:6">
      <c r="A5182" s="86">
        <v>44185</v>
      </c>
      <c r="B5182" s="87">
        <v>44185</v>
      </c>
      <c r="C5182" s="88" t="s">
        <v>730</v>
      </c>
      <c r="D5182" s="89">
        <f>VLOOKUP(Pag_Inicio_Corr_mas_casos[[#This Row],[Corregimiento]],Hoja3!$A$2:$D$676,4,0)</f>
        <v>81007</v>
      </c>
      <c r="E5182" s="88">
        <v>45</v>
      </c>
      <c r="F5182">
        <v>1</v>
      </c>
    </row>
    <row r="5183" spans="1:6">
      <c r="A5183" s="86">
        <v>44185</v>
      </c>
      <c r="B5183" s="87">
        <v>44185</v>
      </c>
      <c r="C5183" s="88" t="s">
        <v>731</v>
      </c>
      <c r="D5183" s="89">
        <f>VLOOKUP(Pag_Inicio_Corr_mas_casos[[#This Row],[Corregimiento]],Hoja3!$A$2:$D$676,4,0)</f>
        <v>80814</v>
      </c>
      <c r="E5183" s="88">
        <v>44</v>
      </c>
      <c r="F5183">
        <v>1</v>
      </c>
    </row>
    <row r="5184" spans="1:6">
      <c r="A5184" s="86">
        <v>44185</v>
      </c>
      <c r="B5184" s="87">
        <v>44185</v>
      </c>
      <c r="C5184" s="88" t="s">
        <v>732</v>
      </c>
      <c r="D5184" s="89">
        <f>VLOOKUP(Pag_Inicio_Corr_mas_casos[[#This Row],[Corregimiento]],Hoja3!$A$2:$D$676,4,0)</f>
        <v>80826</v>
      </c>
      <c r="E5184" s="88">
        <v>43</v>
      </c>
      <c r="F5184">
        <v>1</v>
      </c>
    </row>
    <row r="5185" spans="1:6">
      <c r="A5185" s="86">
        <v>44185</v>
      </c>
      <c r="B5185" s="87">
        <v>44185</v>
      </c>
      <c r="C5185" s="88" t="s">
        <v>506</v>
      </c>
      <c r="D5185" s="89">
        <f>VLOOKUP(Pag_Inicio_Corr_mas_casos[[#This Row],[Corregimiento]],Hoja3!$A$2:$D$676,4,0)</f>
        <v>81003</v>
      </c>
      <c r="E5185" s="88">
        <v>43</v>
      </c>
      <c r="F5185">
        <v>1</v>
      </c>
    </row>
    <row r="5186" spans="1:6">
      <c r="A5186" s="86">
        <v>44185</v>
      </c>
      <c r="B5186" s="87">
        <v>44185</v>
      </c>
      <c r="C5186" s="88" t="s">
        <v>733</v>
      </c>
      <c r="D5186" s="89">
        <f>VLOOKUP(Pag_Inicio_Corr_mas_casos[[#This Row],[Corregimiento]],Hoja3!$A$2:$D$676,4,0)</f>
        <v>80811</v>
      </c>
      <c r="E5186" s="88">
        <v>43</v>
      </c>
      <c r="F5186">
        <v>1</v>
      </c>
    </row>
    <row r="5187" spans="1:6">
      <c r="A5187" s="86">
        <v>44185</v>
      </c>
      <c r="B5187" s="87">
        <v>44185</v>
      </c>
      <c r="C5187" s="88" t="s">
        <v>499</v>
      </c>
      <c r="D5187" s="89">
        <f>VLOOKUP(Pag_Inicio_Corr_mas_casos[[#This Row],[Corregimiento]],Hoja3!$A$2:$D$676,4,0)</f>
        <v>130105</v>
      </c>
      <c r="E5187" s="88">
        <v>41</v>
      </c>
      <c r="F5187">
        <v>1</v>
      </c>
    </row>
    <row r="5188" spans="1:6">
      <c r="A5188" s="86">
        <v>44185</v>
      </c>
      <c r="B5188" s="87">
        <v>44185</v>
      </c>
      <c r="C5188" s="88" t="s">
        <v>734</v>
      </c>
      <c r="D5188" s="89">
        <f>VLOOKUP(Pag_Inicio_Corr_mas_casos[[#This Row],[Corregimiento]],Hoja3!$A$2:$D$676,4,0)</f>
        <v>81002</v>
      </c>
      <c r="E5188" s="88">
        <v>40</v>
      </c>
      <c r="F5188">
        <v>1</v>
      </c>
    </row>
    <row r="5189" spans="1:6">
      <c r="A5189" s="86">
        <v>44185</v>
      </c>
      <c r="B5189" s="87">
        <v>44185</v>
      </c>
      <c r="C5189" s="88" t="s">
        <v>478</v>
      </c>
      <c r="D5189" s="89">
        <f>VLOOKUP(Pag_Inicio_Corr_mas_casos[[#This Row],[Corregimiento]],Hoja3!$A$2:$D$676,4,0)</f>
        <v>40601</v>
      </c>
      <c r="E5189" s="88">
        <v>40</v>
      </c>
      <c r="F5189">
        <v>1</v>
      </c>
    </row>
    <row r="5190" spans="1:6">
      <c r="A5190" s="86">
        <v>44185</v>
      </c>
      <c r="B5190" s="87">
        <v>44185</v>
      </c>
      <c r="C5190" s="88" t="s">
        <v>467</v>
      </c>
      <c r="D5190" s="89">
        <f>VLOOKUP(Pag_Inicio_Corr_mas_casos[[#This Row],[Corregimiento]],Hoja3!$A$2:$D$676,4,0)</f>
        <v>81008</v>
      </c>
      <c r="E5190" s="88">
        <v>39</v>
      </c>
      <c r="F5190">
        <v>1</v>
      </c>
    </row>
    <row r="5191" spans="1:6">
      <c r="A5191" s="86">
        <v>44185</v>
      </c>
      <c r="B5191" s="87">
        <v>44185</v>
      </c>
      <c r="C5191" s="88" t="s">
        <v>489</v>
      </c>
      <c r="D5191" s="89">
        <f>VLOOKUP(Pag_Inicio_Corr_mas_casos[[#This Row],[Corregimiento]],Hoja3!$A$2:$D$676,4,0)</f>
        <v>80808</v>
      </c>
      <c r="E5191" s="88">
        <v>37</v>
      </c>
      <c r="F5191">
        <v>1</v>
      </c>
    </row>
    <row r="5192" spans="1:6">
      <c r="A5192" s="86">
        <v>44185</v>
      </c>
      <c r="B5192" s="87">
        <v>44185</v>
      </c>
      <c r="C5192" s="88" t="s">
        <v>735</v>
      </c>
      <c r="D5192" s="89">
        <f>VLOOKUP(Pag_Inicio_Corr_mas_casos[[#This Row],[Corregimiento]],Hoja3!$A$2:$D$676,4,0)</f>
        <v>130107</v>
      </c>
      <c r="E5192" s="88">
        <v>35</v>
      </c>
      <c r="F5192">
        <v>1</v>
      </c>
    </row>
    <row r="5193" spans="1:6">
      <c r="A5193" s="86">
        <v>44185</v>
      </c>
      <c r="B5193" s="87">
        <v>44185</v>
      </c>
      <c r="C5193" s="88" t="s">
        <v>716</v>
      </c>
      <c r="D5193" s="89">
        <f>VLOOKUP(Pag_Inicio_Corr_mas_casos[[#This Row],[Corregimiento]],Hoja3!$A$2:$D$676,4,0)</f>
        <v>130108</v>
      </c>
      <c r="E5193" s="88">
        <v>35</v>
      </c>
      <c r="F5193">
        <v>1</v>
      </c>
    </row>
    <row r="5194" spans="1:6">
      <c r="A5194" s="86">
        <v>44185</v>
      </c>
      <c r="B5194" s="87">
        <v>44185</v>
      </c>
      <c r="C5194" s="88" t="s">
        <v>736</v>
      </c>
      <c r="D5194" s="89">
        <f>VLOOKUP(Pag_Inicio_Corr_mas_casos[[#This Row],[Corregimiento]],Hoja3!$A$2:$D$676,4,0)</f>
        <v>80813</v>
      </c>
      <c r="E5194" s="88">
        <v>35</v>
      </c>
      <c r="F5194">
        <v>1</v>
      </c>
    </row>
    <row r="5195" spans="1:6">
      <c r="A5195" s="86">
        <v>44185</v>
      </c>
      <c r="B5195" s="87">
        <v>44185</v>
      </c>
      <c r="C5195" s="88" t="s">
        <v>737</v>
      </c>
      <c r="D5195" s="89">
        <f>VLOOKUP(Pag_Inicio_Corr_mas_casos[[#This Row],[Corregimiento]],Hoja3!$A$2:$D$676,4,0)</f>
        <v>80820</v>
      </c>
      <c r="E5195" s="88">
        <v>34</v>
      </c>
      <c r="F5195">
        <v>1</v>
      </c>
    </row>
    <row r="5196" spans="1:6">
      <c r="A5196" s="86">
        <v>44185</v>
      </c>
      <c r="B5196" s="87">
        <v>44185</v>
      </c>
      <c r="C5196" s="88" t="s">
        <v>738</v>
      </c>
      <c r="D5196" s="89">
        <f>VLOOKUP(Pag_Inicio_Corr_mas_casos[[#This Row],[Corregimiento]],Hoja3!$A$2:$D$676,4,0)</f>
        <v>80817</v>
      </c>
      <c r="E5196" s="88">
        <v>34</v>
      </c>
      <c r="F5196">
        <v>1</v>
      </c>
    </row>
    <row r="5197" spans="1:6">
      <c r="A5197" s="86">
        <v>44185</v>
      </c>
      <c r="B5197" s="87">
        <v>44185</v>
      </c>
      <c r="C5197" s="88" t="s">
        <v>739</v>
      </c>
      <c r="D5197" s="89">
        <f>VLOOKUP(Pag_Inicio_Corr_mas_casos[[#This Row],[Corregimiento]],Hoja3!$A$2:$D$676,4,0)</f>
        <v>80822</v>
      </c>
      <c r="E5197" s="88">
        <v>33</v>
      </c>
      <c r="F5197">
        <v>1</v>
      </c>
    </row>
    <row r="5198" spans="1:6">
      <c r="A5198" s="86">
        <v>44185</v>
      </c>
      <c r="B5198" s="87">
        <v>44185</v>
      </c>
      <c r="C5198" s="88" t="s">
        <v>740</v>
      </c>
      <c r="D5198" s="89">
        <f>VLOOKUP(Pag_Inicio_Corr_mas_casos[[#This Row],[Corregimiento]],Hoja3!$A$2:$D$676,4,0)</f>
        <v>80501</v>
      </c>
      <c r="E5198" s="88">
        <v>33</v>
      </c>
      <c r="F5198">
        <v>1</v>
      </c>
    </row>
    <row r="5199" spans="1:6">
      <c r="A5199" s="86">
        <v>44185</v>
      </c>
      <c r="B5199" s="87">
        <v>44185</v>
      </c>
      <c r="C5199" s="88" t="s">
        <v>741</v>
      </c>
      <c r="D5199" s="89">
        <f>VLOOKUP(Pag_Inicio_Corr_mas_casos[[#This Row],[Corregimiento]],Hoja3!$A$2:$D$676,4,0)</f>
        <v>80815</v>
      </c>
      <c r="E5199" s="88">
        <v>47</v>
      </c>
      <c r="F5199">
        <v>1</v>
      </c>
    </row>
    <row r="5200" spans="1:6">
      <c r="A5200" s="86">
        <v>44185</v>
      </c>
      <c r="B5200" s="87">
        <v>44185</v>
      </c>
      <c r="C5200" s="88" t="s">
        <v>742</v>
      </c>
      <c r="D5200" s="89">
        <f>VLOOKUP(Pag_Inicio_Corr_mas_casos[[#This Row],[Corregimiento]],Hoja3!$A$2:$D$676,4,0)</f>
        <v>130716</v>
      </c>
      <c r="E5200" s="88">
        <v>30</v>
      </c>
      <c r="F5200">
        <v>1</v>
      </c>
    </row>
    <row r="5201" spans="1:6">
      <c r="A5201" s="86">
        <v>44185</v>
      </c>
      <c r="B5201" s="87">
        <v>44185</v>
      </c>
      <c r="C5201" s="88" t="s">
        <v>743</v>
      </c>
      <c r="D5201" s="89">
        <f>VLOOKUP(Pag_Inicio_Corr_mas_casos[[#This Row],[Corregimiento]],Hoja3!$A$2:$D$676,4,0)</f>
        <v>50208</v>
      </c>
      <c r="E5201" s="88">
        <v>28</v>
      </c>
      <c r="F5201">
        <v>1</v>
      </c>
    </row>
    <row r="5202" spans="1:6">
      <c r="A5202" s="86">
        <v>44185</v>
      </c>
      <c r="B5202" s="87">
        <v>44185</v>
      </c>
      <c r="C5202" s="88" t="s">
        <v>744</v>
      </c>
      <c r="D5202" s="89">
        <f>VLOOKUP(Pag_Inicio_Corr_mas_casos[[#This Row],[Corregimiento]],Hoja3!$A$2:$D$676,4,0)</f>
        <v>130701</v>
      </c>
      <c r="E5202" s="88">
        <v>26</v>
      </c>
      <c r="F5202">
        <v>1</v>
      </c>
    </row>
    <row r="5203" spans="1:6">
      <c r="A5203" s="86">
        <v>44185</v>
      </c>
      <c r="B5203" s="87">
        <v>44185</v>
      </c>
      <c r="C5203" s="88" t="s">
        <v>745</v>
      </c>
      <c r="D5203" s="89">
        <f>VLOOKUP(Pag_Inicio_Corr_mas_casos[[#This Row],[Corregimiento]],Hoja3!$A$2:$D$676,4,0)</f>
        <v>80804</v>
      </c>
      <c r="E5203" s="88">
        <v>25</v>
      </c>
      <c r="F5203">
        <v>1</v>
      </c>
    </row>
    <row r="5204" spans="1:6">
      <c r="A5204" s="86">
        <v>44185</v>
      </c>
      <c r="B5204" s="87">
        <v>44185</v>
      </c>
      <c r="C5204" s="88" t="s">
        <v>746</v>
      </c>
      <c r="D5204" s="89">
        <f>VLOOKUP(Pag_Inicio_Corr_mas_casos[[#This Row],[Corregimiento]],Hoja3!$A$2:$D$676,4,0)</f>
        <v>20601</v>
      </c>
      <c r="E5204" s="88">
        <v>22</v>
      </c>
      <c r="F5204">
        <v>1</v>
      </c>
    </row>
    <row r="5205" spans="1:6">
      <c r="A5205" s="86">
        <v>44185</v>
      </c>
      <c r="B5205" s="87">
        <v>44185</v>
      </c>
      <c r="C5205" s="88" t="s">
        <v>747</v>
      </c>
      <c r="D5205" s="89">
        <f>VLOOKUP(Pag_Inicio_Corr_mas_casos[[#This Row],[Corregimiento]],Hoja3!$A$2:$D$676,4,0)</f>
        <v>81006</v>
      </c>
      <c r="E5205" s="88">
        <v>20</v>
      </c>
      <c r="F5205">
        <v>1</v>
      </c>
    </row>
    <row r="5206" spans="1:6">
      <c r="A5206" s="86">
        <v>44185</v>
      </c>
      <c r="B5206" s="87">
        <v>44185</v>
      </c>
      <c r="C5206" s="88" t="s">
        <v>748</v>
      </c>
      <c r="D5206" s="89">
        <f>VLOOKUP(Pag_Inicio_Corr_mas_casos[[#This Row],[Corregimiento]],Hoja3!$A$2:$D$676,4,0)</f>
        <v>130908</v>
      </c>
      <c r="E5206" s="88">
        <v>20</v>
      </c>
      <c r="F5206">
        <v>1</v>
      </c>
    </row>
    <row r="5207" spans="1:6">
      <c r="A5207" s="86">
        <v>44185</v>
      </c>
      <c r="B5207" s="87">
        <v>44185</v>
      </c>
      <c r="C5207" s="88" t="s">
        <v>736</v>
      </c>
      <c r="D5207" s="88">
        <v>40607</v>
      </c>
      <c r="E5207" s="88">
        <v>19</v>
      </c>
      <c r="F5207">
        <v>1</v>
      </c>
    </row>
    <row r="5208" spans="1:6">
      <c r="A5208" s="86">
        <v>44185</v>
      </c>
      <c r="B5208" s="87">
        <v>44185</v>
      </c>
      <c r="C5208" s="88" t="s">
        <v>749</v>
      </c>
      <c r="D5208" s="89">
        <f>VLOOKUP(Pag_Inicio_Corr_mas_casos[[#This Row],[Corregimiento]],Hoja3!$A$2:$D$676,4,0)</f>
        <v>30113</v>
      </c>
      <c r="E5208" s="88">
        <v>19</v>
      </c>
      <c r="F5208">
        <v>1</v>
      </c>
    </row>
    <row r="5209" spans="1:6">
      <c r="A5209" s="86">
        <v>44185</v>
      </c>
      <c r="B5209" s="87">
        <v>44185</v>
      </c>
      <c r="C5209" s="88" t="s">
        <v>523</v>
      </c>
      <c r="D5209" s="89">
        <f>VLOOKUP(Pag_Inicio_Corr_mas_casos[[#This Row],[Corregimiento]],Hoja3!$A$2:$D$676,4,0)</f>
        <v>81005</v>
      </c>
      <c r="E5209" s="88">
        <v>18</v>
      </c>
      <c r="F5209">
        <v>1</v>
      </c>
    </row>
    <row r="5210" spans="1:6">
      <c r="A5210" s="86">
        <v>44185</v>
      </c>
      <c r="B5210" s="87">
        <v>44185</v>
      </c>
      <c r="C5210" s="88" t="s">
        <v>683</v>
      </c>
      <c r="D5210" s="89">
        <f>VLOOKUP(Pag_Inicio_Corr_mas_casos[[#This Row],[Corregimiento]],Hoja3!$A$2:$D$676,4,0)</f>
        <v>20105</v>
      </c>
      <c r="E5210" s="88">
        <v>17</v>
      </c>
      <c r="F5210">
        <v>1</v>
      </c>
    </row>
    <row r="5211" spans="1:6">
      <c r="A5211" s="86">
        <v>44185</v>
      </c>
      <c r="B5211" s="87">
        <v>44185</v>
      </c>
      <c r="C5211" s="88" t="s">
        <v>750</v>
      </c>
      <c r="D5211" s="89">
        <f>VLOOKUP(Pag_Inicio_Corr_mas_casos[[#This Row],[Corregimiento]],Hoja3!$A$2:$D$676,4,0)</f>
        <v>91001</v>
      </c>
      <c r="E5211" s="88">
        <v>17</v>
      </c>
      <c r="F5211">
        <v>1</v>
      </c>
    </row>
    <row r="5212" spans="1:6">
      <c r="A5212" s="86">
        <v>44185</v>
      </c>
      <c r="B5212" s="87">
        <v>44185</v>
      </c>
      <c r="C5212" s="88" t="s">
        <v>751</v>
      </c>
      <c r="D5212" s="89">
        <f>VLOOKUP(Pag_Inicio_Corr_mas_casos[[#This Row],[Corregimiento]],Hoja3!$A$2:$D$676,4,0)</f>
        <v>20406</v>
      </c>
      <c r="E5212" s="88">
        <v>17</v>
      </c>
      <c r="F5212">
        <v>1</v>
      </c>
    </row>
    <row r="5213" spans="1:6">
      <c r="A5213" s="86">
        <v>44185</v>
      </c>
      <c r="B5213" s="87">
        <v>44185</v>
      </c>
      <c r="C5213" s="88" t="s">
        <v>529</v>
      </c>
      <c r="D5213" s="89">
        <f>VLOOKUP(Pag_Inicio_Corr_mas_casos[[#This Row],[Corregimiento]],Hoja3!$A$2:$D$676,4,0)</f>
        <v>20101</v>
      </c>
      <c r="E5213" s="88">
        <v>16</v>
      </c>
      <c r="F5213">
        <v>1</v>
      </c>
    </row>
    <row r="5214" spans="1:6">
      <c r="A5214" s="86">
        <v>44185</v>
      </c>
      <c r="B5214" s="87">
        <v>44185</v>
      </c>
      <c r="C5214" s="88" t="s">
        <v>752</v>
      </c>
      <c r="D5214" s="89">
        <f>VLOOKUP(Pag_Inicio_Corr_mas_casos[[#This Row],[Corregimiento]],Hoja3!$A$2:$D$676,4,0)</f>
        <v>30107</v>
      </c>
      <c r="E5214" s="88">
        <v>16</v>
      </c>
      <c r="F5214">
        <v>1</v>
      </c>
    </row>
    <row r="5215" spans="1:6">
      <c r="A5215" s="86">
        <v>44185</v>
      </c>
      <c r="B5215" s="87">
        <v>44185</v>
      </c>
      <c r="C5215" s="88" t="s">
        <v>516</v>
      </c>
      <c r="D5215" s="89">
        <f>VLOOKUP(Pag_Inicio_Corr_mas_casos[[#This Row],[Corregimiento]],Hoja3!$A$2:$D$676,4,0)</f>
        <v>130706</v>
      </c>
      <c r="E5215" s="88">
        <v>15</v>
      </c>
      <c r="F5215">
        <v>1</v>
      </c>
    </row>
    <row r="5216" spans="1:6">
      <c r="A5216" s="86">
        <v>44185</v>
      </c>
      <c r="B5216" s="87">
        <v>44185</v>
      </c>
      <c r="C5216" s="88" t="s">
        <v>753</v>
      </c>
      <c r="D5216" s="89">
        <f>VLOOKUP(Pag_Inicio_Corr_mas_casos[[#This Row],[Corregimiento]],Hoja3!$A$2:$D$676,4,0)</f>
        <v>20107</v>
      </c>
      <c r="E5216" s="88">
        <v>15</v>
      </c>
      <c r="F5216">
        <v>1</v>
      </c>
    </row>
    <row r="5217" spans="1:7">
      <c r="A5217" s="86">
        <v>44185</v>
      </c>
      <c r="B5217" s="87">
        <v>44185</v>
      </c>
      <c r="C5217" s="88" t="s">
        <v>754</v>
      </c>
      <c r="D5217" s="89">
        <f>VLOOKUP(Pag_Inicio_Corr_mas_casos[[#This Row],[Corregimiento]],Hoja3!$A$2:$D$676,4,0)</f>
        <v>130709</v>
      </c>
      <c r="E5217" s="88">
        <v>14</v>
      </c>
      <c r="F5217">
        <v>1</v>
      </c>
    </row>
    <row r="5218" spans="1:7">
      <c r="A5218" s="86">
        <v>44185</v>
      </c>
      <c r="B5218" s="87">
        <v>44185</v>
      </c>
      <c r="C5218" s="88" t="s">
        <v>755</v>
      </c>
      <c r="D5218" s="89">
        <f>VLOOKUP(Pag_Inicio_Corr_mas_casos[[#This Row],[Corregimiento]],Hoja3!$A$2:$D$676,4,0)</f>
        <v>40606</v>
      </c>
      <c r="E5218" s="88">
        <v>14</v>
      </c>
      <c r="F5218">
        <v>1</v>
      </c>
    </row>
    <row r="5219" spans="1:7">
      <c r="A5219" s="86">
        <v>44185</v>
      </c>
      <c r="B5219" s="87">
        <v>44185</v>
      </c>
      <c r="C5219" s="88" t="s">
        <v>756</v>
      </c>
      <c r="D5219" s="89">
        <f>VLOOKUP(Pag_Inicio_Corr_mas_casos[[#This Row],[Corregimiento]],Hoja3!$A$2:$D$676,4,0)</f>
        <v>130103</v>
      </c>
      <c r="E5219" s="88">
        <v>14</v>
      </c>
      <c r="F5219">
        <v>1</v>
      </c>
    </row>
    <row r="5220" spans="1:7">
      <c r="A5220" s="86">
        <v>44185</v>
      </c>
      <c r="B5220" s="87">
        <v>44185</v>
      </c>
      <c r="C5220" s="88" t="s">
        <v>757</v>
      </c>
      <c r="D5220" s="89">
        <f>VLOOKUP(Pag_Inicio_Corr_mas_casos[[#This Row],[Corregimiento]],Hoja3!$A$2:$D$676,4,0)</f>
        <v>80508</v>
      </c>
      <c r="E5220" s="88">
        <v>14</v>
      </c>
      <c r="F5220">
        <v>1</v>
      </c>
    </row>
    <row r="5221" spans="1:7">
      <c r="A5221" s="86">
        <v>44185</v>
      </c>
      <c r="B5221" s="87">
        <v>44185</v>
      </c>
      <c r="C5221" s="88" t="s">
        <v>758</v>
      </c>
      <c r="D5221" s="89">
        <f>VLOOKUP(Pag_Inicio_Corr_mas_casos[[#This Row],[Corregimiento]],Hoja3!$A$2:$D$676,4,0)</f>
        <v>20606</v>
      </c>
      <c r="E5221" s="88">
        <v>13</v>
      </c>
      <c r="F5221">
        <v>1</v>
      </c>
    </row>
    <row r="5222" spans="1:7">
      <c r="A5222" s="86">
        <v>44185</v>
      </c>
      <c r="B5222" s="87">
        <v>44185</v>
      </c>
      <c r="C5222" s="88" t="s">
        <v>508</v>
      </c>
      <c r="D5222" s="89">
        <f>VLOOKUP(Pag_Inicio_Corr_mas_casos[[#This Row],[Corregimiento]],Hoja3!$A$2:$D$676,4,0)</f>
        <v>30104</v>
      </c>
      <c r="E5222" s="88">
        <v>12</v>
      </c>
      <c r="F5222">
        <v>1</v>
      </c>
    </row>
    <row r="5223" spans="1:7">
      <c r="A5223" s="86">
        <v>44185</v>
      </c>
      <c r="B5223" s="87">
        <v>44185</v>
      </c>
      <c r="C5223" s="88" t="s">
        <v>759</v>
      </c>
      <c r="D5223" s="89">
        <f>VLOOKUP(Pag_Inicio_Corr_mas_casos[[#This Row],[Corregimiento]],Hoja3!$A$2:$D$676,4,0)</f>
        <v>40203</v>
      </c>
      <c r="E5223" s="88">
        <v>12</v>
      </c>
      <c r="F5223">
        <v>1</v>
      </c>
    </row>
    <row r="5224" spans="1:7">
      <c r="A5224" s="86">
        <v>44185</v>
      </c>
      <c r="B5224" s="87">
        <v>44185</v>
      </c>
      <c r="C5224" s="88" t="s">
        <v>760</v>
      </c>
      <c r="D5224" s="89">
        <f>VLOOKUP(Pag_Inicio_Corr_mas_casos[[#This Row],[Corregimiento]],Hoja3!$A$2:$D$676,4,0)</f>
        <v>20207</v>
      </c>
      <c r="E5224" s="88">
        <v>12</v>
      </c>
      <c r="F5224">
        <v>1</v>
      </c>
    </row>
    <row r="5225" spans="1:7">
      <c r="A5225" s="86">
        <v>44185</v>
      </c>
      <c r="B5225" s="87">
        <v>44185</v>
      </c>
      <c r="C5225" s="88" t="s">
        <v>761</v>
      </c>
      <c r="D5225" s="89">
        <f>VLOOKUP(Pag_Inicio_Corr_mas_casos[[#This Row],[Corregimiento]],Hoja3!$A$2:$D$676,4,0)</f>
        <v>60105</v>
      </c>
      <c r="E5225" s="88">
        <v>11</v>
      </c>
      <c r="F5225">
        <v>1</v>
      </c>
    </row>
    <row r="5226" spans="1:7">
      <c r="A5226" s="86">
        <v>44185</v>
      </c>
      <c r="B5226" s="87">
        <v>44185</v>
      </c>
      <c r="C5226" s="88" t="s">
        <v>762</v>
      </c>
      <c r="D5226" s="89">
        <f>VLOOKUP(Pag_Inicio_Corr_mas_casos[[#This Row],[Corregimiento]],Hoja3!$A$2:$D$676,4,0)</f>
        <v>80803</v>
      </c>
      <c r="E5226" s="88">
        <v>11</v>
      </c>
      <c r="F5226">
        <v>1</v>
      </c>
    </row>
    <row r="5227" spans="1:7">
      <c r="A5227" s="90">
        <v>44186</v>
      </c>
      <c r="B5227" s="91">
        <v>44186</v>
      </c>
      <c r="C5227" s="92" t="s">
        <v>460</v>
      </c>
      <c r="D5227" s="93">
        <f>VLOOKUP(Pag_Inicio_Corr_mas_casos[[#This Row],[Corregimiento]],Hoja3!$A$2:$D$676,4,0)</f>
        <v>130101</v>
      </c>
      <c r="E5227" s="92">
        <v>68</v>
      </c>
      <c r="F5227">
        <v>1</v>
      </c>
      <c r="G5227">
        <f>SUM(F5227:F5273)</f>
        <v>47</v>
      </c>
    </row>
    <row r="5228" spans="1:7">
      <c r="A5228" s="90">
        <v>44186</v>
      </c>
      <c r="B5228" s="91">
        <v>44186</v>
      </c>
      <c r="C5228" s="92" t="s">
        <v>501</v>
      </c>
      <c r="D5228" s="93">
        <f>VLOOKUP(Pag_Inicio_Corr_mas_casos[[#This Row],[Corregimiento]],Hoja3!$A$2:$D$676,4,0)</f>
        <v>80809</v>
      </c>
      <c r="E5228" s="92">
        <v>67</v>
      </c>
      <c r="F5228">
        <v>1</v>
      </c>
    </row>
    <row r="5229" spans="1:7">
      <c r="A5229" s="90">
        <v>44186</v>
      </c>
      <c r="B5229" s="91">
        <v>44186</v>
      </c>
      <c r="C5229" s="92" t="s">
        <v>649</v>
      </c>
      <c r="D5229" s="93">
        <f>VLOOKUP(Pag_Inicio_Corr_mas_casos[[#This Row],[Corregimiento]],Hoja3!$A$2:$D$676,4,0)</f>
        <v>80812</v>
      </c>
      <c r="E5229" s="92">
        <v>65</v>
      </c>
      <c r="F5229">
        <v>1</v>
      </c>
    </row>
    <row r="5230" spans="1:7">
      <c r="A5230" s="90">
        <v>44186</v>
      </c>
      <c r="B5230" s="91">
        <v>44186</v>
      </c>
      <c r="C5230" s="92" t="s">
        <v>473</v>
      </c>
      <c r="D5230" s="93">
        <f>VLOOKUP(Pag_Inicio_Corr_mas_casos[[#This Row],[Corregimiento]],Hoja3!$A$2:$D$676,4,0)</f>
        <v>80819</v>
      </c>
      <c r="E5230" s="92">
        <v>60</v>
      </c>
      <c r="F5230">
        <v>1</v>
      </c>
    </row>
    <row r="5231" spans="1:7">
      <c r="A5231" s="90">
        <v>44186</v>
      </c>
      <c r="B5231" s="91">
        <v>44186</v>
      </c>
      <c r="C5231" s="92" t="s">
        <v>466</v>
      </c>
      <c r="D5231" s="93">
        <f>VLOOKUP(Pag_Inicio_Corr_mas_casos[[#This Row],[Corregimiento]],Hoja3!$A$2:$D$676,4,0)</f>
        <v>81007</v>
      </c>
      <c r="E5231" s="92">
        <v>46</v>
      </c>
      <c r="F5231">
        <v>1</v>
      </c>
    </row>
    <row r="5232" spans="1:7">
      <c r="A5232" s="90">
        <v>44186</v>
      </c>
      <c r="B5232" s="91">
        <v>44186</v>
      </c>
      <c r="C5232" s="92" t="s">
        <v>462</v>
      </c>
      <c r="D5232" s="93">
        <f>VLOOKUP(Pag_Inicio_Corr_mas_casos[[#This Row],[Corregimiento]],Hoja3!$A$2:$D$676,4,0)</f>
        <v>130106</v>
      </c>
      <c r="E5232" s="92">
        <v>46</v>
      </c>
      <c r="F5232">
        <v>1</v>
      </c>
    </row>
    <row r="5233" spans="1:6">
      <c r="A5233" s="90">
        <v>44186</v>
      </c>
      <c r="B5233" s="91">
        <v>44186</v>
      </c>
      <c r="C5233" s="92" t="s">
        <v>733</v>
      </c>
      <c r="D5233" s="93">
        <f>VLOOKUP(Pag_Inicio_Corr_mas_casos[[#This Row],[Corregimiento]],Hoja3!$A$2:$D$676,4,0)</f>
        <v>80811</v>
      </c>
      <c r="E5233" s="92">
        <v>40</v>
      </c>
      <c r="F5233">
        <v>1</v>
      </c>
    </row>
    <row r="5234" spans="1:6">
      <c r="A5234" s="90">
        <v>44186</v>
      </c>
      <c r="B5234" s="91">
        <v>44186</v>
      </c>
      <c r="C5234" s="92" t="s">
        <v>467</v>
      </c>
      <c r="D5234" s="93">
        <f>VLOOKUP(Pag_Inicio_Corr_mas_casos[[#This Row],[Corregimiento]],Hoja3!$A$2:$D$676,4,0)</f>
        <v>81008</v>
      </c>
      <c r="E5234" s="92">
        <v>39</v>
      </c>
      <c r="F5234">
        <v>1</v>
      </c>
    </row>
    <row r="5235" spans="1:6">
      <c r="A5235" s="90">
        <v>44186</v>
      </c>
      <c r="B5235" s="91">
        <v>44186</v>
      </c>
      <c r="C5235" s="92" t="s">
        <v>465</v>
      </c>
      <c r="D5235" s="93">
        <f>VLOOKUP(Pag_Inicio_Corr_mas_casos[[#This Row],[Corregimiento]],Hoja3!$A$2:$D$676,4,0)</f>
        <v>80821</v>
      </c>
      <c r="E5235" s="92">
        <v>37</v>
      </c>
      <c r="F5235">
        <v>1</v>
      </c>
    </row>
    <row r="5236" spans="1:6">
      <c r="A5236" s="90">
        <v>44186</v>
      </c>
      <c r="B5236" s="91">
        <v>44186</v>
      </c>
      <c r="C5236" s="92" t="s">
        <v>739</v>
      </c>
      <c r="D5236" s="93">
        <f>VLOOKUP(Pag_Inicio_Corr_mas_casos[[#This Row],[Corregimiento]],Hoja3!$A$2:$D$676,4,0)</f>
        <v>80822</v>
      </c>
      <c r="E5236" s="92">
        <v>35</v>
      </c>
      <c r="F5236">
        <v>1</v>
      </c>
    </row>
    <row r="5237" spans="1:6">
      <c r="A5237" s="90">
        <v>44186</v>
      </c>
      <c r="B5237" s="91">
        <v>44186</v>
      </c>
      <c r="C5237" s="92" t="s">
        <v>763</v>
      </c>
      <c r="D5237" s="93">
        <f>VLOOKUP(Pag_Inicio_Corr_mas_casos[[#This Row],[Corregimiento]],Hoja3!$A$2:$D$676,4,0)</f>
        <v>81001</v>
      </c>
      <c r="E5237" s="92">
        <v>33</v>
      </c>
      <c r="F5237">
        <v>1</v>
      </c>
    </row>
    <row r="5238" spans="1:6">
      <c r="A5238" s="90">
        <v>44186</v>
      </c>
      <c r="B5238" s="91">
        <v>44186</v>
      </c>
      <c r="C5238" s="92" t="s">
        <v>743</v>
      </c>
      <c r="D5238" s="93">
        <f>VLOOKUP(Pag_Inicio_Corr_mas_casos[[#This Row],[Corregimiento]],Hoja3!$A$2:$D$676,4,0)</f>
        <v>50208</v>
      </c>
      <c r="E5238" s="92">
        <v>32</v>
      </c>
      <c r="F5238">
        <v>1</v>
      </c>
    </row>
    <row r="5239" spans="1:6">
      <c r="A5239" s="90">
        <v>44186</v>
      </c>
      <c r="B5239" s="91">
        <v>44186</v>
      </c>
      <c r="C5239" s="92" t="s">
        <v>481</v>
      </c>
      <c r="D5239" s="93">
        <f>VLOOKUP(Pag_Inicio_Corr_mas_casos[[#This Row],[Corregimiento]],Hoja3!$A$2:$D$676,4,0)</f>
        <v>80810</v>
      </c>
      <c r="E5239" s="92">
        <v>31</v>
      </c>
      <c r="F5239">
        <v>1</v>
      </c>
    </row>
    <row r="5240" spans="1:6">
      <c r="A5240" s="90">
        <v>44186</v>
      </c>
      <c r="B5240" s="91">
        <v>44186</v>
      </c>
      <c r="C5240" s="92" t="s">
        <v>732</v>
      </c>
      <c r="D5240" s="93">
        <f>VLOOKUP(Pag_Inicio_Corr_mas_casos[[#This Row],[Corregimiento]],Hoja3!$A$2:$D$676,4,0)</f>
        <v>80826</v>
      </c>
      <c r="E5240" s="92">
        <v>30</v>
      </c>
      <c r="F5240">
        <v>1</v>
      </c>
    </row>
    <row r="5241" spans="1:6">
      <c r="A5241" s="90">
        <v>44186</v>
      </c>
      <c r="B5241" s="91">
        <v>44186</v>
      </c>
      <c r="C5241" s="92" t="s">
        <v>471</v>
      </c>
      <c r="D5241" s="93">
        <f>VLOOKUP(Pag_Inicio_Corr_mas_casos[[#This Row],[Corregimiento]],Hoja3!$A$2:$D$676,4,0)</f>
        <v>80823</v>
      </c>
      <c r="E5241" s="92">
        <v>30</v>
      </c>
      <c r="F5241">
        <v>1</v>
      </c>
    </row>
    <row r="5242" spans="1:6">
      <c r="A5242" s="90">
        <v>44186</v>
      </c>
      <c r="B5242" s="91">
        <v>44186</v>
      </c>
      <c r="C5242" s="92" t="s">
        <v>469</v>
      </c>
      <c r="D5242" s="93">
        <f>VLOOKUP(Pag_Inicio_Corr_mas_casos[[#This Row],[Corregimiento]],Hoja3!$A$2:$D$676,4,0)</f>
        <v>80817</v>
      </c>
      <c r="E5242" s="92">
        <v>30</v>
      </c>
      <c r="F5242">
        <v>1</v>
      </c>
    </row>
    <row r="5243" spans="1:6">
      <c r="A5243" s="90">
        <v>44186</v>
      </c>
      <c r="B5243" s="91">
        <v>44186</v>
      </c>
      <c r="C5243" s="92" t="s">
        <v>468</v>
      </c>
      <c r="D5243" s="93">
        <f>VLOOKUP(Pag_Inicio_Corr_mas_casos[[#This Row],[Corregimiento]],Hoja3!$A$2:$D$676,4,0)</f>
        <v>80816</v>
      </c>
      <c r="E5243" s="92">
        <v>28</v>
      </c>
      <c r="F5243">
        <v>1</v>
      </c>
    </row>
    <row r="5244" spans="1:6">
      <c r="A5244" s="90">
        <v>44186</v>
      </c>
      <c r="B5244" s="91">
        <v>44186</v>
      </c>
      <c r="C5244" s="92" t="s">
        <v>464</v>
      </c>
      <c r="D5244" s="93">
        <f>VLOOKUP(Pag_Inicio_Corr_mas_casos[[#This Row],[Corregimiento]],Hoja3!$A$2:$D$676,4,0)</f>
        <v>130102</v>
      </c>
      <c r="E5244" s="92">
        <v>26</v>
      </c>
      <c r="F5244">
        <v>1</v>
      </c>
    </row>
    <row r="5245" spans="1:6">
      <c r="A5245" s="90">
        <v>44186</v>
      </c>
      <c r="B5245" s="91">
        <v>44186</v>
      </c>
      <c r="C5245" s="92" t="s">
        <v>507</v>
      </c>
      <c r="D5245" s="93">
        <f>VLOOKUP(Pag_Inicio_Corr_mas_casos[[#This Row],[Corregimiento]],Hoja3!$A$2:$D$676,4,0)</f>
        <v>81009</v>
      </c>
      <c r="E5245" s="92">
        <v>26</v>
      </c>
      <c r="F5245">
        <v>1</v>
      </c>
    </row>
    <row r="5246" spans="1:6">
      <c r="A5246" s="90">
        <v>44186</v>
      </c>
      <c r="B5246" s="91">
        <v>44186</v>
      </c>
      <c r="C5246" s="92" t="s">
        <v>479</v>
      </c>
      <c r="D5246" s="93">
        <f>VLOOKUP(Pag_Inicio_Corr_mas_casos[[#This Row],[Corregimiento]],Hoja3!$A$2:$D$676,4,0)</f>
        <v>80806</v>
      </c>
      <c r="E5246" s="92">
        <v>25</v>
      </c>
      <c r="F5246">
        <v>1</v>
      </c>
    </row>
    <row r="5247" spans="1:6">
      <c r="A5247" s="90">
        <v>44186</v>
      </c>
      <c r="B5247" s="91">
        <v>44186</v>
      </c>
      <c r="C5247" s="92" t="s">
        <v>741</v>
      </c>
      <c r="D5247" s="93">
        <f>VLOOKUP(Pag_Inicio_Corr_mas_casos[[#This Row],[Corregimiento]],Hoja3!$A$2:$D$676,4,0)</f>
        <v>80815</v>
      </c>
      <c r="E5247" s="92">
        <v>37</v>
      </c>
      <c r="F5247">
        <v>1</v>
      </c>
    </row>
    <row r="5248" spans="1:6">
      <c r="A5248" s="90">
        <v>44186</v>
      </c>
      <c r="B5248" s="91">
        <v>44186</v>
      </c>
      <c r="C5248" s="92" t="s">
        <v>744</v>
      </c>
      <c r="D5248" s="93">
        <f>VLOOKUP(Pag_Inicio_Corr_mas_casos[[#This Row],[Corregimiento]],Hoja3!$A$2:$D$676,4,0)</f>
        <v>130701</v>
      </c>
      <c r="E5248" s="92">
        <v>23</v>
      </c>
      <c r="F5248">
        <v>1</v>
      </c>
    </row>
    <row r="5249" spans="1:6">
      <c r="A5249" s="90">
        <v>44186</v>
      </c>
      <c r="B5249" s="91">
        <v>44186</v>
      </c>
      <c r="C5249" s="92" t="s">
        <v>506</v>
      </c>
      <c r="D5249" s="93">
        <f>VLOOKUP(Pag_Inicio_Corr_mas_casos[[#This Row],[Corregimiento]],Hoja3!$A$2:$D$676,4,0)</f>
        <v>81003</v>
      </c>
      <c r="E5249" s="92">
        <v>21</v>
      </c>
      <c r="F5249">
        <v>1</v>
      </c>
    </row>
    <row r="5250" spans="1:6">
      <c r="A5250" s="90">
        <v>44186</v>
      </c>
      <c r="B5250" s="91">
        <v>44186</v>
      </c>
      <c r="C5250" s="92" t="s">
        <v>764</v>
      </c>
      <c r="D5250" s="93">
        <f>VLOOKUP(Pag_Inicio_Corr_mas_casos[[#This Row],[Corregimiento]],Hoja3!$A$2:$D$676,4,0)</f>
        <v>81002</v>
      </c>
      <c r="E5250" s="92">
        <v>20</v>
      </c>
      <c r="F5250">
        <v>1</v>
      </c>
    </row>
    <row r="5251" spans="1:6">
      <c r="A5251" s="90">
        <v>44186</v>
      </c>
      <c r="B5251" s="91">
        <v>44186</v>
      </c>
      <c r="C5251" s="92" t="s">
        <v>580</v>
      </c>
      <c r="D5251" s="93">
        <f>VLOOKUP(Pag_Inicio_Corr_mas_casos[[#This Row],[Corregimiento]],Hoja3!$A$2:$D$676,4,0)</f>
        <v>40612</v>
      </c>
      <c r="E5251" s="92">
        <v>20</v>
      </c>
      <c r="F5251">
        <v>1</v>
      </c>
    </row>
    <row r="5252" spans="1:6">
      <c r="A5252" s="90">
        <v>44186</v>
      </c>
      <c r="B5252" s="91">
        <v>44186</v>
      </c>
      <c r="C5252" s="92" t="s">
        <v>737</v>
      </c>
      <c r="D5252" s="93">
        <f>VLOOKUP(Pag_Inicio_Corr_mas_casos[[#This Row],[Corregimiento]],Hoja3!$A$2:$D$676,4,0)</f>
        <v>80820</v>
      </c>
      <c r="E5252" s="92">
        <v>20</v>
      </c>
      <c r="F5252">
        <v>1</v>
      </c>
    </row>
    <row r="5253" spans="1:6">
      <c r="A5253" s="90">
        <v>44186</v>
      </c>
      <c r="B5253" s="91">
        <v>44186</v>
      </c>
      <c r="C5253" s="92" t="s">
        <v>512</v>
      </c>
      <c r="D5253" s="93">
        <f>VLOOKUP(Pag_Inicio_Corr_mas_casos[[#This Row],[Corregimiento]],Hoja3!$A$2:$D$676,4,0)</f>
        <v>80807</v>
      </c>
      <c r="E5253" s="92">
        <v>19</v>
      </c>
      <c r="F5253">
        <v>1</v>
      </c>
    </row>
    <row r="5254" spans="1:6">
      <c r="A5254" s="90">
        <v>44186</v>
      </c>
      <c r="B5254" s="91">
        <v>44186</v>
      </c>
      <c r="C5254" s="92" t="s">
        <v>735</v>
      </c>
      <c r="D5254" s="93">
        <f>VLOOKUP(Pag_Inicio_Corr_mas_casos[[#This Row],[Corregimiento]],Hoja3!$A$2:$D$676,4,0)</f>
        <v>130107</v>
      </c>
      <c r="E5254" s="92">
        <v>19</v>
      </c>
      <c r="F5254">
        <v>1</v>
      </c>
    </row>
    <row r="5255" spans="1:6">
      <c r="A5255" s="90">
        <v>44186</v>
      </c>
      <c r="B5255" s="91">
        <v>44186</v>
      </c>
      <c r="C5255" s="92" t="s">
        <v>736</v>
      </c>
      <c r="D5255" s="93">
        <f>VLOOKUP(Pag_Inicio_Corr_mas_casos[[#This Row],[Corregimiento]],Hoja3!$A$2:$D$676,4,0)</f>
        <v>80813</v>
      </c>
      <c r="E5255" s="92">
        <v>19</v>
      </c>
      <c r="F5255">
        <v>1</v>
      </c>
    </row>
    <row r="5256" spans="1:6">
      <c r="A5256" s="90">
        <v>44186</v>
      </c>
      <c r="B5256" s="91">
        <v>44186</v>
      </c>
      <c r="C5256" s="92" t="s">
        <v>508</v>
      </c>
      <c r="D5256" s="93">
        <f>VLOOKUP(Pag_Inicio_Corr_mas_casos[[#This Row],[Corregimiento]],Hoja3!$A$2:$D$676,4,0)</f>
        <v>30104</v>
      </c>
      <c r="E5256" s="92">
        <v>18</v>
      </c>
      <c r="F5256">
        <v>1</v>
      </c>
    </row>
    <row r="5257" spans="1:6">
      <c r="A5257" s="90">
        <v>44186</v>
      </c>
      <c r="B5257" s="91">
        <v>44186</v>
      </c>
      <c r="C5257" s="92" t="s">
        <v>765</v>
      </c>
      <c r="D5257" s="93">
        <f>VLOOKUP(Pag_Inicio_Corr_mas_casos[[#This Row],[Corregimiento]],Hoja3!$A$2:$D$676,4,0)</f>
        <v>80804</v>
      </c>
      <c r="E5257" s="92">
        <v>16</v>
      </c>
      <c r="F5257">
        <v>1</v>
      </c>
    </row>
    <row r="5258" spans="1:6">
      <c r="A5258" s="90">
        <v>44186</v>
      </c>
      <c r="B5258" s="91">
        <v>44186</v>
      </c>
      <c r="C5258" s="92" t="s">
        <v>766</v>
      </c>
      <c r="D5258" s="93">
        <f>VLOOKUP(Pag_Inicio_Corr_mas_casos[[#This Row],[Corregimiento]],Hoja3!$A$2:$D$676,4,0)</f>
        <v>130108</v>
      </c>
      <c r="E5258" s="92">
        <v>16</v>
      </c>
      <c r="F5258">
        <v>1</v>
      </c>
    </row>
    <row r="5259" spans="1:6">
      <c r="A5259" s="90">
        <v>44186</v>
      </c>
      <c r="B5259" s="91">
        <v>44186</v>
      </c>
      <c r="C5259" s="92" t="s">
        <v>767</v>
      </c>
      <c r="D5259" s="93">
        <f>VLOOKUP(Pag_Inicio_Corr_mas_casos[[#This Row],[Corregimiento]],Hoja3!$A$2:$D$676,4,0)</f>
        <v>130702</v>
      </c>
      <c r="E5259" s="92">
        <v>15</v>
      </c>
      <c r="F5259">
        <v>1</v>
      </c>
    </row>
    <row r="5260" spans="1:6">
      <c r="A5260" s="90">
        <v>44186</v>
      </c>
      <c r="B5260" s="91">
        <v>44186</v>
      </c>
      <c r="C5260" s="92" t="s">
        <v>768</v>
      </c>
      <c r="D5260" s="93">
        <f>VLOOKUP(Pag_Inicio_Corr_mas_casos[[#This Row],[Corregimiento]],Hoja3!$A$2:$D$676,4,0)</f>
        <v>130716</v>
      </c>
      <c r="E5260" s="92">
        <v>15</v>
      </c>
      <c r="F5260">
        <v>1</v>
      </c>
    </row>
    <row r="5261" spans="1:6">
      <c r="A5261" s="90">
        <v>44186</v>
      </c>
      <c r="B5261" s="91">
        <v>44186</v>
      </c>
      <c r="C5261" s="92" t="s">
        <v>547</v>
      </c>
      <c r="D5261" s="93">
        <f>VLOOKUP(Pag_Inicio_Corr_mas_casos[[#This Row],[Corregimiento]],Hoja3!$A$2:$D$676,4,0)</f>
        <v>40203</v>
      </c>
      <c r="E5261" s="92">
        <v>15</v>
      </c>
      <c r="F5261">
        <v>1</v>
      </c>
    </row>
    <row r="5262" spans="1:6">
      <c r="A5262" s="90">
        <v>44186</v>
      </c>
      <c r="B5262" s="91">
        <v>44186</v>
      </c>
      <c r="C5262" s="92" t="s">
        <v>513</v>
      </c>
      <c r="D5262" s="93">
        <f>VLOOKUP(Pag_Inicio_Corr_mas_casos[[#This Row],[Corregimiento]],Hoja3!$A$2:$D$676,4,0)</f>
        <v>80814</v>
      </c>
      <c r="E5262" s="92">
        <v>14</v>
      </c>
      <c r="F5262">
        <v>1</v>
      </c>
    </row>
    <row r="5263" spans="1:6">
      <c r="A5263" s="90">
        <v>44186</v>
      </c>
      <c r="B5263" s="91">
        <v>44186</v>
      </c>
      <c r="C5263" s="92" t="s">
        <v>625</v>
      </c>
      <c r="D5263" s="93">
        <f>VLOOKUP(Pag_Inicio_Corr_mas_casos[[#This Row],[Corregimiento]],Hoja3!$A$2:$D$676,4,0)</f>
        <v>60103</v>
      </c>
      <c r="E5263" s="92">
        <v>13</v>
      </c>
      <c r="F5263">
        <v>1</v>
      </c>
    </row>
    <row r="5264" spans="1:6">
      <c r="A5264" s="90">
        <v>44186</v>
      </c>
      <c r="B5264" s="91">
        <v>44186</v>
      </c>
      <c r="C5264" s="92" t="s">
        <v>532</v>
      </c>
      <c r="D5264" s="93">
        <f>VLOOKUP(Pag_Inicio_Corr_mas_casos[[#This Row],[Corregimiento]],Hoja3!$A$2:$D$676,4,0)</f>
        <v>20601</v>
      </c>
      <c r="E5264" s="92">
        <v>13</v>
      </c>
      <c r="F5264">
        <v>1</v>
      </c>
    </row>
    <row r="5265" spans="1:7">
      <c r="A5265" s="90">
        <v>44186</v>
      </c>
      <c r="B5265" s="91">
        <v>44186</v>
      </c>
      <c r="C5265" s="92" t="s">
        <v>769</v>
      </c>
      <c r="D5265" s="93">
        <f>VLOOKUP(Pag_Inicio_Corr_mas_casos[[#This Row],[Corregimiento]],Hoja3!$A$2:$D$676,4,0)</f>
        <v>130717</v>
      </c>
      <c r="E5265" s="92">
        <v>13</v>
      </c>
      <c r="F5265">
        <v>1</v>
      </c>
    </row>
    <row r="5266" spans="1:7">
      <c r="A5266" s="90">
        <v>44186</v>
      </c>
      <c r="B5266" s="91">
        <v>44186</v>
      </c>
      <c r="C5266" s="92" t="s">
        <v>709</v>
      </c>
      <c r="D5266" s="93">
        <f>VLOOKUP(Pag_Inicio_Corr_mas_casos[[#This Row],[Corregimiento]],Hoja3!$A$2:$D$676,4,0)</f>
        <v>30103</v>
      </c>
      <c r="E5266" s="92">
        <v>12</v>
      </c>
      <c r="F5266">
        <v>1</v>
      </c>
    </row>
    <row r="5267" spans="1:7">
      <c r="A5267" s="90">
        <v>44186</v>
      </c>
      <c r="B5267" s="91">
        <v>44186</v>
      </c>
      <c r="C5267" s="92" t="s">
        <v>564</v>
      </c>
      <c r="D5267" s="93">
        <f>VLOOKUP(Pag_Inicio_Corr_mas_casos[[#This Row],[Corregimiento]],Hoja3!$A$2:$D$676,4,0)</f>
        <v>40606</v>
      </c>
      <c r="E5267" s="92">
        <v>12</v>
      </c>
      <c r="F5267">
        <v>1</v>
      </c>
    </row>
    <row r="5268" spans="1:7">
      <c r="A5268" s="90">
        <v>44186</v>
      </c>
      <c r="B5268" s="91">
        <v>44186</v>
      </c>
      <c r="C5268" s="92" t="s">
        <v>633</v>
      </c>
      <c r="D5268" s="93">
        <f>VLOOKUP(Pag_Inicio_Corr_mas_casos[[#This Row],[Corregimiento]],Hoja3!$A$2:$D$676,4,0)</f>
        <v>20401</v>
      </c>
      <c r="E5268" s="92">
        <v>12</v>
      </c>
      <c r="F5268">
        <v>1</v>
      </c>
    </row>
    <row r="5269" spans="1:7">
      <c r="A5269" s="90">
        <v>44186</v>
      </c>
      <c r="B5269" s="91">
        <v>44186</v>
      </c>
      <c r="C5269" s="92" t="s">
        <v>475</v>
      </c>
      <c r="D5269" s="93">
        <f>VLOOKUP(Pag_Inicio_Corr_mas_casos[[#This Row],[Corregimiento]],Hoja3!$A$2:$D$676,4,0)</f>
        <v>81006</v>
      </c>
      <c r="E5269" s="92">
        <v>11</v>
      </c>
      <c r="F5269">
        <v>1</v>
      </c>
    </row>
    <row r="5270" spans="1:7">
      <c r="A5270" s="90">
        <v>44186</v>
      </c>
      <c r="B5270" s="91">
        <v>44186</v>
      </c>
      <c r="C5270" s="92" t="s">
        <v>683</v>
      </c>
      <c r="D5270" s="93">
        <f>VLOOKUP(Pag_Inicio_Corr_mas_casos[[#This Row],[Corregimiento]],Hoja3!$A$2:$D$676,4,0)</f>
        <v>20105</v>
      </c>
      <c r="E5270" s="92">
        <v>11</v>
      </c>
      <c r="F5270">
        <v>1</v>
      </c>
    </row>
    <row r="5271" spans="1:7">
      <c r="A5271" s="90">
        <v>44186</v>
      </c>
      <c r="B5271" s="91">
        <v>44186</v>
      </c>
      <c r="C5271" s="92" t="s">
        <v>488</v>
      </c>
      <c r="D5271" s="93">
        <f>VLOOKUP(Pag_Inicio_Corr_mas_casos[[#This Row],[Corregimiento]],Hoja3!$A$2:$D$676,4,0)</f>
        <v>80501</v>
      </c>
      <c r="E5271" s="92">
        <v>11</v>
      </c>
      <c r="F5271">
        <v>1</v>
      </c>
    </row>
    <row r="5272" spans="1:7">
      <c r="A5272" s="90">
        <v>44186</v>
      </c>
      <c r="B5272" s="91">
        <v>44186</v>
      </c>
      <c r="C5272" s="92" t="s">
        <v>752</v>
      </c>
      <c r="D5272" s="93">
        <f>VLOOKUP(Pag_Inicio_Corr_mas_casos[[#This Row],[Corregimiento]],Hoja3!$A$2:$D$676,4,0)</f>
        <v>30107</v>
      </c>
      <c r="E5272" s="92">
        <v>11</v>
      </c>
      <c r="F5272">
        <v>1</v>
      </c>
    </row>
    <row r="5273" spans="1:7">
      <c r="A5273" s="90">
        <v>44186</v>
      </c>
      <c r="B5273" s="91">
        <v>44186</v>
      </c>
      <c r="C5273" s="92" t="s">
        <v>595</v>
      </c>
      <c r="D5273" s="93">
        <f>VLOOKUP(Pag_Inicio_Corr_mas_casos[[#This Row],[Corregimiento]],Hoja3!$A$2:$D$676,4,0)</f>
        <v>40406</v>
      </c>
      <c r="E5273" s="92">
        <v>11</v>
      </c>
      <c r="F5273">
        <v>1</v>
      </c>
    </row>
    <row r="5274" spans="1:7">
      <c r="A5274" s="102">
        <v>44187</v>
      </c>
      <c r="B5274" s="103">
        <v>44187</v>
      </c>
      <c r="C5274" s="104" t="s">
        <v>501</v>
      </c>
      <c r="D5274" s="105">
        <f>VLOOKUP(Pag_Inicio_Corr_mas_casos[[#This Row],[Corregimiento]],Hoja3!$A$2:$D$676,4,0)</f>
        <v>80809</v>
      </c>
      <c r="E5274" s="104">
        <v>99</v>
      </c>
      <c r="F5274">
        <v>1</v>
      </c>
      <c r="G5274">
        <f>SUM(F5274:F5338)</f>
        <v>65</v>
      </c>
    </row>
    <row r="5275" spans="1:7">
      <c r="A5275" s="102">
        <v>44187</v>
      </c>
      <c r="B5275" s="103">
        <v>44187</v>
      </c>
      <c r="C5275" s="104" t="s">
        <v>464</v>
      </c>
      <c r="D5275" s="105">
        <f>VLOOKUP(Pag_Inicio_Corr_mas_casos[[#This Row],[Corregimiento]],Hoja3!$A$2:$D$676,4,0)</f>
        <v>130102</v>
      </c>
      <c r="E5275" s="104">
        <v>98</v>
      </c>
      <c r="F5275">
        <v>1</v>
      </c>
    </row>
    <row r="5276" spans="1:7">
      <c r="A5276" s="102">
        <v>44187</v>
      </c>
      <c r="B5276" s="103">
        <v>44187</v>
      </c>
      <c r="C5276" s="104" t="s">
        <v>473</v>
      </c>
      <c r="D5276" s="105">
        <f>VLOOKUP(Pag_Inicio_Corr_mas_casos[[#This Row],[Corregimiento]],Hoja3!$A$2:$D$676,4,0)</f>
        <v>80819</v>
      </c>
      <c r="E5276" s="104">
        <v>94</v>
      </c>
      <c r="F5276">
        <v>1</v>
      </c>
    </row>
    <row r="5277" spans="1:7">
      <c r="A5277" s="102">
        <v>44187</v>
      </c>
      <c r="B5277" s="103">
        <v>44187</v>
      </c>
      <c r="C5277" s="104" t="s">
        <v>476</v>
      </c>
      <c r="D5277" s="105">
        <f>VLOOKUP(Pag_Inicio_Corr_mas_casos[[#This Row],[Corregimiento]],Hoja3!$A$2:$D$676,4,0)</f>
        <v>80812</v>
      </c>
      <c r="E5277" s="104">
        <v>90</v>
      </c>
      <c r="F5277">
        <v>1</v>
      </c>
    </row>
    <row r="5278" spans="1:7">
      <c r="A5278" s="102">
        <v>44187</v>
      </c>
      <c r="B5278" s="103">
        <v>44187</v>
      </c>
      <c r="C5278" s="104" t="s">
        <v>471</v>
      </c>
      <c r="D5278" s="105">
        <f>VLOOKUP(Pag_Inicio_Corr_mas_casos[[#This Row],[Corregimiento]],Hoja3!$A$2:$D$676,4,0)</f>
        <v>80823</v>
      </c>
      <c r="E5278" s="104">
        <v>86</v>
      </c>
      <c r="F5278">
        <v>1</v>
      </c>
    </row>
    <row r="5279" spans="1:7">
      <c r="A5279" s="102">
        <v>44187</v>
      </c>
      <c r="B5279" s="103">
        <v>44187</v>
      </c>
      <c r="C5279" s="104" t="s">
        <v>472</v>
      </c>
      <c r="D5279" s="105">
        <f>VLOOKUP(Pag_Inicio_Corr_mas_casos[[#This Row],[Corregimiento]],Hoja3!$A$2:$D$676,4,0)</f>
        <v>81001</v>
      </c>
      <c r="E5279" s="104">
        <v>76</v>
      </c>
      <c r="F5279">
        <v>1</v>
      </c>
    </row>
    <row r="5280" spans="1:7">
      <c r="A5280" s="102">
        <v>44187</v>
      </c>
      <c r="B5280" s="103">
        <v>44187</v>
      </c>
      <c r="C5280" s="104" t="s">
        <v>490</v>
      </c>
      <c r="D5280" s="105">
        <f>VLOOKUP(Pag_Inicio_Corr_mas_casos[[#This Row],[Corregimiento]],Hoja3!$A$2:$D$676,4,0)</f>
        <v>80820</v>
      </c>
      <c r="E5280" s="104">
        <v>68</v>
      </c>
      <c r="F5280">
        <v>1</v>
      </c>
    </row>
    <row r="5281" spans="1:6">
      <c r="A5281" s="102">
        <v>44187</v>
      </c>
      <c r="B5281" s="103">
        <v>44187</v>
      </c>
      <c r="C5281" s="104" t="s">
        <v>468</v>
      </c>
      <c r="D5281" s="105">
        <f>VLOOKUP(Pag_Inicio_Corr_mas_casos[[#This Row],[Corregimiento]],Hoja3!$A$2:$D$676,4,0)</f>
        <v>80816</v>
      </c>
      <c r="E5281" s="104">
        <v>66</v>
      </c>
      <c r="F5281">
        <v>1</v>
      </c>
    </row>
    <row r="5282" spans="1:6">
      <c r="A5282" s="102">
        <v>44187</v>
      </c>
      <c r="B5282" s="103">
        <v>44187</v>
      </c>
      <c r="C5282" s="104" t="s">
        <v>465</v>
      </c>
      <c r="D5282" s="105">
        <f>VLOOKUP(Pag_Inicio_Corr_mas_casos[[#This Row],[Corregimiento]],Hoja3!$A$2:$D$676,4,0)</f>
        <v>80821</v>
      </c>
      <c r="E5282" s="104">
        <v>65</v>
      </c>
      <c r="F5282">
        <v>1</v>
      </c>
    </row>
    <row r="5283" spans="1:6">
      <c r="A5283" s="102">
        <v>44187</v>
      </c>
      <c r="B5283" s="103">
        <v>44187</v>
      </c>
      <c r="C5283" s="104" t="s">
        <v>770</v>
      </c>
      <c r="D5283" s="105">
        <f>VLOOKUP(Pag_Inicio_Corr_mas_casos[[#This Row],[Corregimiento]],Hoja3!$A$2:$D$676,4,0)</f>
        <v>80822</v>
      </c>
      <c r="E5283" s="104">
        <v>64</v>
      </c>
      <c r="F5283">
        <v>1</v>
      </c>
    </row>
    <row r="5284" spans="1:6">
      <c r="A5284" s="102">
        <v>44187</v>
      </c>
      <c r="B5284" s="103">
        <v>44187</v>
      </c>
      <c r="C5284" s="104" t="s">
        <v>486</v>
      </c>
      <c r="D5284" s="105">
        <f>VLOOKUP(Pag_Inicio_Corr_mas_casos[[#This Row],[Corregimiento]],Hoja3!$A$2:$D$676,4,0)</f>
        <v>80813</v>
      </c>
      <c r="E5284" s="104">
        <v>63</v>
      </c>
      <c r="F5284">
        <v>1</v>
      </c>
    </row>
    <row r="5285" spans="1:6">
      <c r="A5285" s="102">
        <v>44187</v>
      </c>
      <c r="B5285" s="103">
        <v>44187</v>
      </c>
      <c r="C5285" s="104" t="s">
        <v>481</v>
      </c>
      <c r="D5285" s="105">
        <f>VLOOKUP(Pag_Inicio_Corr_mas_casos[[#This Row],[Corregimiento]],Hoja3!$A$2:$D$676,4,0)</f>
        <v>80810</v>
      </c>
      <c r="E5285" s="104">
        <v>60</v>
      </c>
      <c r="F5285">
        <v>1</v>
      </c>
    </row>
    <row r="5286" spans="1:6">
      <c r="A5286" s="102">
        <v>44187</v>
      </c>
      <c r="B5286" s="103">
        <v>44187</v>
      </c>
      <c r="C5286" s="104" t="s">
        <v>771</v>
      </c>
      <c r="D5286" s="105">
        <f>VLOOKUP(Pag_Inicio_Corr_mas_casos[[#This Row],[Corregimiento]],Hoja3!$A$2:$D$676,4,0)</f>
        <v>81007</v>
      </c>
      <c r="E5286" s="104">
        <v>58</v>
      </c>
      <c r="F5286">
        <v>1</v>
      </c>
    </row>
    <row r="5287" spans="1:6">
      <c r="A5287" s="102">
        <v>44187</v>
      </c>
      <c r="B5287" s="103">
        <v>44187</v>
      </c>
      <c r="C5287" s="104" t="s">
        <v>479</v>
      </c>
      <c r="D5287" s="105">
        <f>VLOOKUP(Pag_Inicio_Corr_mas_casos[[#This Row],[Corregimiento]],Hoja3!$A$2:$D$676,4,0)</f>
        <v>80806</v>
      </c>
      <c r="E5287" s="104">
        <v>58</v>
      </c>
      <c r="F5287">
        <v>1</v>
      </c>
    </row>
    <row r="5288" spans="1:6">
      <c r="A5288" s="102">
        <v>44187</v>
      </c>
      <c r="B5288" s="103">
        <v>44187</v>
      </c>
      <c r="C5288" s="104" t="s">
        <v>506</v>
      </c>
      <c r="D5288" s="105">
        <f>VLOOKUP(Pag_Inicio_Corr_mas_casos[[#This Row],[Corregimiento]],Hoja3!$A$2:$D$676,4,0)</f>
        <v>81003</v>
      </c>
      <c r="E5288" s="104">
        <v>57</v>
      </c>
      <c r="F5288">
        <v>1</v>
      </c>
    </row>
    <row r="5289" spans="1:6">
      <c r="A5289" s="102">
        <v>44187</v>
      </c>
      <c r="B5289" s="103">
        <v>44187</v>
      </c>
      <c r="C5289" s="104" t="s">
        <v>507</v>
      </c>
      <c r="D5289" s="105">
        <f>VLOOKUP(Pag_Inicio_Corr_mas_casos[[#This Row],[Corregimiento]],Hoja3!$A$2:$D$676,4,0)</f>
        <v>81009</v>
      </c>
      <c r="E5289" s="104">
        <v>57</v>
      </c>
      <c r="F5289">
        <v>1</v>
      </c>
    </row>
    <row r="5290" spans="1:6">
      <c r="A5290" s="102">
        <v>44187</v>
      </c>
      <c r="B5290" s="103">
        <v>44187</v>
      </c>
      <c r="C5290" s="104" t="s">
        <v>469</v>
      </c>
      <c r="D5290" s="105">
        <f>VLOOKUP(Pag_Inicio_Corr_mas_casos[[#This Row],[Corregimiento]],Hoja3!$A$2:$D$676,4,0)</f>
        <v>80817</v>
      </c>
      <c r="E5290" s="104">
        <v>66</v>
      </c>
      <c r="F5290">
        <v>1</v>
      </c>
    </row>
    <row r="5291" spans="1:6">
      <c r="A5291" s="102">
        <v>44187</v>
      </c>
      <c r="B5291" s="103">
        <v>44187</v>
      </c>
      <c r="C5291" s="104" t="s">
        <v>772</v>
      </c>
      <c r="D5291" s="105">
        <f>VLOOKUP(Pag_Inicio_Corr_mas_casos[[#This Row],[Corregimiento]],Hoja3!$A$2:$D$676,4,0)</f>
        <v>80826</v>
      </c>
      <c r="E5291" s="104">
        <v>54</v>
      </c>
      <c r="F5291">
        <v>1</v>
      </c>
    </row>
    <row r="5292" spans="1:6">
      <c r="A5292" s="102">
        <v>44187</v>
      </c>
      <c r="B5292" s="103">
        <v>44187</v>
      </c>
      <c r="C5292" s="104" t="s">
        <v>495</v>
      </c>
      <c r="D5292" s="105">
        <f>VLOOKUP(Pag_Inicio_Corr_mas_casos[[#This Row],[Corregimiento]],Hoja3!$A$2:$D$676,4,0)</f>
        <v>130708</v>
      </c>
      <c r="E5292" s="104">
        <v>52</v>
      </c>
      <c r="F5292">
        <v>1</v>
      </c>
    </row>
    <row r="5293" spans="1:6">
      <c r="A5293" s="102">
        <v>44187</v>
      </c>
      <c r="B5293" s="103">
        <v>44187</v>
      </c>
      <c r="C5293" s="104" t="s">
        <v>773</v>
      </c>
      <c r="D5293" s="105">
        <f>VLOOKUP(Pag_Inicio_Corr_mas_casos[[#This Row],[Corregimiento]],Hoja3!$A$2:$D$676,4,0)</f>
        <v>80815</v>
      </c>
      <c r="E5293" s="104">
        <v>64</v>
      </c>
      <c r="F5293">
        <v>1</v>
      </c>
    </row>
    <row r="5294" spans="1:6">
      <c r="A5294" s="102">
        <v>44187</v>
      </c>
      <c r="B5294" s="103">
        <v>44187</v>
      </c>
      <c r="C5294" s="104" t="s">
        <v>462</v>
      </c>
      <c r="D5294" s="105">
        <f>VLOOKUP(Pag_Inicio_Corr_mas_casos[[#This Row],[Corregimiento]],Hoja3!$A$2:$D$676,4,0)</f>
        <v>130106</v>
      </c>
      <c r="E5294" s="104">
        <v>50</v>
      </c>
      <c r="F5294">
        <v>1</v>
      </c>
    </row>
    <row r="5295" spans="1:6">
      <c r="A5295" s="102">
        <v>44187</v>
      </c>
      <c r="B5295" s="103">
        <v>44187</v>
      </c>
      <c r="C5295" s="104" t="s">
        <v>769</v>
      </c>
      <c r="D5295" s="105">
        <f>VLOOKUP(Pag_Inicio_Corr_mas_casos[[#This Row],[Corregimiento]],Hoja3!$A$2:$D$676,4,0)</f>
        <v>130717</v>
      </c>
      <c r="E5295" s="104">
        <v>49</v>
      </c>
      <c r="F5295">
        <v>1</v>
      </c>
    </row>
    <row r="5296" spans="1:6">
      <c r="A5296" s="102">
        <v>44187</v>
      </c>
      <c r="B5296" s="103">
        <v>44187</v>
      </c>
      <c r="C5296" s="104" t="s">
        <v>774</v>
      </c>
      <c r="D5296" s="105">
        <f>VLOOKUP(Pag_Inicio_Corr_mas_casos[[#This Row],[Corregimiento]],Hoja3!$A$2:$D$676,4,0)</f>
        <v>130101</v>
      </c>
      <c r="E5296" s="104">
        <v>47</v>
      </c>
      <c r="F5296">
        <v>1</v>
      </c>
    </row>
    <row r="5297" spans="1:6">
      <c r="A5297" s="102">
        <v>44187</v>
      </c>
      <c r="B5297" s="103">
        <v>44187</v>
      </c>
      <c r="C5297" s="104" t="s">
        <v>461</v>
      </c>
      <c r="D5297" s="105">
        <f>VLOOKUP(Pag_Inicio_Corr_mas_casos[[#This Row],[Corregimiento]],Hoja3!$A$2:$D$676,4,0)</f>
        <v>81002</v>
      </c>
      <c r="E5297" s="104">
        <v>47</v>
      </c>
      <c r="F5297">
        <v>1</v>
      </c>
    </row>
    <row r="5298" spans="1:6">
      <c r="A5298" s="102">
        <v>44187</v>
      </c>
      <c r="B5298" s="103">
        <v>44187</v>
      </c>
      <c r="C5298" s="104" t="s">
        <v>477</v>
      </c>
      <c r="D5298" s="105">
        <f>VLOOKUP(Pag_Inicio_Corr_mas_casos[[#This Row],[Corregimiento]],Hoja3!$A$2:$D$676,4,0)</f>
        <v>130702</v>
      </c>
      <c r="E5298" s="104">
        <v>44</v>
      </c>
      <c r="F5298">
        <v>1</v>
      </c>
    </row>
    <row r="5299" spans="1:6">
      <c r="A5299" s="102">
        <v>44187</v>
      </c>
      <c r="B5299" s="103">
        <v>44187</v>
      </c>
      <c r="C5299" s="104" t="s">
        <v>512</v>
      </c>
      <c r="D5299" s="105">
        <f>VLOOKUP(Pag_Inicio_Corr_mas_casos[[#This Row],[Corregimiento]],Hoja3!$A$2:$D$676,4,0)</f>
        <v>80807</v>
      </c>
      <c r="E5299" s="104">
        <v>44</v>
      </c>
      <c r="F5299">
        <v>1</v>
      </c>
    </row>
    <row r="5300" spans="1:6">
      <c r="A5300" s="102">
        <v>44187</v>
      </c>
      <c r="B5300" s="103">
        <v>44187</v>
      </c>
      <c r="C5300" s="104" t="s">
        <v>467</v>
      </c>
      <c r="D5300" s="105">
        <f>VLOOKUP(Pag_Inicio_Corr_mas_casos[[#This Row],[Corregimiento]],Hoja3!$A$2:$D$676,4,0)</f>
        <v>81008</v>
      </c>
      <c r="E5300" s="104">
        <v>44</v>
      </c>
      <c r="F5300">
        <v>1</v>
      </c>
    </row>
    <row r="5301" spans="1:6">
      <c r="A5301" s="102">
        <v>44187</v>
      </c>
      <c r="B5301" s="103">
        <v>44187</v>
      </c>
      <c r="C5301" s="104" t="s">
        <v>532</v>
      </c>
      <c r="D5301" s="105">
        <f>VLOOKUP(Pag_Inicio_Corr_mas_casos[[#This Row],[Corregimiento]],Hoja3!$A$2:$D$676,4,0)</f>
        <v>20601</v>
      </c>
      <c r="E5301" s="104">
        <v>44</v>
      </c>
      <c r="F5301">
        <v>1</v>
      </c>
    </row>
    <row r="5302" spans="1:6">
      <c r="A5302" s="102">
        <v>44187</v>
      </c>
      <c r="B5302" s="103">
        <v>44187</v>
      </c>
      <c r="C5302" s="104" t="s">
        <v>509</v>
      </c>
      <c r="D5302" s="105">
        <f>VLOOKUP(Pag_Inicio_Corr_mas_casos[[#This Row],[Corregimiento]],Hoja3!$A$2:$D$676,4,0)</f>
        <v>130701</v>
      </c>
      <c r="E5302" s="104">
        <v>42</v>
      </c>
      <c r="F5302">
        <v>1</v>
      </c>
    </row>
    <row r="5303" spans="1:6">
      <c r="A5303" s="102">
        <v>44187</v>
      </c>
      <c r="B5303" s="103">
        <v>44187</v>
      </c>
      <c r="C5303" s="104" t="s">
        <v>775</v>
      </c>
      <c r="D5303" s="105">
        <f>VLOOKUP(Pag_Inicio_Corr_mas_casos[[#This Row],[Corregimiento]],Hoja3!$A$2:$D$676,4,0)</f>
        <v>40601</v>
      </c>
      <c r="E5303" s="104">
        <v>42</v>
      </c>
      <c r="F5303">
        <v>1</v>
      </c>
    </row>
    <row r="5304" spans="1:6">
      <c r="A5304" s="102">
        <v>44187</v>
      </c>
      <c r="B5304" s="103">
        <v>44187</v>
      </c>
      <c r="C5304" s="104" t="s">
        <v>678</v>
      </c>
      <c r="D5304" s="105">
        <f>VLOOKUP(Pag_Inicio_Corr_mas_casos[[#This Row],[Corregimiento]],Hoja3!$A$2:$D$676,4,0)</f>
        <v>91001</v>
      </c>
      <c r="E5304" s="104">
        <v>41</v>
      </c>
      <c r="F5304">
        <v>1</v>
      </c>
    </row>
    <row r="5305" spans="1:6">
      <c r="A5305" s="102">
        <v>44187</v>
      </c>
      <c r="B5305" s="103">
        <v>44187</v>
      </c>
      <c r="C5305" s="104" t="s">
        <v>626</v>
      </c>
      <c r="D5305" s="105">
        <f>VLOOKUP(Pag_Inicio_Corr_mas_casos[[#This Row],[Corregimiento]],Hoja3!$A$2:$D$676,4,0)</f>
        <v>80811</v>
      </c>
      <c r="E5305" s="104">
        <v>37</v>
      </c>
      <c r="F5305">
        <v>1</v>
      </c>
    </row>
    <row r="5306" spans="1:6">
      <c r="A5306" s="102">
        <v>44187</v>
      </c>
      <c r="B5306" s="103">
        <v>44187</v>
      </c>
      <c r="C5306" s="104" t="s">
        <v>742</v>
      </c>
      <c r="D5306" s="105">
        <f>VLOOKUP(Pag_Inicio_Corr_mas_casos[[#This Row],[Corregimiento]],Hoja3!$A$2:$D$676,4,0)</f>
        <v>130716</v>
      </c>
      <c r="E5306" s="104">
        <v>36</v>
      </c>
      <c r="F5306">
        <v>1</v>
      </c>
    </row>
    <row r="5307" spans="1:6">
      <c r="A5307" s="102">
        <v>44187</v>
      </c>
      <c r="B5307" s="103">
        <v>44187</v>
      </c>
      <c r="C5307" s="104" t="s">
        <v>740</v>
      </c>
      <c r="D5307" s="105">
        <f>VLOOKUP(Pag_Inicio_Corr_mas_casos[[#This Row],[Corregimiento]],Hoja3!$A$2:$D$676,4,0)</f>
        <v>80501</v>
      </c>
      <c r="E5307" s="104">
        <v>35</v>
      </c>
      <c r="F5307">
        <v>1</v>
      </c>
    </row>
    <row r="5308" spans="1:6">
      <c r="A5308" s="102">
        <v>44187</v>
      </c>
      <c r="B5308" s="103">
        <v>44187</v>
      </c>
      <c r="C5308" s="104" t="s">
        <v>776</v>
      </c>
      <c r="D5308" s="105">
        <f>VLOOKUP(Pag_Inicio_Corr_mas_casos[[#This Row],[Corregimiento]],Hoja3!$A$2:$D$676,4,0)</f>
        <v>130706</v>
      </c>
      <c r="E5308" s="104">
        <v>35</v>
      </c>
      <c r="F5308">
        <v>1</v>
      </c>
    </row>
    <row r="5309" spans="1:6">
      <c r="A5309" s="102">
        <v>44187</v>
      </c>
      <c r="B5309" s="103">
        <v>44187</v>
      </c>
      <c r="C5309" s="104" t="s">
        <v>777</v>
      </c>
      <c r="D5309" s="105">
        <f>VLOOKUP(Pag_Inicio_Corr_mas_casos[[#This Row],[Corregimiento]],Hoja3!$A$2:$D$676,4,0)</f>
        <v>80808</v>
      </c>
      <c r="E5309" s="104">
        <v>33</v>
      </c>
      <c r="F5309">
        <v>1</v>
      </c>
    </row>
    <row r="5310" spans="1:6">
      <c r="A5310" s="102">
        <v>44187</v>
      </c>
      <c r="B5310" s="103">
        <v>44187</v>
      </c>
      <c r="C5310" s="104" t="s">
        <v>778</v>
      </c>
      <c r="D5310" s="105">
        <f>VLOOKUP(Pag_Inicio_Corr_mas_casos[[#This Row],[Corregimiento]],Hoja3!$A$2:$D$676,4,0)</f>
        <v>130108</v>
      </c>
      <c r="E5310" s="104">
        <v>32</v>
      </c>
      <c r="F5310">
        <v>1</v>
      </c>
    </row>
    <row r="5311" spans="1:6">
      <c r="A5311" s="102">
        <v>44187</v>
      </c>
      <c r="B5311" s="103">
        <v>44187</v>
      </c>
      <c r="C5311" s="104" t="s">
        <v>752</v>
      </c>
      <c r="D5311" s="105">
        <f>VLOOKUP(Pag_Inicio_Corr_mas_casos[[#This Row],[Corregimiento]],Hoja3!$A$2:$D$676,4,0)</f>
        <v>30107</v>
      </c>
      <c r="E5311" s="104">
        <v>32</v>
      </c>
      <c r="F5311">
        <v>1</v>
      </c>
    </row>
    <row r="5312" spans="1:6">
      <c r="A5312" s="102">
        <v>44187</v>
      </c>
      <c r="B5312" s="103">
        <v>44187</v>
      </c>
      <c r="C5312" s="104" t="s">
        <v>779</v>
      </c>
      <c r="D5312" s="105">
        <f>VLOOKUP(Pag_Inicio_Corr_mas_casos[[#This Row],[Corregimiento]],Hoja3!$A$2:$D$676,4,0)</f>
        <v>130105</v>
      </c>
      <c r="E5312" s="104">
        <v>28</v>
      </c>
      <c r="F5312">
        <v>1</v>
      </c>
    </row>
    <row r="5313" spans="1:6">
      <c r="A5313" s="102">
        <v>44187</v>
      </c>
      <c r="B5313" s="103">
        <v>44187</v>
      </c>
      <c r="C5313" s="104" t="s">
        <v>735</v>
      </c>
      <c r="D5313" s="105">
        <f>VLOOKUP(Pag_Inicio_Corr_mas_casos[[#This Row],[Corregimiento]],Hoja3!$A$2:$D$676,4,0)</f>
        <v>130107</v>
      </c>
      <c r="E5313" s="104">
        <v>27</v>
      </c>
      <c r="F5313">
        <v>1</v>
      </c>
    </row>
    <row r="5314" spans="1:6">
      <c r="A5314" s="102">
        <v>44187</v>
      </c>
      <c r="B5314" s="103">
        <v>44187</v>
      </c>
      <c r="C5314" s="104" t="s">
        <v>780</v>
      </c>
      <c r="D5314" s="105">
        <f>VLOOKUP(Pag_Inicio_Corr_mas_casos[[#This Row],[Corregimiento]],Hoja3!$A$2:$D$676,4,0)</f>
        <v>81005</v>
      </c>
      <c r="E5314" s="104">
        <v>27</v>
      </c>
      <c r="F5314">
        <v>1</v>
      </c>
    </row>
    <row r="5315" spans="1:6">
      <c r="A5315" s="102">
        <v>44187</v>
      </c>
      <c r="B5315" s="103">
        <v>44187</v>
      </c>
      <c r="C5315" s="104" t="s">
        <v>731</v>
      </c>
      <c r="D5315" s="105">
        <f>VLOOKUP(Pag_Inicio_Corr_mas_casos[[#This Row],[Corregimiento]],Hoja3!$A$2:$D$676,4,0)</f>
        <v>80814</v>
      </c>
      <c r="E5315" s="104">
        <v>26</v>
      </c>
      <c r="F5315">
        <v>1</v>
      </c>
    </row>
    <row r="5316" spans="1:6">
      <c r="A5316" s="102">
        <v>44187</v>
      </c>
      <c r="B5316" s="103">
        <v>44187</v>
      </c>
      <c r="C5316" s="104" t="s">
        <v>781</v>
      </c>
      <c r="D5316" s="105">
        <f>VLOOKUP(Pag_Inicio_Corr_mas_casos[[#This Row],[Corregimiento]],Hoja3!$A$2:$D$676,4,0)</f>
        <v>80802</v>
      </c>
      <c r="E5316" s="104">
        <v>26</v>
      </c>
      <c r="F5316">
        <v>1</v>
      </c>
    </row>
    <row r="5317" spans="1:6">
      <c r="A5317" s="102">
        <v>44187</v>
      </c>
      <c r="B5317" s="103">
        <v>44187</v>
      </c>
      <c r="C5317" s="104" t="s">
        <v>756</v>
      </c>
      <c r="D5317" s="105">
        <f>VLOOKUP(Pag_Inicio_Corr_mas_casos[[#This Row],[Corregimiento]],Hoja3!$A$2:$D$676,4,0)</f>
        <v>130103</v>
      </c>
      <c r="E5317" s="104">
        <v>25</v>
      </c>
      <c r="F5317">
        <v>1</v>
      </c>
    </row>
    <row r="5318" spans="1:6">
      <c r="A5318" s="102">
        <v>44187</v>
      </c>
      <c r="B5318" s="103">
        <v>44187</v>
      </c>
      <c r="C5318" s="104" t="s">
        <v>762</v>
      </c>
      <c r="D5318" s="105">
        <f>VLOOKUP(Pag_Inicio_Corr_mas_casos[[#This Row],[Corregimiento]],Hoja3!$A$2:$D$676,4,0)</f>
        <v>80803</v>
      </c>
      <c r="E5318" s="104">
        <v>24</v>
      </c>
      <c r="F5318">
        <v>1</v>
      </c>
    </row>
    <row r="5319" spans="1:6">
      <c r="A5319" s="102">
        <v>44187</v>
      </c>
      <c r="B5319" s="103">
        <v>44187</v>
      </c>
      <c r="C5319" s="104" t="s">
        <v>782</v>
      </c>
      <c r="D5319" s="105">
        <f>VLOOKUP(Pag_Inicio_Corr_mas_casos[[#This Row],[Corregimiento]],Hoja3!$A$2:$D$676,4,0)</f>
        <v>81006</v>
      </c>
      <c r="E5319" s="104">
        <v>21</v>
      </c>
      <c r="F5319">
        <v>1</v>
      </c>
    </row>
    <row r="5320" spans="1:6">
      <c r="A5320" s="102">
        <v>44187</v>
      </c>
      <c r="B5320" s="103">
        <v>44187</v>
      </c>
      <c r="C5320" s="104" t="s">
        <v>783</v>
      </c>
      <c r="D5320" s="105">
        <f>VLOOKUP(Pag_Inicio_Corr_mas_casos[[#This Row],[Corregimiento]],Hoja3!$A$2:$D$676,4,0)</f>
        <v>81004</v>
      </c>
      <c r="E5320" s="104">
        <v>20</v>
      </c>
      <c r="F5320">
        <v>1</v>
      </c>
    </row>
    <row r="5321" spans="1:6">
      <c r="A5321" s="102">
        <v>44187</v>
      </c>
      <c r="B5321" s="103">
        <v>44187</v>
      </c>
      <c r="C5321" s="104" t="s">
        <v>745</v>
      </c>
      <c r="D5321" s="105">
        <f>VLOOKUP(Pag_Inicio_Corr_mas_casos[[#This Row],[Corregimiento]],Hoja3!$A$2:$D$676,4,0)</f>
        <v>80804</v>
      </c>
      <c r="E5321" s="104">
        <v>18</v>
      </c>
      <c r="F5321">
        <v>1</v>
      </c>
    </row>
    <row r="5322" spans="1:6">
      <c r="A5322" s="102">
        <v>44187</v>
      </c>
      <c r="B5322" s="103">
        <v>44187</v>
      </c>
      <c r="C5322" s="104" t="s">
        <v>755</v>
      </c>
      <c r="D5322" s="105">
        <f>VLOOKUP(Pag_Inicio_Corr_mas_casos[[#This Row],[Corregimiento]],Hoja3!$A$2:$D$676,4,0)</f>
        <v>40606</v>
      </c>
      <c r="E5322" s="104">
        <v>18</v>
      </c>
      <c r="F5322">
        <v>1</v>
      </c>
    </row>
    <row r="5323" spans="1:6">
      <c r="A5323" s="102">
        <v>44187</v>
      </c>
      <c r="B5323" s="103">
        <v>44187</v>
      </c>
      <c r="C5323" s="104" t="s">
        <v>784</v>
      </c>
      <c r="D5323" s="105">
        <f>VLOOKUP(Pag_Inicio_Corr_mas_casos[[#This Row],[Corregimiento]],Hoja3!$A$2:$D$676,4,0)</f>
        <v>60104</v>
      </c>
      <c r="E5323" s="104">
        <v>18</v>
      </c>
      <c r="F5323">
        <v>1</v>
      </c>
    </row>
    <row r="5324" spans="1:6">
      <c r="A5324" s="102">
        <v>44187</v>
      </c>
      <c r="B5324" s="103">
        <v>44187</v>
      </c>
      <c r="C5324" s="104" t="s">
        <v>785</v>
      </c>
      <c r="D5324" s="105">
        <f>VLOOKUP(Pag_Inicio_Corr_mas_casos[[#This Row],[Corregimiento]],Hoja3!$A$2:$D$676,4,0)</f>
        <v>80805</v>
      </c>
      <c r="E5324" s="104">
        <v>17</v>
      </c>
      <c r="F5324">
        <v>1</v>
      </c>
    </row>
    <row r="5325" spans="1:6">
      <c r="A5325" s="102">
        <v>44187</v>
      </c>
      <c r="B5325" s="103">
        <v>44187</v>
      </c>
      <c r="C5325" s="104" t="s">
        <v>743</v>
      </c>
      <c r="D5325" s="105">
        <f>VLOOKUP(Pag_Inicio_Corr_mas_casos[[#This Row],[Corregimiento]],Hoja3!$A$2:$D$676,4,0)</f>
        <v>50208</v>
      </c>
      <c r="E5325" s="104">
        <v>16</v>
      </c>
      <c r="F5325">
        <v>1</v>
      </c>
    </row>
    <row r="5326" spans="1:6">
      <c r="A5326" s="102">
        <v>44187</v>
      </c>
      <c r="B5326" s="103">
        <v>44187</v>
      </c>
      <c r="C5326" s="104" t="s">
        <v>786</v>
      </c>
      <c r="D5326" s="105">
        <f>VLOOKUP(Pag_Inicio_Corr_mas_casos[[#This Row],[Corregimiento]],Hoja3!$A$2:$D$676,4,0)</f>
        <v>40501</v>
      </c>
      <c r="E5326" s="104">
        <v>15</v>
      </c>
      <c r="F5326">
        <v>1</v>
      </c>
    </row>
    <row r="5327" spans="1:6">
      <c r="A5327" s="102">
        <v>44187</v>
      </c>
      <c r="B5327" s="103">
        <v>44187</v>
      </c>
      <c r="C5327" s="104" t="s">
        <v>754</v>
      </c>
      <c r="D5327" s="105">
        <f>VLOOKUP(Pag_Inicio_Corr_mas_casos[[#This Row],[Corregimiento]],Hoja3!$A$2:$D$676,4,0)</f>
        <v>130709</v>
      </c>
      <c r="E5327" s="104">
        <v>14</v>
      </c>
      <c r="F5327">
        <v>1</v>
      </c>
    </row>
    <row r="5328" spans="1:6">
      <c r="A5328" s="102">
        <v>44187</v>
      </c>
      <c r="B5328" s="103">
        <v>44187</v>
      </c>
      <c r="C5328" s="104" t="s">
        <v>787</v>
      </c>
      <c r="D5328" s="105">
        <f>VLOOKUP(Pag_Inicio_Corr_mas_casos[[#This Row],[Corregimiento]],Hoja3!$A$2:$D$676,4,0)</f>
        <v>30115</v>
      </c>
      <c r="E5328" s="104">
        <v>12</v>
      </c>
      <c r="F5328">
        <v>1</v>
      </c>
    </row>
    <row r="5329" spans="1:6">
      <c r="A5329" s="102">
        <v>44187</v>
      </c>
      <c r="B5329" s="103">
        <v>44187</v>
      </c>
      <c r="C5329" s="104" t="s">
        <v>788</v>
      </c>
      <c r="D5329" s="105">
        <f>VLOOKUP(Pag_Inicio_Corr_mas_casos[[#This Row],[Corregimiento]],Hoja3!$A$2:$D$676,4,0)</f>
        <v>40611</v>
      </c>
      <c r="E5329" s="104">
        <v>12</v>
      </c>
      <c r="F5329">
        <v>1</v>
      </c>
    </row>
    <row r="5330" spans="1:6">
      <c r="A5330" s="102">
        <v>44187</v>
      </c>
      <c r="B5330" s="103">
        <v>44187</v>
      </c>
      <c r="C5330" s="104" t="s">
        <v>789</v>
      </c>
      <c r="D5330" s="105">
        <f>VLOOKUP(Pag_Inicio_Corr_mas_casos[[#This Row],[Corregimiento]],Hoja3!$A$2:$D$676,4,0)</f>
        <v>130310</v>
      </c>
      <c r="E5330" s="104">
        <v>12</v>
      </c>
      <c r="F5330">
        <v>1</v>
      </c>
    </row>
    <row r="5331" spans="1:6">
      <c r="A5331" s="102">
        <v>44187</v>
      </c>
      <c r="B5331" s="103">
        <v>44187</v>
      </c>
      <c r="C5331" s="104" t="s">
        <v>790</v>
      </c>
      <c r="D5331" s="105">
        <f>VLOOKUP(Pag_Inicio_Corr_mas_casos[[#This Row],[Corregimiento]],Hoja3!$A$2:$D$676,4,0)</f>
        <v>60103</v>
      </c>
      <c r="E5331" s="104">
        <v>12</v>
      </c>
      <c r="F5331">
        <v>1</v>
      </c>
    </row>
    <row r="5332" spans="1:6">
      <c r="A5332" s="102">
        <v>44187</v>
      </c>
      <c r="B5332" s="103">
        <v>44187</v>
      </c>
      <c r="C5332" s="104" t="s">
        <v>791</v>
      </c>
      <c r="D5332" s="105">
        <f>VLOOKUP(Pag_Inicio_Corr_mas_casos[[#This Row],[Corregimiento]],Hoja3!$A$2:$D$676,4,0)</f>
        <v>60101</v>
      </c>
      <c r="E5332" s="104">
        <v>11</v>
      </c>
      <c r="F5332">
        <v>1</v>
      </c>
    </row>
    <row r="5333" spans="1:6">
      <c r="A5333" s="102">
        <v>44187</v>
      </c>
      <c r="B5333" s="103">
        <v>44187</v>
      </c>
      <c r="C5333" s="104" t="s">
        <v>792</v>
      </c>
      <c r="D5333" s="105">
        <f>VLOOKUP(Pag_Inicio_Corr_mas_casos[[#This Row],[Corregimiento]],Hoja3!$A$2:$D$676,4,0)</f>
        <v>40612</v>
      </c>
      <c r="E5333" s="104">
        <v>11</v>
      </c>
      <c r="F5333">
        <v>1</v>
      </c>
    </row>
    <row r="5334" spans="1:6">
      <c r="A5334" s="102">
        <v>44187</v>
      </c>
      <c r="B5334" s="103">
        <v>44187</v>
      </c>
      <c r="C5334" s="104" t="s">
        <v>793</v>
      </c>
      <c r="D5334" s="105">
        <f>VLOOKUP(Pag_Inicio_Corr_mas_casos[[#This Row],[Corregimiento]],Hoja3!$A$2:$D$676,4,0)</f>
        <v>60401</v>
      </c>
      <c r="E5334" s="104">
        <v>11</v>
      </c>
      <c r="F5334">
        <v>1</v>
      </c>
    </row>
    <row r="5335" spans="1:6">
      <c r="A5335" s="102">
        <v>44187</v>
      </c>
      <c r="B5335" s="103">
        <v>44187</v>
      </c>
      <c r="C5335" s="104" t="s">
        <v>736</v>
      </c>
      <c r="D5335" s="104">
        <v>40607</v>
      </c>
      <c r="E5335" s="104">
        <v>11</v>
      </c>
      <c r="F5335">
        <v>1</v>
      </c>
    </row>
    <row r="5336" spans="1:6">
      <c r="A5336" s="102">
        <v>44187</v>
      </c>
      <c r="B5336" s="103">
        <v>44187</v>
      </c>
      <c r="C5336" s="104" t="s">
        <v>760</v>
      </c>
      <c r="D5336" s="105">
        <f>VLOOKUP(Pag_Inicio_Corr_mas_casos[[#This Row],[Corregimiento]],Hoja3!$A$2:$D$676,4,0)</f>
        <v>20207</v>
      </c>
      <c r="E5336" s="104">
        <v>11</v>
      </c>
      <c r="F5336">
        <v>1</v>
      </c>
    </row>
    <row r="5337" spans="1:6">
      <c r="A5337" s="102">
        <v>44187</v>
      </c>
      <c r="B5337" s="103">
        <v>44187</v>
      </c>
      <c r="C5337" s="104" t="s">
        <v>794</v>
      </c>
      <c r="D5337" s="105">
        <f>VLOOKUP(Pag_Inicio_Corr_mas_casos[[#This Row],[Corregimiento]],Hoja3!$A$2:$D$676,4,0)</f>
        <v>40608</v>
      </c>
      <c r="E5337" s="104">
        <v>11</v>
      </c>
      <c r="F5337">
        <v>1</v>
      </c>
    </row>
    <row r="5338" spans="1:6">
      <c r="A5338" s="102">
        <v>44187</v>
      </c>
      <c r="B5338" s="103">
        <v>44187</v>
      </c>
      <c r="C5338" s="104" t="s">
        <v>795</v>
      </c>
      <c r="D5338" s="105">
        <f>VLOOKUP(Pag_Inicio_Corr_mas_casos[[#This Row],[Corregimiento]],Hoja3!$A$2:$D$676,4,0)</f>
        <v>130312</v>
      </c>
      <c r="E5338" s="104">
        <v>11</v>
      </c>
      <c r="F5338">
        <v>1</v>
      </c>
    </row>
    <row r="5339" spans="1:6">
      <c r="A5339" s="98">
        <v>44188</v>
      </c>
      <c r="B5339" s="99">
        <v>44188</v>
      </c>
      <c r="C5339" s="100" t="s">
        <v>476</v>
      </c>
      <c r="D5339" s="101">
        <f>VLOOKUP(Pag_Inicio_Corr_mas_casos[[#This Row],[Corregimiento]],Hoja3!$A$2:$D$676,4,0)</f>
        <v>80812</v>
      </c>
      <c r="E5339" s="100">
        <v>104</v>
      </c>
      <c r="F5339">
        <v>66</v>
      </c>
    </row>
    <row r="5340" spans="1:6">
      <c r="A5340" s="98">
        <v>44188</v>
      </c>
      <c r="B5340" s="99">
        <v>44188</v>
      </c>
      <c r="C5340" s="100" t="s">
        <v>796</v>
      </c>
      <c r="D5340" s="101">
        <f>VLOOKUP(Pag_Inicio_Corr_mas_casos[[#This Row],[Corregimiento]],Hoja3!$A$2:$D$676,4,0)</f>
        <v>80809</v>
      </c>
      <c r="E5340" s="100">
        <v>92</v>
      </c>
    </row>
    <row r="5341" spans="1:6">
      <c r="A5341" s="98">
        <v>44188</v>
      </c>
      <c r="B5341" s="99">
        <v>44188</v>
      </c>
      <c r="C5341" s="100" t="s">
        <v>797</v>
      </c>
      <c r="D5341" s="101">
        <f>VLOOKUP(Pag_Inicio_Corr_mas_casos[[#This Row],[Corregimiento]],Hoja3!$A$2:$D$676,4,0)</f>
        <v>80819</v>
      </c>
      <c r="E5341" s="100">
        <v>89</v>
      </c>
    </row>
    <row r="5342" spans="1:6">
      <c r="A5342" s="98">
        <v>44188</v>
      </c>
      <c r="B5342" s="99">
        <v>44188</v>
      </c>
      <c r="C5342" s="100" t="s">
        <v>798</v>
      </c>
      <c r="D5342" s="101">
        <f>VLOOKUP(Pag_Inicio_Corr_mas_casos[[#This Row],[Corregimiento]],Hoja3!$A$2:$D$676,4,0)</f>
        <v>130106</v>
      </c>
      <c r="E5342" s="100">
        <v>82</v>
      </c>
    </row>
    <row r="5343" spans="1:6">
      <c r="A5343" s="98">
        <v>44188</v>
      </c>
      <c r="B5343" s="99">
        <v>44188</v>
      </c>
      <c r="C5343" s="100" t="s">
        <v>799</v>
      </c>
      <c r="D5343" s="101">
        <f>VLOOKUP(Pag_Inicio_Corr_mas_casos[[#This Row],[Corregimiento]],Hoja3!$A$2:$D$676,4,0)</f>
        <v>130101</v>
      </c>
      <c r="E5343" s="100">
        <v>80</v>
      </c>
    </row>
    <row r="5344" spans="1:6">
      <c r="A5344" s="98">
        <v>44188</v>
      </c>
      <c r="B5344" s="99">
        <v>44188</v>
      </c>
      <c r="C5344" s="100" t="s">
        <v>738</v>
      </c>
      <c r="D5344" s="101">
        <f>VLOOKUP(Pag_Inicio_Corr_mas_casos[[#This Row],[Corregimiento]],Hoja3!$A$2:$D$676,4,0)</f>
        <v>80817</v>
      </c>
      <c r="E5344" s="100">
        <v>78</v>
      </c>
    </row>
    <row r="5345" spans="1:5">
      <c r="A5345" s="98">
        <v>44188</v>
      </c>
      <c r="B5345" s="99">
        <v>44188</v>
      </c>
      <c r="C5345" s="100" t="s">
        <v>555</v>
      </c>
      <c r="D5345" s="101">
        <f>VLOOKUP(Pag_Inicio_Corr_mas_casos[[#This Row],[Corregimiento]],Hoja3!$A$2:$D$676,4,0)</f>
        <v>80821</v>
      </c>
      <c r="E5345" s="100">
        <v>75</v>
      </c>
    </row>
    <row r="5346" spans="1:5">
      <c r="A5346" s="98">
        <v>44188</v>
      </c>
      <c r="B5346" s="99">
        <v>44188</v>
      </c>
      <c r="C5346" s="100" t="s">
        <v>722</v>
      </c>
      <c r="D5346" s="101">
        <f>VLOOKUP(Pag_Inicio_Corr_mas_casos[[#This Row],[Corregimiento]],Hoja3!$A$2:$D$676,4,0)</f>
        <v>80810</v>
      </c>
      <c r="E5346" s="100">
        <v>69</v>
      </c>
    </row>
    <row r="5347" spans="1:5">
      <c r="A5347" s="98">
        <v>44188</v>
      </c>
      <c r="B5347" s="99">
        <v>44188</v>
      </c>
      <c r="C5347" s="100" t="s">
        <v>739</v>
      </c>
      <c r="D5347" s="101">
        <f>VLOOKUP(Pag_Inicio_Corr_mas_casos[[#This Row],[Corregimiento]],Hoja3!$A$2:$D$676,4,0)</f>
        <v>80822</v>
      </c>
      <c r="E5347" s="100">
        <v>66</v>
      </c>
    </row>
    <row r="5348" spans="1:5">
      <c r="A5348" s="98">
        <v>44188</v>
      </c>
      <c r="B5348" s="99">
        <v>44188</v>
      </c>
      <c r="C5348" s="100" t="s">
        <v>737</v>
      </c>
      <c r="D5348" s="101">
        <f>VLOOKUP(Pag_Inicio_Corr_mas_casos[[#This Row],[Corregimiento]],Hoja3!$A$2:$D$676,4,0)</f>
        <v>80820</v>
      </c>
      <c r="E5348" s="100">
        <v>64</v>
      </c>
    </row>
    <row r="5349" spans="1:5">
      <c r="A5349" s="98">
        <v>44188</v>
      </c>
      <c r="B5349" s="99">
        <v>44188</v>
      </c>
      <c r="C5349" s="100" t="s">
        <v>733</v>
      </c>
      <c r="D5349" s="101">
        <f>VLOOKUP(Pag_Inicio_Corr_mas_casos[[#This Row],[Corregimiento]],Hoja3!$A$2:$D$676,4,0)</f>
        <v>80811</v>
      </c>
      <c r="E5349" s="100">
        <v>60</v>
      </c>
    </row>
    <row r="5350" spans="1:5">
      <c r="A5350" s="98">
        <v>44188</v>
      </c>
      <c r="B5350" s="99">
        <v>44188</v>
      </c>
      <c r="C5350" s="100" t="s">
        <v>725</v>
      </c>
      <c r="D5350" s="101">
        <f>VLOOKUP(Pag_Inicio_Corr_mas_casos[[#This Row],[Corregimiento]],Hoja3!$A$2:$D$676,4,0)</f>
        <v>80806</v>
      </c>
      <c r="E5350" s="100">
        <v>57</v>
      </c>
    </row>
    <row r="5351" spans="1:5">
      <c r="A5351" s="98">
        <v>44188</v>
      </c>
      <c r="B5351" s="99">
        <v>44188</v>
      </c>
      <c r="C5351" s="100" t="s">
        <v>800</v>
      </c>
      <c r="D5351" s="101">
        <f>VLOOKUP(Pag_Inicio_Corr_mas_casos[[#This Row],[Corregimiento]],Hoja3!$A$2:$D$676,4,0)</f>
        <v>130702</v>
      </c>
      <c r="E5351" s="100">
        <v>56</v>
      </c>
    </row>
    <row r="5352" spans="1:5">
      <c r="A5352" s="98">
        <v>44188</v>
      </c>
      <c r="B5352" s="99">
        <v>44188</v>
      </c>
      <c r="C5352" s="100" t="s">
        <v>801</v>
      </c>
      <c r="D5352" s="101">
        <f>VLOOKUP(Pag_Inicio_Corr_mas_casos[[#This Row],[Corregimiento]],Hoja3!$A$2:$D$676,4,0)</f>
        <v>80807</v>
      </c>
      <c r="E5352" s="100">
        <v>55</v>
      </c>
    </row>
    <row r="5353" spans="1:5">
      <c r="A5353" s="98">
        <v>44188</v>
      </c>
      <c r="B5353" s="99">
        <v>44188</v>
      </c>
      <c r="C5353" s="100" t="s">
        <v>731</v>
      </c>
      <c r="D5353" s="101">
        <f>VLOOKUP(Pag_Inicio_Corr_mas_casos[[#This Row],[Corregimiento]],Hoja3!$A$2:$D$676,4,0)</f>
        <v>80814</v>
      </c>
      <c r="E5353" s="100">
        <v>54</v>
      </c>
    </row>
    <row r="5354" spans="1:5">
      <c r="A5354" s="98">
        <v>44188</v>
      </c>
      <c r="B5354" s="99">
        <v>44188</v>
      </c>
      <c r="C5354" s="100" t="s">
        <v>802</v>
      </c>
      <c r="D5354" s="101">
        <f>VLOOKUP(Pag_Inicio_Corr_mas_casos[[#This Row],[Corregimiento]],Hoja3!$A$2:$D$676,4,0)</f>
        <v>130102</v>
      </c>
      <c r="E5354" s="100">
        <v>53</v>
      </c>
    </row>
    <row r="5355" spans="1:5">
      <c r="A5355" s="98">
        <v>44188</v>
      </c>
      <c r="B5355" s="99">
        <v>44188</v>
      </c>
      <c r="C5355" s="100" t="s">
        <v>803</v>
      </c>
      <c r="D5355" s="101">
        <f>VLOOKUP(Pag_Inicio_Corr_mas_casos[[#This Row],[Corregimiento]],Hoja3!$A$2:$D$676,4,0)</f>
        <v>81008</v>
      </c>
      <c r="E5355" s="100">
        <v>52</v>
      </c>
    </row>
    <row r="5356" spans="1:5">
      <c r="A5356" s="98">
        <v>44188</v>
      </c>
      <c r="B5356" s="99">
        <v>44188</v>
      </c>
      <c r="C5356" s="100" t="s">
        <v>732</v>
      </c>
      <c r="D5356" s="101">
        <f>VLOOKUP(Pag_Inicio_Corr_mas_casos[[#This Row],[Corregimiento]],Hoja3!$A$2:$D$676,4,0)</f>
        <v>80826</v>
      </c>
      <c r="E5356" s="100">
        <v>52</v>
      </c>
    </row>
    <row r="5357" spans="1:5">
      <c r="A5357" s="98">
        <v>44188</v>
      </c>
      <c r="B5357" s="99">
        <v>44188</v>
      </c>
      <c r="C5357" s="100" t="s">
        <v>741</v>
      </c>
      <c r="D5357" s="101">
        <f>VLOOKUP(Pag_Inicio_Corr_mas_casos[[#This Row],[Corregimiento]],Hoja3!$A$2:$D$676,4,0)</f>
        <v>80815</v>
      </c>
      <c r="E5357" s="100">
        <v>63</v>
      </c>
    </row>
    <row r="5358" spans="1:5">
      <c r="A5358" s="98">
        <v>44188</v>
      </c>
      <c r="B5358" s="99">
        <v>44188</v>
      </c>
      <c r="C5358" s="100" t="s">
        <v>804</v>
      </c>
      <c r="D5358" s="101">
        <f>VLOOKUP(Pag_Inicio_Corr_mas_casos[[#This Row],[Corregimiento]],Hoja3!$A$2:$D$676,4,0)</f>
        <v>81001</v>
      </c>
      <c r="E5358" s="100">
        <v>49</v>
      </c>
    </row>
    <row r="5359" spans="1:5">
      <c r="A5359" s="98">
        <v>44188</v>
      </c>
      <c r="B5359" s="99">
        <v>44188</v>
      </c>
      <c r="C5359" s="100" t="s">
        <v>726</v>
      </c>
      <c r="D5359" s="101">
        <f>VLOOKUP(Pag_Inicio_Corr_mas_casos[[#This Row],[Corregimiento]],Hoja3!$A$2:$D$676,4,0)</f>
        <v>80823</v>
      </c>
      <c r="E5359" s="100">
        <v>49</v>
      </c>
    </row>
    <row r="5360" spans="1:5">
      <c r="A5360" s="98">
        <v>44188</v>
      </c>
      <c r="B5360" s="99">
        <v>44188</v>
      </c>
      <c r="C5360" s="100" t="s">
        <v>805</v>
      </c>
      <c r="D5360" s="101">
        <f>VLOOKUP(Pag_Inicio_Corr_mas_casos[[#This Row],[Corregimiento]],Hoja3!$A$2:$D$676,4,0)</f>
        <v>81002</v>
      </c>
      <c r="E5360" s="100">
        <v>46</v>
      </c>
    </row>
    <row r="5361" spans="1:5">
      <c r="A5361" s="98">
        <v>44188</v>
      </c>
      <c r="B5361" s="99">
        <v>44188</v>
      </c>
      <c r="C5361" s="100" t="s">
        <v>728</v>
      </c>
      <c r="D5361" s="101">
        <f>VLOOKUP(Pag_Inicio_Corr_mas_casos[[#This Row],[Corregimiento]],Hoja3!$A$2:$D$676,4,0)</f>
        <v>80816</v>
      </c>
      <c r="E5361" s="100">
        <v>45</v>
      </c>
    </row>
    <row r="5362" spans="1:5">
      <c r="A5362" s="98">
        <v>44188</v>
      </c>
      <c r="B5362" s="99">
        <v>44188</v>
      </c>
      <c r="C5362" s="100" t="s">
        <v>762</v>
      </c>
      <c r="D5362" s="101">
        <f>VLOOKUP(Pag_Inicio_Corr_mas_casos[[#This Row],[Corregimiento]],Hoja3!$A$2:$D$676,4,0)</f>
        <v>80803</v>
      </c>
      <c r="E5362" s="100">
        <v>43</v>
      </c>
    </row>
    <row r="5363" spans="1:5">
      <c r="A5363" s="98">
        <v>44188</v>
      </c>
      <c r="B5363" s="99">
        <v>44188</v>
      </c>
      <c r="C5363" s="100" t="s">
        <v>730</v>
      </c>
      <c r="D5363" s="101">
        <f>VLOOKUP(Pag_Inicio_Corr_mas_casos[[#This Row],[Corregimiento]],Hoja3!$A$2:$D$676,4,0)</f>
        <v>81007</v>
      </c>
      <c r="E5363" s="100">
        <v>42</v>
      </c>
    </row>
    <row r="5364" spans="1:5">
      <c r="A5364" s="98">
        <v>44188</v>
      </c>
      <c r="B5364" s="99">
        <v>44188</v>
      </c>
      <c r="C5364" s="100" t="s">
        <v>724</v>
      </c>
      <c r="D5364" s="101">
        <f>VLOOKUP(Pag_Inicio_Corr_mas_casos[[#This Row],[Corregimiento]],Hoja3!$A$2:$D$676,4,0)</f>
        <v>81009</v>
      </c>
      <c r="E5364" s="100">
        <v>41</v>
      </c>
    </row>
    <row r="5365" spans="1:5">
      <c r="A5365" s="98">
        <v>44188</v>
      </c>
      <c r="B5365" s="99">
        <v>44188</v>
      </c>
      <c r="C5365" s="100" t="s">
        <v>729</v>
      </c>
      <c r="D5365" s="101">
        <f>VLOOKUP(Pag_Inicio_Corr_mas_casos[[#This Row],[Corregimiento]],Hoja3!$A$2:$D$676,4,0)</f>
        <v>130708</v>
      </c>
      <c r="E5365" s="100">
        <v>41</v>
      </c>
    </row>
    <row r="5366" spans="1:5">
      <c r="A5366" s="98">
        <v>44188</v>
      </c>
      <c r="B5366" s="99">
        <v>44188</v>
      </c>
      <c r="C5366" s="100" t="s">
        <v>806</v>
      </c>
      <c r="D5366" s="101">
        <f>VLOOKUP(Pag_Inicio_Corr_mas_casos[[#This Row],[Corregimiento]],Hoja3!$A$2:$D$676,4,0)</f>
        <v>81003</v>
      </c>
      <c r="E5366" s="100">
        <v>40</v>
      </c>
    </row>
    <row r="5367" spans="1:5">
      <c r="A5367" s="98">
        <v>44188</v>
      </c>
      <c r="B5367" s="99">
        <v>44188</v>
      </c>
      <c r="C5367" s="100" t="s">
        <v>736</v>
      </c>
      <c r="D5367" s="101">
        <f>VLOOKUP(Pag_Inicio_Corr_mas_casos[[#This Row],[Corregimiento]],Hoja3!$A$2:$D$676,4,0)</f>
        <v>80813</v>
      </c>
      <c r="E5367" s="100">
        <v>38</v>
      </c>
    </row>
    <row r="5368" spans="1:5">
      <c r="A5368" s="98">
        <v>44188</v>
      </c>
      <c r="B5368" s="99">
        <v>44188</v>
      </c>
      <c r="C5368" s="100" t="s">
        <v>807</v>
      </c>
      <c r="D5368" s="101">
        <f>VLOOKUP(Pag_Inicio_Corr_mas_casos[[#This Row],[Corregimiento]],Hoja3!$A$2:$D$676,4,0)</f>
        <v>91001</v>
      </c>
      <c r="E5368" s="100">
        <v>36</v>
      </c>
    </row>
    <row r="5369" spans="1:5">
      <c r="A5369" s="98">
        <v>44188</v>
      </c>
      <c r="B5369" s="99">
        <v>44188</v>
      </c>
      <c r="C5369" s="100" t="s">
        <v>778</v>
      </c>
      <c r="D5369" s="101">
        <f>VLOOKUP(Pag_Inicio_Corr_mas_casos[[#This Row],[Corregimiento]],Hoja3!$A$2:$D$676,4,0)</f>
        <v>130108</v>
      </c>
      <c r="E5369" s="100">
        <v>35</v>
      </c>
    </row>
    <row r="5370" spans="1:5">
      <c r="A5370" s="98">
        <v>44188</v>
      </c>
      <c r="B5370" s="99">
        <v>44188</v>
      </c>
      <c r="C5370" s="100" t="s">
        <v>776</v>
      </c>
      <c r="D5370" s="101">
        <f>VLOOKUP(Pag_Inicio_Corr_mas_casos[[#This Row],[Corregimiento]],Hoja3!$A$2:$D$676,4,0)</f>
        <v>130706</v>
      </c>
      <c r="E5370" s="100">
        <v>33</v>
      </c>
    </row>
    <row r="5371" spans="1:5">
      <c r="A5371" s="98">
        <v>44188</v>
      </c>
      <c r="B5371" s="99">
        <v>44188</v>
      </c>
      <c r="C5371" s="100" t="s">
        <v>781</v>
      </c>
      <c r="D5371" s="101">
        <f>VLOOKUP(Pag_Inicio_Corr_mas_casos[[#This Row],[Corregimiento]],Hoja3!$A$2:$D$676,4,0)</f>
        <v>80802</v>
      </c>
      <c r="E5371" s="100">
        <v>27</v>
      </c>
    </row>
    <row r="5372" spans="1:5">
      <c r="A5372" s="98">
        <v>44188</v>
      </c>
      <c r="B5372" s="99">
        <v>44188</v>
      </c>
      <c r="C5372" s="100" t="s">
        <v>740</v>
      </c>
      <c r="D5372" s="101">
        <f>VLOOKUP(Pag_Inicio_Corr_mas_casos[[#This Row],[Corregimiento]],Hoja3!$A$2:$D$676,4,0)</f>
        <v>80501</v>
      </c>
      <c r="E5372" s="100">
        <v>27</v>
      </c>
    </row>
    <row r="5373" spans="1:5">
      <c r="A5373" s="98">
        <v>44188</v>
      </c>
      <c r="B5373" s="99">
        <v>44188</v>
      </c>
      <c r="C5373" s="100" t="s">
        <v>754</v>
      </c>
      <c r="D5373" s="101">
        <f>VLOOKUP(Pag_Inicio_Corr_mas_casos[[#This Row],[Corregimiento]],Hoja3!$A$2:$D$676,4,0)</f>
        <v>130709</v>
      </c>
      <c r="E5373" s="100">
        <v>26</v>
      </c>
    </row>
    <row r="5374" spans="1:5">
      <c r="A5374" s="98">
        <v>44188</v>
      </c>
      <c r="B5374" s="99">
        <v>44188</v>
      </c>
      <c r="C5374" s="100" t="s">
        <v>777</v>
      </c>
      <c r="D5374" s="101">
        <f>VLOOKUP(Pag_Inicio_Corr_mas_casos[[#This Row],[Corregimiento]],Hoja3!$A$2:$D$676,4,0)</f>
        <v>80808</v>
      </c>
      <c r="E5374" s="100">
        <v>25</v>
      </c>
    </row>
    <row r="5375" spans="1:5">
      <c r="A5375" s="98">
        <v>44188</v>
      </c>
      <c r="B5375" s="99">
        <v>44188</v>
      </c>
      <c r="C5375" s="100" t="s">
        <v>786</v>
      </c>
      <c r="D5375" s="101">
        <f>VLOOKUP(Pag_Inicio_Corr_mas_casos[[#This Row],[Corregimiento]],Hoja3!$A$2:$D$676,4,0)</f>
        <v>40501</v>
      </c>
      <c r="E5375" s="100">
        <v>23</v>
      </c>
    </row>
    <row r="5376" spans="1:5">
      <c r="A5376" s="98">
        <v>44188</v>
      </c>
      <c r="B5376" s="99">
        <v>44188</v>
      </c>
      <c r="C5376" s="100" t="s">
        <v>743</v>
      </c>
      <c r="D5376" s="101">
        <f>VLOOKUP(Pag_Inicio_Corr_mas_casos[[#This Row],[Corregimiento]],Hoja3!$A$2:$D$676,4,0)</f>
        <v>50208</v>
      </c>
      <c r="E5376" s="100">
        <v>23</v>
      </c>
    </row>
    <row r="5377" spans="1:5">
      <c r="A5377" s="98">
        <v>44188</v>
      </c>
      <c r="B5377" s="99">
        <v>44188</v>
      </c>
      <c r="C5377" s="100" t="s">
        <v>808</v>
      </c>
      <c r="D5377" s="101">
        <f>VLOOKUP(Pag_Inicio_Corr_mas_casos[[#This Row],[Corregimiento]],Hoja3!$A$2:$D$676,4,0)</f>
        <v>30111</v>
      </c>
      <c r="E5377" s="100">
        <v>22</v>
      </c>
    </row>
    <row r="5378" spans="1:5">
      <c r="A5378" s="98">
        <v>44188</v>
      </c>
      <c r="B5378" s="99">
        <v>44188</v>
      </c>
      <c r="C5378" s="100" t="s">
        <v>779</v>
      </c>
      <c r="D5378" s="101">
        <f>VLOOKUP(Pag_Inicio_Corr_mas_casos[[#This Row],[Corregimiento]],Hoja3!$A$2:$D$676,4,0)</f>
        <v>130105</v>
      </c>
      <c r="E5378" s="100">
        <v>22</v>
      </c>
    </row>
    <row r="5379" spans="1:5">
      <c r="A5379" s="98">
        <v>44188</v>
      </c>
      <c r="B5379" s="99">
        <v>44188</v>
      </c>
      <c r="C5379" s="100" t="s">
        <v>735</v>
      </c>
      <c r="D5379" s="101">
        <f>VLOOKUP(Pag_Inicio_Corr_mas_casos[[#This Row],[Corregimiento]],Hoja3!$A$2:$D$676,4,0)</f>
        <v>130107</v>
      </c>
      <c r="E5379" s="100">
        <v>18</v>
      </c>
    </row>
    <row r="5380" spans="1:5">
      <c r="A5380" s="98">
        <v>44188</v>
      </c>
      <c r="B5380" s="99">
        <v>44188</v>
      </c>
      <c r="C5380" s="100" t="s">
        <v>809</v>
      </c>
      <c r="D5380" s="101">
        <f>VLOOKUP(Pag_Inicio_Corr_mas_casos[[#This Row],[Corregimiento]],Hoja3!$A$2:$D$676,4,0)</f>
        <v>60704</v>
      </c>
      <c r="E5380" s="100">
        <v>18</v>
      </c>
    </row>
    <row r="5381" spans="1:5">
      <c r="A5381" s="98">
        <v>44188</v>
      </c>
      <c r="B5381" s="99">
        <v>44188</v>
      </c>
      <c r="C5381" s="100" t="s">
        <v>744</v>
      </c>
      <c r="D5381" s="101">
        <f>VLOOKUP(Pag_Inicio_Corr_mas_casos[[#This Row],[Corregimiento]],Hoja3!$A$2:$D$676,4,0)</f>
        <v>130701</v>
      </c>
      <c r="E5381" s="100">
        <v>17</v>
      </c>
    </row>
    <row r="5382" spans="1:5">
      <c r="A5382" s="98">
        <v>44188</v>
      </c>
      <c r="B5382" s="99">
        <v>44188</v>
      </c>
      <c r="C5382" s="100" t="s">
        <v>810</v>
      </c>
      <c r="D5382" s="101">
        <f>VLOOKUP(Pag_Inicio_Corr_mas_casos[[#This Row],[Corregimiento]],Hoja3!$A$2:$D$676,4,0)</f>
        <v>20601</v>
      </c>
      <c r="E5382" s="100">
        <v>17</v>
      </c>
    </row>
    <row r="5383" spans="1:5">
      <c r="A5383" s="98">
        <v>44188</v>
      </c>
      <c r="B5383" s="99">
        <v>44188</v>
      </c>
      <c r="C5383" s="100" t="s">
        <v>475</v>
      </c>
      <c r="D5383" s="101">
        <f>VLOOKUP(Pag_Inicio_Corr_mas_casos[[#This Row],[Corregimiento]],Hoja3!$A$2:$D$676,4,0)</f>
        <v>81006</v>
      </c>
      <c r="E5383" s="100">
        <v>16</v>
      </c>
    </row>
    <row r="5384" spans="1:5">
      <c r="A5384" s="98">
        <v>44188</v>
      </c>
      <c r="B5384" s="99">
        <v>44188</v>
      </c>
      <c r="C5384" s="100" t="s">
        <v>790</v>
      </c>
      <c r="D5384" s="101">
        <f>VLOOKUP(Pag_Inicio_Corr_mas_casos[[#This Row],[Corregimiento]],Hoja3!$A$2:$D$676,4,0)</f>
        <v>60103</v>
      </c>
      <c r="E5384" s="100">
        <v>16</v>
      </c>
    </row>
    <row r="5385" spans="1:5">
      <c r="A5385" s="98">
        <v>44188</v>
      </c>
      <c r="B5385" s="99">
        <v>44188</v>
      </c>
      <c r="C5385" s="100" t="s">
        <v>811</v>
      </c>
      <c r="D5385" s="101">
        <f>VLOOKUP(Pag_Inicio_Corr_mas_casos[[#This Row],[Corregimiento]],Hoja3!$A$2:$D$676,4,0)</f>
        <v>91101</v>
      </c>
      <c r="E5385" s="100">
        <v>15</v>
      </c>
    </row>
    <row r="5386" spans="1:5">
      <c r="A5386" s="98">
        <v>44188</v>
      </c>
      <c r="B5386" s="99">
        <v>44188</v>
      </c>
      <c r="C5386" s="100" t="s">
        <v>792</v>
      </c>
      <c r="D5386" s="101">
        <f>VLOOKUP(Pag_Inicio_Corr_mas_casos[[#This Row],[Corregimiento]],Hoja3!$A$2:$D$676,4,0)</f>
        <v>40612</v>
      </c>
      <c r="E5386" s="100">
        <v>15</v>
      </c>
    </row>
    <row r="5387" spans="1:5">
      <c r="A5387" s="98">
        <v>44188</v>
      </c>
      <c r="B5387" s="99">
        <v>44188</v>
      </c>
      <c r="C5387" s="100" t="s">
        <v>791</v>
      </c>
      <c r="D5387" s="101">
        <f>VLOOKUP(Pag_Inicio_Corr_mas_casos[[#This Row],[Corregimiento]],Hoja3!$A$2:$D$676,4,0)</f>
        <v>60101</v>
      </c>
      <c r="E5387" s="100">
        <v>15</v>
      </c>
    </row>
    <row r="5388" spans="1:5">
      <c r="A5388" s="98">
        <v>44188</v>
      </c>
      <c r="B5388" s="99">
        <v>44188</v>
      </c>
      <c r="C5388" s="100" t="s">
        <v>761</v>
      </c>
      <c r="D5388" s="101">
        <f>VLOOKUP(Pag_Inicio_Corr_mas_casos[[#This Row],[Corregimiento]],Hoja3!$A$2:$D$676,4,0)</f>
        <v>60105</v>
      </c>
      <c r="E5388" s="100">
        <v>14</v>
      </c>
    </row>
    <row r="5389" spans="1:5">
      <c r="A5389" s="98">
        <v>44188</v>
      </c>
      <c r="B5389" s="99">
        <v>44188</v>
      </c>
      <c r="C5389" s="100" t="s">
        <v>780</v>
      </c>
      <c r="D5389" s="101">
        <f>VLOOKUP(Pag_Inicio_Corr_mas_casos[[#This Row],[Corregimiento]],Hoja3!$A$2:$D$676,4,0)</f>
        <v>81005</v>
      </c>
      <c r="E5389" s="100">
        <v>14</v>
      </c>
    </row>
    <row r="5390" spans="1:5">
      <c r="A5390" s="98">
        <v>44188</v>
      </c>
      <c r="B5390" s="99">
        <v>44188</v>
      </c>
      <c r="C5390" s="100" t="s">
        <v>812</v>
      </c>
      <c r="D5390" s="101">
        <f>VLOOKUP(Pag_Inicio_Corr_mas_casos[[#This Row],[Corregimiento]],Hoja3!$A$2:$D$676,4,0)</f>
        <v>30103</v>
      </c>
      <c r="E5390" s="100">
        <v>13</v>
      </c>
    </row>
    <row r="5391" spans="1:5">
      <c r="A5391" s="98">
        <v>44188</v>
      </c>
      <c r="B5391" s="99">
        <v>44188</v>
      </c>
      <c r="C5391" s="100" t="s">
        <v>813</v>
      </c>
      <c r="D5391" s="101">
        <f>VLOOKUP(Pag_Inicio_Corr_mas_casos[[#This Row],[Corregimiento]],Hoja3!$A$2:$D$676,4,0)</f>
        <v>20103</v>
      </c>
      <c r="E5391" s="100">
        <v>13</v>
      </c>
    </row>
    <row r="5392" spans="1:5">
      <c r="A5392" s="98">
        <v>44188</v>
      </c>
      <c r="B5392" s="99">
        <v>44188</v>
      </c>
      <c r="C5392" s="100" t="s">
        <v>814</v>
      </c>
      <c r="D5392" s="101">
        <f>VLOOKUP(Pag_Inicio_Corr_mas_casos[[#This Row],[Corregimiento]],Hoja3!$A$2:$D$676,4,0)</f>
        <v>20609</v>
      </c>
      <c r="E5392" s="100">
        <v>13</v>
      </c>
    </row>
    <row r="5393" spans="1:6">
      <c r="A5393" s="98">
        <v>44188</v>
      </c>
      <c r="B5393" s="99">
        <v>44188</v>
      </c>
      <c r="C5393" s="100" t="s">
        <v>815</v>
      </c>
      <c r="D5393" s="101">
        <f>VLOOKUP(Pag_Inicio_Corr_mas_casos[[#This Row],[Corregimiento]],Hoja3!$A$2:$D$676,4,0)</f>
        <v>70401</v>
      </c>
      <c r="E5393" s="100">
        <v>13</v>
      </c>
    </row>
    <row r="5394" spans="1:6">
      <c r="A5394" s="98">
        <v>44188</v>
      </c>
      <c r="B5394" s="99">
        <v>44188</v>
      </c>
      <c r="C5394" s="100" t="s">
        <v>785</v>
      </c>
      <c r="D5394" s="101">
        <f>VLOOKUP(Pag_Inicio_Corr_mas_casos[[#This Row],[Corregimiento]],Hoja3!$A$2:$D$676,4,0)</f>
        <v>80805</v>
      </c>
      <c r="E5394" s="100">
        <v>13</v>
      </c>
    </row>
    <row r="5395" spans="1:6">
      <c r="A5395" s="98">
        <v>44188</v>
      </c>
      <c r="B5395" s="99">
        <v>44188</v>
      </c>
      <c r="C5395" s="100" t="s">
        <v>816</v>
      </c>
      <c r="D5395" s="101">
        <f>VLOOKUP(Pag_Inicio_Corr_mas_casos[[#This Row],[Corregimiento]],Hoja3!$A$2:$D$676,4,0)</f>
        <v>60102</v>
      </c>
      <c r="E5395" s="100">
        <v>13</v>
      </c>
    </row>
    <row r="5396" spans="1:6">
      <c r="A5396" s="98">
        <v>44188</v>
      </c>
      <c r="B5396" s="99">
        <v>44188</v>
      </c>
      <c r="C5396" s="100" t="s">
        <v>760</v>
      </c>
      <c r="D5396" s="101">
        <f>VLOOKUP(Pag_Inicio_Corr_mas_casos[[#This Row],[Corregimiento]],Hoja3!$A$2:$D$676,4,0)</f>
        <v>20207</v>
      </c>
      <c r="E5396" s="100">
        <v>12</v>
      </c>
    </row>
    <row r="5397" spans="1:6">
      <c r="A5397" s="98">
        <v>44188</v>
      </c>
      <c r="B5397" s="99">
        <v>44188</v>
      </c>
      <c r="C5397" s="100" t="s">
        <v>793</v>
      </c>
      <c r="D5397" s="101">
        <f>VLOOKUP(Pag_Inicio_Corr_mas_casos[[#This Row],[Corregimiento]],Hoja3!$A$2:$D$676,4,0)</f>
        <v>60401</v>
      </c>
      <c r="E5397" s="100">
        <v>12</v>
      </c>
    </row>
    <row r="5398" spans="1:6">
      <c r="A5398" s="98">
        <v>44188</v>
      </c>
      <c r="B5398" s="99">
        <v>44188</v>
      </c>
      <c r="C5398" s="100" t="s">
        <v>783</v>
      </c>
      <c r="D5398" s="101">
        <f>VLOOKUP(Pag_Inicio_Corr_mas_casos[[#This Row],[Corregimiento]],Hoja3!$A$2:$D$676,4,0)</f>
        <v>81004</v>
      </c>
      <c r="E5398" s="100">
        <v>12</v>
      </c>
    </row>
    <row r="5399" spans="1:6">
      <c r="A5399" s="98">
        <v>44188</v>
      </c>
      <c r="B5399" s="99">
        <v>44188</v>
      </c>
      <c r="C5399" s="100" t="s">
        <v>742</v>
      </c>
      <c r="D5399" s="101">
        <f>VLOOKUP(Pag_Inicio_Corr_mas_casos[[#This Row],[Corregimiento]],Hoja3!$A$2:$D$676,4,0)</f>
        <v>130716</v>
      </c>
      <c r="E5399" s="100">
        <v>11</v>
      </c>
    </row>
    <row r="5400" spans="1:6">
      <c r="A5400" s="98">
        <v>44188</v>
      </c>
      <c r="B5400" s="99">
        <v>44188</v>
      </c>
      <c r="C5400" s="100" t="s">
        <v>817</v>
      </c>
      <c r="D5400" s="101">
        <f>VLOOKUP(Pag_Inicio_Corr_mas_casos[[#This Row],[Corregimiento]],Hoja3!$A$2:$D$676,4,0)</f>
        <v>30104</v>
      </c>
      <c r="E5400" s="100">
        <v>11</v>
      </c>
    </row>
    <row r="5401" spans="1:6">
      <c r="A5401" s="98">
        <v>44188</v>
      </c>
      <c r="B5401" s="99">
        <v>44188</v>
      </c>
      <c r="C5401" s="100" t="s">
        <v>755</v>
      </c>
      <c r="D5401" s="101">
        <f>VLOOKUP(Pag_Inicio_Corr_mas_casos[[#This Row],[Corregimiento]],Hoja3!$A$2:$D$676,4,0)</f>
        <v>40606</v>
      </c>
      <c r="E5401" s="100">
        <v>11</v>
      </c>
    </row>
    <row r="5402" spans="1:6">
      <c r="A5402" s="98">
        <v>44188</v>
      </c>
      <c r="B5402" s="99">
        <v>44188</v>
      </c>
      <c r="C5402" s="100" t="s">
        <v>756</v>
      </c>
      <c r="D5402" s="101">
        <f>VLOOKUP(Pag_Inicio_Corr_mas_casos[[#This Row],[Corregimiento]],Hoja3!$A$2:$D$676,4,0)</f>
        <v>130103</v>
      </c>
      <c r="E5402" s="100">
        <v>11</v>
      </c>
    </row>
    <row r="5403" spans="1:6">
      <c r="A5403" s="98">
        <v>44188</v>
      </c>
      <c r="B5403" s="99">
        <v>44188</v>
      </c>
      <c r="C5403" s="100" t="s">
        <v>818</v>
      </c>
      <c r="D5403" s="101">
        <f>VLOOKUP(Pag_Inicio_Corr_mas_casos[[#This Row],[Corregimiento]],Hoja3!$A$2:$D$676,4,0)</f>
        <v>91008</v>
      </c>
      <c r="E5403" s="100">
        <v>11</v>
      </c>
    </row>
    <row r="5404" spans="1:6">
      <c r="A5404" s="127">
        <v>44189</v>
      </c>
      <c r="B5404" s="128">
        <v>44189</v>
      </c>
      <c r="C5404" s="129" t="s">
        <v>473</v>
      </c>
      <c r="D5404" s="130">
        <f>VLOOKUP(Pag_Inicio_Corr_mas_casos[[#This Row],[Corregimiento]],Hoja3!$A$2:$D$676,4,0)</f>
        <v>80819</v>
      </c>
      <c r="E5404" s="129">
        <v>135</v>
      </c>
      <c r="F5404">
        <v>63</v>
      </c>
    </row>
    <row r="5405" spans="1:6">
      <c r="A5405" s="127">
        <v>44189</v>
      </c>
      <c r="B5405" s="128">
        <v>44189</v>
      </c>
      <c r="C5405" s="129" t="s">
        <v>476</v>
      </c>
      <c r="D5405" s="130">
        <f>VLOOKUP(Pag_Inicio_Corr_mas_casos[[#This Row],[Corregimiento]],Hoja3!$A$2:$D$676,4,0)</f>
        <v>80812</v>
      </c>
      <c r="E5405" s="129">
        <v>133</v>
      </c>
    </row>
    <row r="5406" spans="1:6">
      <c r="A5406" s="127">
        <v>44189</v>
      </c>
      <c r="B5406" s="128">
        <v>44189</v>
      </c>
      <c r="C5406" s="129" t="s">
        <v>469</v>
      </c>
      <c r="D5406" s="130">
        <f>VLOOKUP(Pag_Inicio_Corr_mas_casos[[#This Row],[Corregimiento]],Hoja3!$A$2:$D$676,4,0)</f>
        <v>80817</v>
      </c>
      <c r="E5406" s="129">
        <v>114</v>
      </c>
    </row>
    <row r="5407" spans="1:6">
      <c r="A5407" s="127">
        <v>44189</v>
      </c>
      <c r="B5407" s="128">
        <v>44189</v>
      </c>
      <c r="C5407" s="129" t="s">
        <v>501</v>
      </c>
      <c r="D5407" s="130">
        <f>VLOOKUP(Pag_Inicio_Corr_mas_casos[[#This Row],[Corregimiento]],Hoja3!$A$2:$D$676,4,0)</f>
        <v>80809</v>
      </c>
      <c r="E5407" s="129">
        <v>102</v>
      </c>
    </row>
    <row r="5408" spans="1:6">
      <c r="A5408" s="127">
        <v>44189</v>
      </c>
      <c r="B5408" s="128">
        <v>44189</v>
      </c>
      <c r="C5408" s="129" t="s">
        <v>819</v>
      </c>
      <c r="D5408" s="130">
        <f>VLOOKUP(Pag_Inicio_Corr_mas_casos[[#This Row],[Corregimiento]],Hoja3!$A$2:$D$676,4,0)</f>
        <v>80822</v>
      </c>
      <c r="E5408" s="129">
        <v>93</v>
      </c>
    </row>
    <row r="5409" spans="1:5">
      <c r="A5409" s="127">
        <v>44189</v>
      </c>
      <c r="B5409" s="128">
        <v>44189</v>
      </c>
      <c r="C5409" s="129" t="s">
        <v>555</v>
      </c>
      <c r="D5409" s="130">
        <f>VLOOKUP(Pag_Inicio_Corr_mas_casos[[#This Row],[Corregimiento]],Hoja3!$A$2:$D$676,4,0)</f>
        <v>80821</v>
      </c>
      <c r="E5409" s="129">
        <v>89</v>
      </c>
    </row>
    <row r="5410" spans="1:5">
      <c r="A5410" s="127">
        <v>44189</v>
      </c>
      <c r="B5410" s="128">
        <v>44189</v>
      </c>
      <c r="C5410" s="129" t="s">
        <v>726</v>
      </c>
      <c r="D5410" s="130">
        <f>VLOOKUP(Pag_Inicio_Corr_mas_casos[[#This Row],[Corregimiento]],Hoja3!$A$2:$D$676,4,0)</f>
        <v>80823</v>
      </c>
      <c r="E5410" s="129">
        <v>86</v>
      </c>
    </row>
    <row r="5411" spans="1:5">
      <c r="A5411" s="127">
        <v>44189</v>
      </c>
      <c r="B5411" s="128">
        <v>44189</v>
      </c>
      <c r="C5411" s="129" t="s">
        <v>736</v>
      </c>
      <c r="D5411" s="130">
        <f>VLOOKUP(Pag_Inicio_Corr_mas_casos[[#This Row],[Corregimiento]],Hoja3!$A$2:$D$676,4,0)</f>
        <v>80813</v>
      </c>
      <c r="E5411" s="129">
        <v>78</v>
      </c>
    </row>
    <row r="5412" spans="1:5">
      <c r="A5412" s="127">
        <v>44189</v>
      </c>
      <c r="B5412" s="128">
        <v>44189</v>
      </c>
      <c r="C5412" s="129" t="s">
        <v>732</v>
      </c>
      <c r="D5412" s="130">
        <f>VLOOKUP(Pag_Inicio_Corr_mas_casos[[#This Row],[Corregimiento]],Hoja3!$A$2:$D$676,4,0)</f>
        <v>80826</v>
      </c>
      <c r="E5412" s="129">
        <v>74</v>
      </c>
    </row>
    <row r="5413" spans="1:5">
      <c r="A5413" s="127">
        <v>44189</v>
      </c>
      <c r="B5413" s="128">
        <v>44189</v>
      </c>
      <c r="C5413" s="129" t="s">
        <v>820</v>
      </c>
      <c r="D5413" s="130">
        <f>VLOOKUP(Pag_Inicio_Corr_mas_casos[[#This Row],[Corregimiento]],Hoja3!$A$2:$D$676,4,0)</f>
        <v>130101</v>
      </c>
      <c r="E5413" s="129">
        <v>73</v>
      </c>
    </row>
    <row r="5414" spans="1:5">
      <c r="A5414" s="127">
        <v>44189</v>
      </c>
      <c r="B5414" s="128">
        <v>44189</v>
      </c>
      <c r="C5414" s="129" t="s">
        <v>722</v>
      </c>
      <c r="D5414" s="130">
        <f>VLOOKUP(Pag_Inicio_Corr_mas_casos[[#This Row],[Corregimiento]],Hoja3!$A$2:$D$676,4,0)</f>
        <v>80810</v>
      </c>
      <c r="E5414" s="129">
        <v>71</v>
      </c>
    </row>
    <row r="5415" spans="1:5">
      <c r="A5415" s="127">
        <v>44189</v>
      </c>
      <c r="B5415" s="128">
        <v>44189</v>
      </c>
      <c r="C5415" s="129" t="s">
        <v>801</v>
      </c>
      <c r="D5415" s="130">
        <f>VLOOKUP(Pag_Inicio_Corr_mas_casos[[#This Row],[Corregimiento]],Hoja3!$A$2:$D$676,4,0)</f>
        <v>80807</v>
      </c>
      <c r="E5415" s="129">
        <v>68</v>
      </c>
    </row>
    <row r="5416" spans="1:5">
      <c r="A5416" s="127">
        <v>44189</v>
      </c>
      <c r="B5416" s="128">
        <v>44189</v>
      </c>
      <c r="C5416" s="129" t="s">
        <v>725</v>
      </c>
      <c r="D5416" s="130">
        <f>VLOOKUP(Pag_Inicio_Corr_mas_casos[[#This Row],[Corregimiento]],Hoja3!$A$2:$D$676,4,0)</f>
        <v>80806</v>
      </c>
      <c r="E5416" s="129">
        <v>68</v>
      </c>
    </row>
    <row r="5417" spans="1:5">
      <c r="A5417" s="127">
        <v>44189</v>
      </c>
      <c r="B5417" s="128">
        <v>44189</v>
      </c>
      <c r="C5417" s="129" t="s">
        <v>730</v>
      </c>
      <c r="D5417" s="130">
        <f>VLOOKUP(Pag_Inicio_Corr_mas_casos[[#This Row],[Corregimiento]],Hoja3!$A$2:$D$676,4,0)</f>
        <v>81007</v>
      </c>
      <c r="E5417" s="129">
        <v>64</v>
      </c>
    </row>
    <row r="5418" spans="1:5">
      <c r="A5418" s="127">
        <v>44189</v>
      </c>
      <c r="B5418" s="128">
        <v>44189</v>
      </c>
      <c r="C5418" s="129" t="s">
        <v>802</v>
      </c>
      <c r="D5418" s="130">
        <f>VLOOKUP(Pag_Inicio_Corr_mas_casos[[#This Row],[Corregimiento]],Hoja3!$A$2:$D$676,4,0)</f>
        <v>130102</v>
      </c>
      <c r="E5418" s="129">
        <v>61</v>
      </c>
    </row>
    <row r="5419" spans="1:5">
      <c r="A5419" s="127">
        <v>44189</v>
      </c>
      <c r="B5419" s="128">
        <v>44189</v>
      </c>
      <c r="C5419" s="129" t="s">
        <v>741</v>
      </c>
      <c r="D5419" s="130">
        <f>VLOOKUP(Pag_Inicio_Corr_mas_casos[[#This Row],[Corregimiento]],Hoja3!$A$2:$D$676,4,0)</f>
        <v>80815</v>
      </c>
      <c r="E5419" s="129">
        <v>96</v>
      </c>
    </row>
    <row r="5420" spans="1:5">
      <c r="A5420" s="127">
        <v>44189</v>
      </c>
      <c r="B5420" s="128">
        <v>44189</v>
      </c>
      <c r="C5420" s="129" t="s">
        <v>733</v>
      </c>
      <c r="D5420" s="130">
        <f>VLOOKUP(Pag_Inicio_Corr_mas_casos[[#This Row],[Corregimiento]],Hoja3!$A$2:$D$676,4,0)</f>
        <v>80811</v>
      </c>
      <c r="E5420" s="129">
        <v>58</v>
      </c>
    </row>
    <row r="5421" spans="1:5">
      <c r="A5421" s="127">
        <v>44189</v>
      </c>
      <c r="B5421" s="128">
        <v>44189</v>
      </c>
      <c r="C5421" s="129" t="s">
        <v>724</v>
      </c>
      <c r="D5421" s="130">
        <f>VLOOKUP(Pag_Inicio_Corr_mas_casos[[#This Row],[Corregimiento]],Hoja3!$A$2:$D$676,4,0)</f>
        <v>81009</v>
      </c>
      <c r="E5421" s="129">
        <v>55</v>
      </c>
    </row>
    <row r="5422" spans="1:5">
      <c r="A5422" s="127">
        <v>44189</v>
      </c>
      <c r="B5422" s="128">
        <v>44189</v>
      </c>
      <c r="C5422" s="129" t="s">
        <v>803</v>
      </c>
      <c r="D5422" s="130">
        <f>VLOOKUP(Pag_Inicio_Corr_mas_casos[[#This Row],[Corregimiento]],Hoja3!$A$2:$D$676,4,0)</f>
        <v>81008</v>
      </c>
      <c r="E5422" s="129">
        <v>53</v>
      </c>
    </row>
    <row r="5423" spans="1:5">
      <c r="A5423" s="127">
        <v>44189</v>
      </c>
      <c r="B5423" s="128">
        <v>44189</v>
      </c>
      <c r="C5423" s="129" t="s">
        <v>723</v>
      </c>
      <c r="D5423" s="130">
        <f>VLOOKUP(Pag_Inicio_Corr_mas_casos[[#This Row],[Corregimiento]],Hoja3!$A$2:$D$676,4,0)</f>
        <v>130717</v>
      </c>
      <c r="E5423" s="129">
        <v>53</v>
      </c>
    </row>
    <row r="5424" spans="1:5">
      <c r="A5424" s="127">
        <v>44189</v>
      </c>
      <c r="B5424" s="128">
        <v>44189</v>
      </c>
      <c r="C5424" s="129" t="s">
        <v>804</v>
      </c>
      <c r="D5424" s="130">
        <f>VLOOKUP(Pag_Inicio_Corr_mas_casos[[#This Row],[Corregimiento]],Hoja3!$A$2:$D$676,4,0)</f>
        <v>81001</v>
      </c>
      <c r="E5424" s="129">
        <v>52</v>
      </c>
    </row>
    <row r="5425" spans="1:5">
      <c r="A5425" s="127">
        <v>44189</v>
      </c>
      <c r="B5425" s="128">
        <v>44189</v>
      </c>
      <c r="C5425" s="129" t="s">
        <v>805</v>
      </c>
      <c r="D5425" s="130">
        <f>VLOOKUP(Pag_Inicio_Corr_mas_casos[[#This Row],[Corregimiento]],Hoja3!$A$2:$D$676,4,0)</f>
        <v>81002</v>
      </c>
      <c r="E5425" s="129">
        <v>52</v>
      </c>
    </row>
    <row r="5426" spans="1:5">
      <c r="A5426" s="127">
        <v>44189</v>
      </c>
      <c r="B5426" s="128">
        <v>44189</v>
      </c>
      <c r="C5426" s="129" t="s">
        <v>731</v>
      </c>
      <c r="D5426" s="130">
        <f>VLOOKUP(Pag_Inicio_Corr_mas_casos[[#This Row],[Corregimiento]],Hoja3!$A$2:$D$676,4,0)</f>
        <v>80814</v>
      </c>
      <c r="E5426" s="129">
        <v>50</v>
      </c>
    </row>
    <row r="5427" spans="1:5">
      <c r="A5427" s="127">
        <v>44189</v>
      </c>
      <c r="B5427" s="128">
        <v>44189</v>
      </c>
      <c r="C5427" s="129" t="s">
        <v>737</v>
      </c>
      <c r="D5427" s="130">
        <f>VLOOKUP(Pag_Inicio_Corr_mas_casos[[#This Row],[Corregimiento]],Hoja3!$A$2:$D$676,4,0)</f>
        <v>80820</v>
      </c>
      <c r="E5427" s="129">
        <v>48</v>
      </c>
    </row>
    <row r="5428" spans="1:5">
      <c r="A5428" s="127">
        <v>44189</v>
      </c>
      <c r="B5428" s="128">
        <v>44189</v>
      </c>
      <c r="C5428" s="129" t="s">
        <v>821</v>
      </c>
      <c r="D5428" s="130">
        <f>VLOOKUP(Pag_Inicio_Corr_mas_casos[[#This Row],[Corregimiento]],Hoja3!$A$2:$D$676,4,0)</f>
        <v>130106</v>
      </c>
      <c r="E5428" s="129">
        <v>47</v>
      </c>
    </row>
    <row r="5429" spans="1:5">
      <c r="A5429" s="127">
        <v>44189</v>
      </c>
      <c r="B5429" s="128">
        <v>44189</v>
      </c>
      <c r="C5429" s="129" t="s">
        <v>822</v>
      </c>
      <c r="D5429" s="130">
        <f>VLOOKUP(Pag_Inicio_Corr_mas_casos[[#This Row],[Corregimiento]],Hoja3!$A$2:$D$676,4,0)</f>
        <v>40601</v>
      </c>
      <c r="E5429" s="129">
        <v>42</v>
      </c>
    </row>
    <row r="5430" spans="1:5">
      <c r="A5430" s="127">
        <v>44189</v>
      </c>
      <c r="B5430" s="128">
        <v>44189</v>
      </c>
      <c r="C5430" s="129" t="s">
        <v>752</v>
      </c>
      <c r="D5430" s="130">
        <f>VLOOKUP(Pag_Inicio_Corr_mas_casos[[#This Row],[Corregimiento]],Hoja3!$A$2:$D$676,4,0)</f>
        <v>30107</v>
      </c>
      <c r="E5430" s="129">
        <v>40</v>
      </c>
    </row>
    <row r="5431" spans="1:5">
      <c r="A5431" s="127">
        <v>44189</v>
      </c>
      <c r="B5431" s="128">
        <v>44189</v>
      </c>
      <c r="C5431" s="129" t="s">
        <v>729</v>
      </c>
      <c r="D5431" s="130">
        <f>VLOOKUP(Pag_Inicio_Corr_mas_casos[[#This Row],[Corregimiento]],Hoja3!$A$2:$D$676,4,0)</f>
        <v>130708</v>
      </c>
      <c r="E5431" s="129">
        <v>40</v>
      </c>
    </row>
    <row r="5432" spans="1:5">
      <c r="A5432" s="127">
        <v>44189</v>
      </c>
      <c r="B5432" s="128">
        <v>44189</v>
      </c>
      <c r="C5432" s="129" t="s">
        <v>777</v>
      </c>
      <c r="D5432" s="130">
        <f>VLOOKUP(Pag_Inicio_Corr_mas_casos[[#This Row],[Corregimiento]],Hoja3!$A$2:$D$676,4,0)</f>
        <v>80808</v>
      </c>
      <c r="E5432" s="129">
        <v>38</v>
      </c>
    </row>
    <row r="5433" spans="1:5">
      <c r="A5433" s="127">
        <v>44189</v>
      </c>
      <c r="B5433" s="128">
        <v>44189</v>
      </c>
      <c r="C5433" s="129" t="s">
        <v>800</v>
      </c>
      <c r="D5433" s="130">
        <f>VLOOKUP(Pag_Inicio_Corr_mas_casos[[#This Row],[Corregimiento]],Hoja3!$A$2:$D$676,4,0)</f>
        <v>130702</v>
      </c>
      <c r="E5433" s="129">
        <v>34</v>
      </c>
    </row>
    <row r="5434" spans="1:5">
      <c r="A5434" s="127">
        <v>44189</v>
      </c>
      <c r="B5434" s="128">
        <v>44189</v>
      </c>
      <c r="C5434" s="129" t="s">
        <v>744</v>
      </c>
      <c r="D5434" s="130">
        <f>VLOOKUP(Pag_Inicio_Corr_mas_casos[[#This Row],[Corregimiento]],Hoja3!$A$2:$D$676,4,0)</f>
        <v>130701</v>
      </c>
      <c r="E5434" s="129">
        <v>32</v>
      </c>
    </row>
    <row r="5435" spans="1:5">
      <c r="A5435" s="127">
        <v>44189</v>
      </c>
      <c r="B5435" s="128">
        <v>44189</v>
      </c>
      <c r="C5435" s="129" t="s">
        <v>807</v>
      </c>
      <c r="D5435" s="130">
        <f>VLOOKUP(Pag_Inicio_Corr_mas_casos[[#This Row],[Corregimiento]],Hoja3!$A$2:$D$676,4,0)</f>
        <v>91001</v>
      </c>
      <c r="E5435" s="129">
        <v>32</v>
      </c>
    </row>
    <row r="5436" spans="1:5">
      <c r="A5436" s="127">
        <v>44189</v>
      </c>
      <c r="B5436" s="128">
        <v>44189</v>
      </c>
      <c r="C5436" s="129" t="s">
        <v>745</v>
      </c>
      <c r="D5436" s="130">
        <f>VLOOKUP(Pag_Inicio_Corr_mas_casos[[#This Row],[Corregimiento]],Hoja3!$A$2:$D$676,4,0)</f>
        <v>80804</v>
      </c>
      <c r="E5436" s="129">
        <v>31</v>
      </c>
    </row>
    <row r="5437" spans="1:5">
      <c r="A5437" s="127">
        <v>44189</v>
      </c>
      <c r="B5437" s="128">
        <v>44189</v>
      </c>
      <c r="C5437" s="129" t="s">
        <v>740</v>
      </c>
      <c r="D5437" s="130">
        <f>VLOOKUP(Pag_Inicio_Corr_mas_casos[[#This Row],[Corregimiento]],Hoja3!$A$2:$D$676,4,0)</f>
        <v>80501</v>
      </c>
      <c r="E5437" s="129">
        <v>31</v>
      </c>
    </row>
    <row r="5438" spans="1:5">
      <c r="A5438" s="127">
        <v>44189</v>
      </c>
      <c r="B5438" s="128">
        <v>44189</v>
      </c>
      <c r="C5438" s="129" t="s">
        <v>762</v>
      </c>
      <c r="D5438" s="130">
        <f>VLOOKUP(Pag_Inicio_Corr_mas_casos[[#This Row],[Corregimiento]],Hoja3!$A$2:$D$676,4,0)</f>
        <v>80803</v>
      </c>
      <c r="E5438" s="129">
        <v>28</v>
      </c>
    </row>
    <row r="5439" spans="1:5">
      <c r="A5439" s="127">
        <v>44189</v>
      </c>
      <c r="B5439" s="128">
        <v>44189</v>
      </c>
      <c r="C5439" s="129" t="s">
        <v>735</v>
      </c>
      <c r="D5439" s="130">
        <f>VLOOKUP(Pag_Inicio_Corr_mas_casos[[#This Row],[Corregimiento]],Hoja3!$A$2:$D$676,4,0)</f>
        <v>130107</v>
      </c>
      <c r="E5439" s="129">
        <v>27</v>
      </c>
    </row>
    <row r="5440" spans="1:5">
      <c r="A5440" s="127">
        <v>44189</v>
      </c>
      <c r="B5440" s="128">
        <v>44189</v>
      </c>
      <c r="C5440" s="129" t="s">
        <v>743</v>
      </c>
      <c r="D5440" s="130">
        <f>VLOOKUP(Pag_Inicio_Corr_mas_casos[[#This Row],[Corregimiento]],Hoja3!$A$2:$D$676,4,0)</f>
        <v>50208</v>
      </c>
      <c r="E5440" s="129">
        <v>27</v>
      </c>
    </row>
    <row r="5441" spans="1:5">
      <c r="A5441" s="127">
        <v>44189</v>
      </c>
      <c r="B5441" s="128">
        <v>44189</v>
      </c>
      <c r="C5441" s="129" t="s">
        <v>779</v>
      </c>
      <c r="D5441" s="130">
        <f>VLOOKUP(Pag_Inicio_Corr_mas_casos[[#This Row],[Corregimiento]],Hoja3!$A$2:$D$676,4,0)</f>
        <v>130105</v>
      </c>
      <c r="E5441" s="129">
        <v>23</v>
      </c>
    </row>
    <row r="5442" spans="1:5">
      <c r="A5442" s="127">
        <v>44189</v>
      </c>
      <c r="B5442" s="128">
        <v>44189</v>
      </c>
      <c r="C5442" s="129" t="s">
        <v>475</v>
      </c>
      <c r="D5442" s="130">
        <f>VLOOKUP(Pag_Inicio_Corr_mas_casos[[#This Row],[Corregimiento]],Hoja3!$A$2:$D$676,4,0)</f>
        <v>81006</v>
      </c>
      <c r="E5442" s="129">
        <v>21</v>
      </c>
    </row>
    <row r="5443" spans="1:5">
      <c r="A5443" s="127">
        <v>44189</v>
      </c>
      <c r="B5443" s="128">
        <v>44189</v>
      </c>
      <c r="C5443" s="129" t="s">
        <v>812</v>
      </c>
      <c r="D5443" s="130">
        <f>VLOOKUP(Pag_Inicio_Corr_mas_casos[[#This Row],[Corregimiento]],Hoja3!$A$2:$D$676,4,0)</f>
        <v>30103</v>
      </c>
      <c r="E5443" s="129">
        <v>19</v>
      </c>
    </row>
    <row r="5444" spans="1:5">
      <c r="A5444" s="127">
        <v>44189</v>
      </c>
      <c r="B5444" s="128">
        <v>44189</v>
      </c>
      <c r="C5444" s="129" t="s">
        <v>817</v>
      </c>
      <c r="D5444" s="130">
        <f>VLOOKUP(Pag_Inicio_Corr_mas_casos[[#This Row],[Corregimiento]],Hoja3!$A$2:$D$676,4,0)</f>
        <v>30104</v>
      </c>
      <c r="E5444" s="129">
        <v>18</v>
      </c>
    </row>
    <row r="5445" spans="1:5">
      <c r="A5445" s="127">
        <v>44189</v>
      </c>
      <c r="B5445" s="128">
        <v>44189</v>
      </c>
      <c r="C5445" s="129" t="s">
        <v>776</v>
      </c>
      <c r="D5445" s="130">
        <f>VLOOKUP(Pag_Inicio_Corr_mas_casos[[#This Row],[Corregimiento]],Hoja3!$A$2:$D$676,4,0)</f>
        <v>130706</v>
      </c>
      <c r="E5445" s="129">
        <v>17</v>
      </c>
    </row>
    <row r="5446" spans="1:5">
      <c r="A5446" s="127">
        <v>44189</v>
      </c>
      <c r="B5446" s="128">
        <v>44189</v>
      </c>
      <c r="C5446" s="129" t="s">
        <v>742</v>
      </c>
      <c r="D5446" s="130">
        <f>VLOOKUP(Pag_Inicio_Corr_mas_casos[[#This Row],[Corregimiento]],Hoja3!$A$2:$D$676,4,0)</f>
        <v>130716</v>
      </c>
      <c r="E5446" s="129">
        <v>17</v>
      </c>
    </row>
    <row r="5447" spans="1:5">
      <c r="A5447" s="127">
        <v>44189</v>
      </c>
      <c r="B5447" s="128">
        <v>44189</v>
      </c>
      <c r="C5447" s="129" t="s">
        <v>823</v>
      </c>
      <c r="D5447" s="130">
        <f>VLOOKUP(Pag_Inicio_Corr_mas_casos[[#This Row],[Corregimiento]],Hoja3!$A$2:$D$676,4,0)</f>
        <v>130108</v>
      </c>
      <c r="E5447" s="129">
        <v>16</v>
      </c>
    </row>
    <row r="5448" spans="1:5">
      <c r="A5448" s="127">
        <v>44189</v>
      </c>
      <c r="B5448" s="128">
        <v>44189</v>
      </c>
      <c r="C5448" s="129" t="s">
        <v>824</v>
      </c>
      <c r="D5448" s="130">
        <f>VLOOKUP(Pag_Inicio_Corr_mas_casos[[#This Row],[Corregimiento]],Hoja3!$A$2:$D$676,4,0)</f>
        <v>60101</v>
      </c>
      <c r="E5448" s="129">
        <v>16</v>
      </c>
    </row>
    <row r="5449" spans="1:5">
      <c r="A5449" s="127">
        <v>44189</v>
      </c>
      <c r="B5449" s="128">
        <v>44189</v>
      </c>
      <c r="C5449" s="129" t="s">
        <v>761</v>
      </c>
      <c r="D5449" s="130">
        <f>VLOOKUP(Pag_Inicio_Corr_mas_casos[[#This Row],[Corregimiento]],Hoja3!$A$2:$D$676,4,0)</f>
        <v>60105</v>
      </c>
      <c r="E5449" s="129">
        <v>16</v>
      </c>
    </row>
    <row r="5450" spans="1:5">
      <c r="A5450" s="127">
        <v>44189</v>
      </c>
      <c r="B5450" s="128">
        <v>44189</v>
      </c>
      <c r="C5450" s="129" t="s">
        <v>780</v>
      </c>
      <c r="D5450" s="130">
        <f>VLOOKUP(Pag_Inicio_Corr_mas_casos[[#This Row],[Corregimiento]],Hoja3!$A$2:$D$676,4,0)</f>
        <v>81005</v>
      </c>
      <c r="E5450" s="129">
        <v>16</v>
      </c>
    </row>
    <row r="5451" spans="1:5">
      <c r="A5451" s="127">
        <v>44189</v>
      </c>
      <c r="B5451" s="128">
        <v>44189</v>
      </c>
      <c r="C5451" s="129" t="s">
        <v>825</v>
      </c>
      <c r="D5451" s="130">
        <f>VLOOKUP(Pag_Inicio_Corr_mas_casos[[#This Row],[Corregimiento]],Hoja3!$A$2:$D$676,4,0)</f>
        <v>50316</v>
      </c>
      <c r="E5451" s="129">
        <v>16</v>
      </c>
    </row>
    <row r="5452" spans="1:5">
      <c r="A5452" s="127">
        <v>44189</v>
      </c>
      <c r="B5452" s="128">
        <v>44189</v>
      </c>
      <c r="C5452" s="129" t="s">
        <v>793</v>
      </c>
      <c r="D5452" s="130">
        <f>VLOOKUP(Pag_Inicio_Corr_mas_casos[[#This Row],[Corregimiento]],Hoja3!$A$2:$D$676,4,0)</f>
        <v>60401</v>
      </c>
      <c r="E5452" s="129">
        <v>15</v>
      </c>
    </row>
    <row r="5453" spans="1:5">
      <c r="A5453" s="127">
        <v>44189</v>
      </c>
      <c r="B5453" s="128">
        <v>44189</v>
      </c>
      <c r="C5453" s="129" t="s">
        <v>810</v>
      </c>
      <c r="D5453" s="130">
        <f>VLOOKUP(Pag_Inicio_Corr_mas_casos[[#This Row],[Corregimiento]],Hoja3!$A$2:$D$676,4,0)</f>
        <v>20601</v>
      </c>
      <c r="E5453" s="129">
        <v>15</v>
      </c>
    </row>
    <row r="5454" spans="1:5">
      <c r="A5454" s="127">
        <v>44189</v>
      </c>
      <c r="B5454" s="128">
        <v>44189</v>
      </c>
      <c r="C5454" s="129" t="s">
        <v>826</v>
      </c>
      <c r="D5454" s="130">
        <f>VLOOKUP(Pag_Inicio_Corr_mas_casos[[#This Row],[Corregimiento]],Hoja3!$A$2:$D$676,4,0)</f>
        <v>70301</v>
      </c>
      <c r="E5454" s="129">
        <v>14</v>
      </c>
    </row>
    <row r="5455" spans="1:5">
      <c r="A5455" s="127">
        <v>44189</v>
      </c>
      <c r="B5455" s="128">
        <v>44189</v>
      </c>
      <c r="C5455" s="129" t="s">
        <v>785</v>
      </c>
      <c r="D5455" s="130">
        <f>VLOOKUP(Pag_Inicio_Corr_mas_casos[[#This Row],[Corregimiento]],Hoja3!$A$2:$D$676,4,0)</f>
        <v>80805</v>
      </c>
      <c r="E5455" s="129">
        <v>13</v>
      </c>
    </row>
    <row r="5456" spans="1:5">
      <c r="A5456" s="127">
        <v>44189</v>
      </c>
      <c r="B5456" s="128">
        <v>44189</v>
      </c>
      <c r="C5456" s="129" t="s">
        <v>781</v>
      </c>
      <c r="D5456" s="130">
        <f>VLOOKUP(Pag_Inicio_Corr_mas_casos[[#This Row],[Corregimiento]],Hoja3!$A$2:$D$676,4,0)</f>
        <v>80802</v>
      </c>
      <c r="E5456" s="129">
        <v>13</v>
      </c>
    </row>
    <row r="5457" spans="1:6">
      <c r="A5457" s="127">
        <v>44189</v>
      </c>
      <c r="B5457" s="128">
        <v>44189</v>
      </c>
      <c r="C5457" s="129" t="s">
        <v>790</v>
      </c>
      <c r="D5457" s="130">
        <f>VLOOKUP(Pag_Inicio_Corr_mas_casos[[#This Row],[Corregimiento]],Hoja3!$A$2:$D$676,4,0)</f>
        <v>60103</v>
      </c>
      <c r="E5457" s="129">
        <v>13</v>
      </c>
    </row>
    <row r="5458" spans="1:6">
      <c r="A5458" s="127">
        <v>44189</v>
      </c>
      <c r="B5458" s="128">
        <v>44189</v>
      </c>
      <c r="C5458" s="129" t="s">
        <v>808</v>
      </c>
      <c r="D5458" s="130">
        <f>VLOOKUP(Pag_Inicio_Corr_mas_casos[[#This Row],[Corregimiento]],Hoja3!$A$2:$D$676,4,0)</f>
        <v>30111</v>
      </c>
      <c r="E5458" s="129">
        <v>13</v>
      </c>
    </row>
    <row r="5459" spans="1:6">
      <c r="A5459" s="127">
        <v>44189</v>
      </c>
      <c r="B5459" s="128">
        <v>44189</v>
      </c>
      <c r="C5459" s="129" t="s">
        <v>754</v>
      </c>
      <c r="D5459" s="130">
        <f>VLOOKUP(Pag_Inicio_Corr_mas_casos[[#This Row],[Corregimiento]],Hoja3!$A$2:$D$676,4,0)</f>
        <v>130709</v>
      </c>
      <c r="E5459" s="129">
        <v>12</v>
      </c>
    </row>
    <row r="5460" spans="1:6">
      <c r="A5460" s="127">
        <v>44189</v>
      </c>
      <c r="B5460" s="128">
        <v>44189</v>
      </c>
      <c r="C5460" s="129" t="s">
        <v>827</v>
      </c>
      <c r="D5460" s="130">
        <f>VLOOKUP(Pag_Inicio_Corr_mas_casos[[#This Row],[Corregimiento]],Hoja3!$A$2:$D$676,4,0)</f>
        <v>20401</v>
      </c>
      <c r="E5460" s="129">
        <v>12</v>
      </c>
    </row>
    <row r="5461" spans="1:6">
      <c r="A5461" s="127">
        <v>44189</v>
      </c>
      <c r="B5461" s="128">
        <v>44189</v>
      </c>
      <c r="C5461" s="129" t="s">
        <v>749</v>
      </c>
      <c r="D5461" s="130">
        <f>VLOOKUP(Pag_Inicio_Corr_mas_casos[[#This Row],[Corregimiento]],Hoja3!$A$2:$D$676,4,0)</f>
        <v>30113</v>
      </c>
      <c r="E5461" s="129">
        <v>12</v>
      </c>
    </row>
    <row r="5462" spans="1:6">
      <c r="A5462" s="127">
        <v>44189</v>
      </c>
      <c r="B5462" s="128">
        <v>44189</v>
      </c>
      <c r="C5462" s="129" t="s">
        <v>828</v>
      </c>
      <c r="D5462" s="130">
        <f>VLOOKUP(Pag_Inicio_Corr_mas_casos[[#This Row],[Corregimiento]],Hoja3!$A$2:$D$676,4,0)</f>
        <v>20602</v>
      </c>
      <c r="E5462" s="129">
        <v>11</v>
      </c>
    </row>
    <row r="5463" spans="1:6">
      <c r="A5463" s="127">
        <v>44189</v>
      </c>
      <c r="B5463" s="128">
        <v>44189</v>
      </c>
      <c r="C5463" s="129" t="s">
        <v>829</v>
      </c>
      <c r="D5463" s="130">
        <f>VLOOKUP(Pag_Inicio_Corr_mas_casos[[#This Row],[Corregimiento]],Hoja3!$A$2:$D$676,4,0)</f>
        <v>90301</v>
      </c>
      <c r="E5463" s="129">
        <v>11</v>
      </c>
    </row>
    <row r="5464" spans="1:6">
      <c r="A5464" s="127">
        <v>44189</v>
      </c>
      <c r="B5464" s="128">
        <v>44189</v>
      </c>
      <c r="C5464" s="129" t="s">
        <v>788</v>
      </c>
      <c r="D5464" s="130">
        <f>VLOOKUP(Pag_Inicio_Corr_mas_casos[[#This Row],[Corregimiento]],Hoja3!$A$2:$D$676,4,0)</f>
        <v>40611</v>
      </c>
      <c r="E5464" s="129">
        <v>11</v>
      </c>
    </row>
    <row r="5465" spans="1:6">
      <c r="A5465" s="127">
        <v>44189</v>
      </c>
      <c r="B5465" s="128">
        <v>44189</v>
      </c>
      <c r="C5465" s="129" t="s">
        <v>830</v>
      </c>
      <c r="D5465" s="130">
        <f>VLOOKUP(Pag_Inicio_Corr_mas_casos[[#This Row],[Corregimiento]],Hoja3!$A$2:$D$676,4,0)</f>
        <v>40508</v>
      </c>
      <c r="E5465" s="129">
        <v>11</v>
      </c>
    </row>
    <row r="5466" spans="1:6">
      <c r="A5466" s="86">
        <v>44190</v>
      </c>
      <c r="B5466" s="87">
        <v>44190</v>
      </c>
      <c r="C5466" s="88" t="s">
        <v>821</v>
      </c>
      <c r="D5466" s="89">
        <f>VLOOKUP(Pag_Inicio_Corr_mas_casos[[#This Row],[Corregimiento]],Hoja3!$A$2:$D$676,4,0)</f>
        <v>130106</v>
      </c>
      <c r="E5466" s="88">
        <v>139</v>
      </c>
      <c r="F5466">
        <v>64</v>
      </c>
    </row>
    <row r="5467" spans="1:6">
      <c r="A5467" s="86">
        <v>44190</v>
      </c>
      <c r="B5467" s="87">
        <v>44190</v>
      </c>
      <c r="C5467" s="88" t="s">
        <v>831</v>
      </c>
      <c r="D5467" s="89">
        <f>VLOOKUP(Pag_Inicio_Corr_mas_casos[[#This Row],[Corregimiento]],Hoja3!$A$2:$D$676,4,0)</f>
        <v>80812</v>
      </c>
      <c r="E5467" s="88">
        <v>90</v>
      </c>
    </row>
    <row r="5468" spans="1:6">
      <c r="A5468" s="86">
        <v>44190</v>
      </c>
      <c r="B5468" s="87">
        <v>44190</v>
      </c>
      <c r="C5468" s="88" t="s">
        <v>797</v>
      </c>
      <c r="D5468" s="89">
        <f>VLOOKUP(Pag_Inicio_Corr_mas_casos[[#This Row],[Corregimiento]],Hoja3!$A$2:$D$676,4,0)</f>
        <v>80819</v>
      </c>
      <c r="E5468" s="88">
        <v>88</v>
      </c>
    </row>
    <row r="5469" spans="1:6">
      <c r="A5469" s="86">
        <v>44190</v>
      </c>
      <c r="B5469" s="87">
        <v>44190</v>
      </c>
      <c r="C5469" s="88" t="s">
        <v>820</v>
      </c>
      <c r="D5469" s="89">
        <f>VLOOKUP(Pag_Inicio_Corr_mas_casos[[#This Row],[Corregimiento]],Hoja3!$A$2:$D$676,4,0)</f>
        <v>130101</v>
      </c>
      <c r="E5469" s="88">
        <v>84</v>
      </c>
    </row>
    <row r="5470" spans="1:6">
      <c r="A5470" s="86">
        <v>44190</v>
      </c>
      <c r="B5470" s="87">
        <v>44190</v>
      </c>
      <c r="C5470" s="88" t="s">
        <v>802</v>
      </c>
      <c r="D5470" s="89">
        <f>VLOOKUP(Pag_Inicio_Corr_mas_casos[[#This Row],[Corregimiento]],Hoja3!$A$2:$D$676,4,0)</f>
        <v>130102</v>
      </c>
      <c r="E5470" s="88">
        <v>74</v>
      </c>
    </row>
    <row r="5471" spans="1:6">
      <c r="A5471" s="86">
        <v>44190</v>
      </c>
      <c r="B5471" s="87">
        <v>44190</v>
      </c>
      <c r="C5471" s="88" t="s">
        <v>733</v>
      </c>
      <c r="D5471" s="89">
        <f>VLOOKUP(Pag_Inicio_Corr_mas_casos[[#This Row],[Corregimiento]],Hoja3!$A$2:$D$676,4,0)</f>
        <v>80811</v>
      </c>
      <c r="E5471" s="88">
        <v>69</v>
      </c>
    </row>
    <row r="5472" spans="1:6">
      <c r="A5472" s="86">
        <v>44190</v>
      </c>
      <c r="B5472" s="87">
        <v>44190</v>
      </c>
      <c r="C5472" s="88" t="s">
        <v>726</v>
      </c>
      <c r="D5472" s="89">
        <f>VLOOKUP(Pag_Inicio_Corr_mas_casos[[#This Row],[Corregimiento]],Hoja3!$A$2:$D$676,4,0)</f>
        <v>80823</v>
      </c>
      <c r="E5472" s="88">
        <v>68</v>
      </c>
    </row>
    <row r="5473" spans="1:5">
      <c r="A5473" s="86">
        <v>44190</v>
      </c>
      <c r="B5473" s="87">
        <v>44190</v>
      </c>
      <c r="C5473" s="88" t="s">
        <v>555</v>
      </c>
      <c r="D5473" s="89">
        <f>VLOOKUP(Pag_Inicio_Corr_mas_casos[[#This Row],[Corregimiento]],Hoja3!$A$2:$D$676,4,0)</f>
        <v>80821</v>
      </c>
      <c r="E5473" s="88">
        <v>67</v>
      </c>
    </row>
    <row r="5474" spans="1:5">
      <c r="A5474" s="86">
        <v>44190</v>
      </c>
      <c r="B5474" s="87">
        <v>44190</v>
      </c>
      <c r="C5474" s="88" t="s">
        <v>736</v>
      </c>
      <c r="D5474" s="89">
        <f>VLOOKUP(Pag_Inicio_Corr_mas_casos[[#This Row],[Corregimiento]],Hoja3!$A$2:$D$676,4,0)</f>
        <v>80813</v>
      </c>
      <c r="E5474" s="88">
        <v>65</v>
      </c>
    </row>
    <row r="5475" spans="1:5">
      <c r="A5475" s="86">
        <v>44190</v>
      </c>
      <c r="B5475" s="87">
        <v>44190</v>
      </c>
      <c r="C5475" s="88" t="s">
        <v>803</v>
      </c>
      <c r="D5475" s="89">
        <f>VLOOKUP(Pag_Inicio_Corr_mas_casos[[#This Row],[Corregimiento]],Hoja3!$A$2:$D$676,4,0)</f>
        <v>81008</v>
      </c>
      <c r="E5475" s="88">
        <v>64</v>
      </c>
    </row>
    <row r="5476" spans="1:5">
      <c r="A5476" s="86">
        <v>44190</v>
      </c>
      <c r="B5476" s="87">
        <v>44190</v>
      </c>
      <c r="C5476" s="88" t="s">
        <v>729</v>
      </c>
      <c r="D5476" s="89">
        <f>VLOOKUP(Pag_Inicio_Corr_mas_casos[[#This Row],[Corregimiento]],Hoja3!$A$2:$D$676,4,0)</f>
        <v>130708</v>
      </c>
      <c r="E5476" s="88">
        <v>62</v>
      </c>
    </row>
    <row r="5477" spans="1:5">
      <c r="A5477" s="86">
        <v>44190</v>
      </c>
      <c r="B5477" s="87">
        <v>44190</v>
      </c>
      <c r="C5477" s="88" t="s">
        <v>722</v>
      </c>
      <c r="D5477" s="89">
        <f>VLOOKUP(Pag_Inicio_Corr_mas_casos[[#This Row],[Corregimiento]],Hoja3!$A$2:$D$676,4,0)</f>
        <v>80810</v>
      </c>
      <c r="E5477" s="88">
        <v>62</v>
      </c>
    </row>
    <row r="5478" spans="1:5">
      <c r="A5478" s="86">
        <v>44190</v>
      </c>
      <c r="B5478" s="87">
        <v>44190</v>
      </c>
      <c r="C5478" s="88" t="s">
        <v>727</v>
      </c>
      <c r="D5478" s="89">
        <f>VLOOKUP(Pag_Inicio_Corr_mas_casos[[#This Row],[Corregimiento]],Hoja3!$A$2:$D$676,4,0)</f>
        <v>80807</v>
      </c>
      <c r="E5478" s="88">
        <v>61</v>
      </c>
    </row>
    <row r="5479" spans="1:5">
      <c r="A5479" s="86">
        <v>44190</v>
      </c>
      <c r="B5479" s="87">
        <v>44190</v>
      </c>
      <c r="C5479" s="88" t="s">
        <v>728</v>
      </c>
      <c r="D5479" s="89">
        <f>VLOOKUP(Pag_Inicio_Corr_mas_casos[[#This Row],[Corregimiento]],Hoja3!$A$2:$D$676,4,0)</f>
        <v>80816</v>
      </c>
      <c r="E5479" s="88">
        <v>61</v>
      </c>
    </row>
    <row r="5480" spans="1:5">
      <c r="A5480" s="86">
        <v>44190</v>
      </c>
      <c r="B5480" s="87">
        <v>44190</v>
      </c>
      <c r="C5480" s="88" t="s">
        <v>469</v>
      </c>
      <c r="D5480" s="89">
        <f>VLOOKUP(Pag_Inicio_Corr_mas_casos[[#This Row],[Corregimiento]],Hoja3!$A$2:$D$676,4,0)</f>
        <v>80817</v>
      </c>
      <c r="E5480" s="88">
        <v>60</v>
      </c>
    </row>
    <row r="5481" spans="1:5">
      <c r="A5481" s="86">
        <v>44190</v>
      </c>
      <c r="B5481" s="87">
        <v>44190</v>
      </c>
      <c r="C5481" s="88" t="s">
        <v>805</v>
      </c>
      <c r="D5481" s="89">
        <f>VLOOKUP(Pag_Inicio_Corr_mas_casos[[#This Row],[Corregimiento]],Hoja3!$A$2:$D$676,4,0)</f>
        <v>81002</v>
      </c>
      <c r="E5481" s="88">
        <v>58</v>
      </c>
    </row>
    <row r="5482" spans="1:5">
      <c r="A5482" s="86">
        <v>44190</v>
      </c>
      <c r="B5482" s="87">
        <v>44190</v>
      </c>
      <c r="C5482" s="88" t="s">
        <v>501</v>
      </c>
      <c r="D5482" s="89">
        <f>VLOOKUP(Pag_Inicio_Corr_mas_casos[[#This Row],[Corregimiento]],Hoja3!$A$2:$D$676,4,0)</f>
        <v>80809</v>
      </c>
      <c r="E5482" s="88">
        <v>57</v>
      </c>
    </row>
    <row r="5483" spans="1:5">
      <c r="A5483" s="86">
        <v>44190</v>
      </c>
      <c r="B5483" s="87">
        <v>44190</v>
      </c>
      <c r="C5483" s="88" t="s">
        <v>725</v>
      </c>
      <c r="D5483" s="89">
        <f>VLOOKUP(Pag_Inicio_Corr_mas_casos[[#This Row],[Corregimiento]],Hoja3!$A$2:$D$676,4,0)</f>
        <v>80806</v>
      </c>
      <c r="E5483" s="88">
        <v>52</v>
      </c>
    </row>
    <row r="5484" spans="1:5">
      <c r="A5484" s="86">
        <v>44190</v>
      </c>
      <c r="B5484" s="87">
        <v>44190</v>
      </c>
      <c r="C5484" s="88" t="s">
        <v>723</v>
      </c>
      <c r="D5484" s="89">
        <f>VLOOKUP(Pag_Inicio_Corr_mas_casos[[#This Row],[Corregimiento]],Hoja3!$A$2:$D$676,4,0)</f>
        <v>130717</v>
      </c>
      <c r="E5484" s="88">
        <v>52</v>
      </c>
    </row>
    <row r="5485" spans="1:5">
      <c r="A5485" s="86">
        <v>44190</v>
      </c>
      <c r="B5485" s="87">
        <v>44190</v>
      </c>
      <c r="C5485" s="88" t="s">
        <v>730</v>
      </c>
      <c r="D5485" s="89">
        <f>VLOOKUP(Pag_Inicio_Corr_mas_casos[[#This Row],[Corregimiento]],Hoja3!$A$2:$D$676,4,0)</f>
        <v>81007</v>
      </c>
      <c r="E5485" s="88">
        <v>51</v>
      </c>
    </row>
    <row r="5486" spans="1:5">
      <c r="A5486" s="86">
        <v>44190</v>
      </c>
      <c r="B5486" s="87">
        <v>44190</v>
      </c>
      <c r="C5486" s="88" t="s">
        <v>724</v>
      </c>
      <c r="D5486" s="89">
        <f>VLOOKUP(Pag_Inicio_Corr_mas_casos[[#This Row],[Corregimiento]],Hoja3!$A$2:$D$676,4,0)</f>
        <v>81009</v>
      </c>
      <c r="E5486" s="88">
        <v>51</v>
      </c>
    </row>
    <row r="5487" spans="1:5">
      <c r="A5487" s="86">
        <v>44190</v>
      </c>
      <c r="B5487" s="87">
        <v>44190</v>
      </c>
      <c r="C5487" s="88" t="s">
        <v>806</v>
      </c>
      <c r="D5487" s="89">
        <f>VLOOKUP(Pag_Inicio_Corr_mas_casos[[#This Row],[Corregimiento]],Hoja3!$A$2:$D$676,4,0)</f>
        <v>81003</v>
      </c>
      <c r="E5487" s="88">
        <v>47</v>
      </c>
    </row>
    <row r="5488" spans="1:5">
      <c r="A5488" s="86">
        <v>44190</v>
      </c>
      <c r="B5488" s="87">
        <v>44190</v>
      </c>
      <c r="C5488" s="88" t="s">
        <v>804</v>
      </c>
      <c r="D5488" s="89">
        <f>VLOOKUP(Pag_Inicio_Corr_mas_casos[[#This Row],[Corregimiento]],Hoja3!$A$2:$D$676,4,0)</f>
        <v>81001</v>
      </c>
      <c r="E5488" s="88">
        <v>46</v>
      </c>
    </row>
    <row r="5489" spans="1:5">
      <c r="A5489" s="86">
        <v>44190</v>
      </c>
      <c r="B5489" s="87">
        <v>44190</v>
      </c>
      <c r="C5489" s="88" t="s">
        <v>732</v>
      </c>
      <c r="D5489" s="89">
        <f>VLOOKUP(Pag_Inicio_Corr_mas_casos[[#This Row],[Corregimiento]],Hoja3!$A$2:$D$676,4,0)</f>
        <v>80826</v>
      </c>
      <c r="E5489" s="88">
        <v>44</v>
      </c>
    </row>
    <row r="5490" spans="1:5">
      <c r="A5490" s="86">
        <v>44190</v>
      </c>
      <c r="B5490" s="87">
        <v>44190</v>
      </c>
      <c r="C5490" s="88" t="s">
        <v>779</v>
      </c>
      <c r="D5490" s="89">
        <f>VLOOKUP(Pag_Inicio_Corr_mas_casos[[#This Row],[Corregimiento]],Hoja3!$A$2:$D$676,4,0)</f>
        <v>130105</v>
      </c>
      <c r="E5490" s="88">
        <v>44</v>
      </c>
    </row>
    <row r="5491" spans="1:5">
      <c r="A5491" s="86">
        <v>44190</v>
      </c>
      <c r="B5491" s="87">
        <v>44190</v>
      </c>
      <c r="C5491" s="88" t="s">
        <v>735</v>
      </c>
      <c r="D5491" s="89">
        <f>VLOOKUP(Pag_Inicio_Corr_mas_casos[[#This Row],[Corregimiento]],Hoja3!$A$2:$D$676,4,0)</f>
        <v>130107</v>
      </c>
      <c r="E5491" s="88">
        <v>41</v>
      </c>
    </row>
    <row r="5492" spans="1:5">
      <c r="A5492" s="86">
        <v>44190</v>
      </c>
      <c r="B5492" s="87">
        <v>44190</v>
      </c>
      <c r="C5492" s="88" t="s">
        <v>741</v>
      </c>
      <c r="D5492" s="89">
        <f>VLOOKUP(Pag_Inicio_Corr_mas_casos[[#This Row],[Corregimiento]],Hoja3!$A$2:$D$676,4,0)</f>
        <v>80815</v>
      </c>
      <c r="E5492" s="88">
        <v>57</v>
      </c>
    </row>
    <row r="5493" spans="1:5">
      <c r="A5493" s="86">
        <v>44190</v>
      </c>
      <c r="B5493" s="87">
        <v>44190</v>
      </c>
      <c r="C5493" s="88" t="s">
        <v>807</v>
      </c>
      <c r="D5493" s="89">
        <f>VLOOKUP(Pag_Inicio_Corr_mas_casos[[#This Row],[Corregimiento]],Hoja3!$A$2:$D$676,4,0)</f>
        <v>91001</v>
      </c>
      <c r="E5493" s="88">
        <v>39</v>
      </c>
    </row>
    <row r="5494" spans="1:5">
      <c r="A5494" s="86">
        <v>44190</v>
      </c>
      <c r="B5494" s="87">
        <v>44190</v>
      </c>
      <c r="C5494" s="88" t="s">
        <v>737</v>
      </c>
      <c r="D5494" s="89">
        <f>VLOOKUP(Pag_Inicio_Corr_mas_casos[[#This Row],[Corregimiento]],Hoja3!$A$2:$D$676,4,0)</f>
        <v>80820</v>
      </c>
      <c r="E5494" s="88">
        <v>37</v>
      </c>
    </row>
    <row r="5495" spans="1:5">
      <c r="A5495" s="86">
        <v>44190</v>
      </c>
      <c r="B5495" s="87">
        <v>44190</v>
      </c>
      <c r="C5495" s="88" t="s">
        <v>800</v>
      </c>
      <c r="D5495" s="89">
        <f>VLOOKUP(Pag_Inicio_Corr_mas_casos[[#This Row],[Corregimiento]],Hoja3!$A$2:$D$676,4,0)</f>
        <v>130702</v>
      </c>
      <c r="E5495" s="88">
        <v>36</v>
      </c>
    </row>
    <row r="5496" spans="1:5">
      <c r="A5496" s="86">
        <v>44190</v>
      </c>
      <c r="B5496" s="87">
        <v>44190</v>
      </c>
      <c r="C5496" s="88" t="s">
        <v>744</v>
      </c>
      <c r="D5496" s="89">
        <f>VLOOKUP(Pag_Inicio_Corr_mas_casos[[#This Row],[Corregimiento]],Hoja3!$A$2:$D$676,4,0)</f>
        <v>130701</v>
      </c>
      <c r="E5496" s="88">
        <v>35</v>
      </c>
    </row>
    <row r="5497" spans="1:5">
      <c r="A5497" s="86">
        <v>44190</v>
      </c>
      <c r="B5497" s="87">
        <v>44190</v>
      </c>
      <c r="C5497" s="88" t="s">
        <v>817</v>
      </c>
      <c r="D5497" s="89">
        <f>VLOOKUP(Pag_Inicio_Corr_mas_casos[[#This Row],[Corregimiento]],Hoja3!$A$2:$D$676,4,0)</f>
        <v>30104</v>
      </c>
      <c r="E5497" s="88">
        <v>35</v>
      </c>
    </row>
    <row r="5498" spans="1:5">
      <c r="A5498" s="86">
        <v>44190</v>
      </c>
      <c r="B5498" s="87">
        <v>44190</v>
      </c>
      <c r="C5498" s="88" t="s">
        <v>742</v>
      </c>
      <c r="D5498" s="89">
        <f>VLOOKUP(Pag_Inicio_Corr_mas_casos[[#This Row],[Corregimiento]],Hoja3!$A$2:$D$676,4,0)</f>
        <v>130716</v>
      </c>
      <c r="E5498" s="88">
        <v>33</v>
      </c>
    </row>
    <row r="5499" spans="1:5">
      <c r="A5499" s="86">
        <v>44190</v>
      </c>
      <c r="B5499" s="87">
        <v>44190</v>
      </c>
      <c r="C5499" s="88" t="s">
        <v>819</v>
      </c>
      <c r="D5499" s="89">
        <f>VLOOKUP(Pag_Inicio_Corr_mas_casos[[#This Row],[Corregimiento]],Hoja3!$A$2:$D$676,4,0)</f>
        <v>80822</v>
      </c>
      <c r="E5499" s="88">
        <v>32</v>
      </c>
    </row>
    <row r="5500" spans="1:5">
      <c r="A5500" s="86">
        <v>44190</v>
      </c>
      <c r="B5500" s="87">
        <v>44190</v>
      </c>
      <c r="C5500" s="88" t="s">
        <v>754</v>
      </c>
      <c r="D5500" s="89">
        <f>VLOOKUP(Pag_Inicio_Corr_mas_casos[[#This Row],[Corregimiento]],Hoja3!$A$2:$D$676,4,0)</f>
        <v>130709</v>
      </c>
      <c r="E5500" s="88">
        <v>32</v>
      </c>
    </row>
    <row r="5501" spans="1:5">
      <c r="A5501" s="86">
        <v>44190</v>
      </c>
      <c r="B5501" s="87">
        <v>44190</v>
      </c>
      <c r="C5501" s="88" t="s">
        <v>776</v>
      </c>
      <c r="D5501" s="89">
        <f>VLOOKUP(Pag_Inicio_Corr_mas_casos[[#This Row],[Corregimiento]],Hoja3!$A$2:$D$676,4,0)</f>
        <v>130706</v>
      </c>
      <c r="E5501" s="88">
        <v>31</v>
      </c>
    </row>
    <row r="5502" spans="1:5">
      <c r="A5502" s="86">
        <v>44190</v>
      </c>
      <c r="B5502" s="87">
        <v>44190</v>
      </c>
      <c r="C5502" s="88" t="s">
        <v>777</v>
      </c>
      <c r="D5502" s="89">
        <f>VLOOKUP(Pag_Inicio_Corr_mas_casos[[#This Row],[Corregimiento]],Hoja3!$A$2:$D$676,4,0)</f>
        <v>80808</v>
      </c>
      <c r="E5502" s="88">
        <v>28</v>
      </c>
    </row>
    <row r="5503" spans="1:5">
      <c r="A5503" s="86">
        <v>44190</v>
      </c>
      <c r="B5503" s="87">
        <v>44190</v>
      </c>
      <c r="C5503" s="88" t="s">
        <v>731</v>
      </c>
      <c r="D5503" s="89">
        <f>VLOOKUP(Pag_Inicio_Corr_mas_casos[[#This Row],[Corregimiento]],Hoja3!$A$2:$D$676,4,0)</f>
        <v>80814</v>
      </c>
      <c r="E5503" s="88">
        <v>27</v>
      </c>
    </row>
    <row r="5504" spans="1:5">
      <c r="A5504" s="86">
        <v>44190</v>
      </c>
      <c r="B5504" s="87">
        <v>44190</v>
      </c>
      <c r="C5504" s="88" t="s">
        <v>783</v>
      </c>
      <c r="D5504" s="89">
        <f>VLOOKUP(Pag_Inicio_Corr_mas_casos[[#This Row],[Corregimiento]],Hoja3!$A$2:$D$676,4,0)</f>
        <v>81004</v>
      </c>
      <c r="E5504" s="88">
        <v>27</v>
      </c>
    </row>
    <row r="5505" spans="1:5">
      <c r="A5505" s="86">
        <v>44190</v>
      </c>
      <c r="B5505" s="87">
        <v>44190</v>
      </c>
      <c r="C5505" s="88" t="s">
        <v>740</v>
      </c>
      <c r="D5505" s="89">
        <f>VLOOKUP(Pag_Inicio_Corr_mas_casos[[#This Row],[Corregimiento]],Hoja3!$A$2:$D$676,4,0)</f>
        <v>80501</v>
      </c>
      <c r="E5505" s="88">
        <v>25</v>
      </c>
    </row>
    <row r="5506" spans="1:5">
      <c r="A5506" s="86">
        <v>44190</v>
      </c>
      <c r="B5506" s="87">
        <v>44190</v>
      </c>
      <c r="C5506" s="88" t="s">
        <v>752</v>
      </c>
      <c r="D5506" s="89">
        <f>VLOOKUP(Pag_Inicio_Corr_mas_casos[[#This Row],[Corregimiento]],Hoja3!$A$2:$D$676,4,0)</f>
        <v>30107</v>
      </c>
      <c r="E5506" s="88">
        <v>22</v>
      </c>
    </row>
    <row r="5507" spans="1:5">
      <c r="A5507" s="86">
        <v>44190</v>
      </c>
      <c r="B5507" s="87">
        <v>44190</v>
      </c>
      <c r="C5507" s="88" t="s">
        <v>745</v>
      </c>
      <c r="D5507" s="89">
        <f>VLOOKUP(Pag_Inicio_Corr_mas_casos[[#This Row],[Corregimiento]],Hoja3!$A$2:$D$676,4,0)</f>
        <v>80804</v>
      </c>
      <c r="E5507" s="88">
        <v>21</v>
      </c>
    </row>
    <row r="5508" spans="1:5">
      <c r="A5508" s="86">
        <v>44190</v>
      </c>
      <c r="B5508" s="87">
        <v>44190</v>
      </c>
      <c r="C5508" s="88" t="s">
        <v>781</v>
      </c>
      <c r="D5508" s="89">
        <f>VLOOKUP(Pag_Inicio_Corr_mas_casos[[#This Row],[Corregimiento]],Hoja3!$A$2:$D$676,4,0)</f>
        <v>80802</v>
      </c>
      <c r="E5508" s="88">
        <v>21</v>
      </c>
    </row>
    <row r="5509" spans="1:5">
      <c r="A5509" s="86">
        <v>44190</v>
      </c>
      <c r="B5509" s="87">
        <v>44190</v>
      </c>
      <c r="C5509" s="88" t="s">
        <v>790</v>
      </c>
      <c r="D5509" s="89">
        <f>VLOOKUP(Pag_Inicio_Corr_mas_casos[[#This Row],[Corregimiento]],Hoja3!$A$2:$D$676,4,0)</f>
        <v>60103</v>
      </c>
      <c r="E5509" s="88">
        <v>21</v>
      </c>
    </row>
    <row r="5510" spans="1:5">
      <c r="A5510" s="86">
        <v>44190</v>
      </c>
      <c r="B5510" s="87">
        <v>44190</v>
      </c>
      <c r="C5510" s="88" t="s">
        <v>760</v>
      </c>
      <c r="D5510" s="89">
        <f>VLOOKUP(Pag_Inicio_Corr_mas_casos[[#This Row],[Corregimiento]],Hoja3!$A$2:$D$676,4,0)</f>
        <v>20207</v>
      </c>
      <c r="E5510" s="88">
        <v>21</v>
      </c>
    </row>
    <row r="5511" spans="1:5">
      <c r="A5511" s="86">
        <v>44190</v>
      </c>
      <c r="B5511" s="87">
        <v>44190</v>
      </c>
      <c r="C5511" s="88" t="s">
        <v>780</v>
      </c>
      <c r="D5511" s="89">
        <f>VLOOKUP(Pag_Inicio_Corr_mas_casos[[#This Row],[Corregimiento]],Hoja3!$A$2:$D$676,4,0)</f>
        <v>81005</v>
      </c>
      <c r="E5511" s="88">
        <v>20</v>
      </c>
    </row>
    <row r="5512" spans="1:5">
      <c r="A5512" s="86">
        <v>44190</v>
      </c>
      <c r="B5512" s="87">
        <v>44190</v>
      </c>
      <c r="C5512" s="88" t="s">
        <v>747</v>
      </c>
      <c r="D5512" s="89">
        <f>VLOOKUP(Pag_Inicio_Corr_mas_casos[[#This Row],[Corregimiento]],Hoja3!$A$2:$D$676,4,0)</f>
        <v>81006</v>
      </c>
      <c r="E5512" s="88">
        <v>19</v>
      </c>
    </row>
    <row r="5513" spans="1:5">
      <c r="A5513" s="86">
        <v>44190</v>
      </c>
      <c r="B5513" s="87">
        <v>44190</v>
      </c>
      <c r="C5513" s="88" t="s">
        <v>823</v>
      </c>
      <c r="D5513" s="89">
        <f>VLOOKUP(Pag_Inicio_Corr_mas_casos[[#This Row],[Corregimiento]],Hoja3!$A$2:$D$676,4,0)</f>
        <v>130108</v>
      </c>
      <c r="E5513" s="88">
        <v>19</v>
      </c>
    </row>
    <row r="5514" spans="1:5">
      <c r="A5514" s="86">
        <v>44190</v>
      </c>
      <c r="B5514" s="87">
        <v>44190</v>
      </c>
      <c r="C5514" s="88" t="s">
        <v>784</v>
      </c>
      <c r="D5514" s="89">
        <f>VLOOKUP(Pag_Inicio_Corr_mas_casos[[#This Row],[Corregimiento]],Hoja3!$A$2:$D$676,4,0)</f>
        <v>60104</v>
      </c>
      <c r="E5514" s="88">
        <v>17</v>
      </c>
    </row>
    <row r="5515" spans="1:5">
      <c r="A5515" s="86">
        <v>44190</v>
      </c>
      <c r="B5515" s="87">
        <v>44190</v>
      </c>
      <c r="C5515" s="88" t="s">
        <v>756</v>
      </c>
      <c r="D5515" s="89">
        <f>VLOOKUP(Pag_Inicio_Corr_mas_casos[[#This Row],[Corregimiento]],Hoja3!$A$2:$D$676,4,0)</f>
        <v>130103</v>
      </c>
      <c r="E5515" s="88">
        <v>17</v>
      </c>
    </row>
    <row r="5516" spans="1:5">
      <c r="A5516" s="86">
        <v>44190</v>
      </c>
      <c r="B5516" s="87">
        <v>44190</v>
      </c>
      <c r="C5516" s="88" t="s">
        <v>832</v>
      </c>
      <c r="D5516" s="89">
        <f>VLOOKUP(Pag_Inicio_Corr_mas_casos[[#This Row],[Corregimiento]],Hoja3!$A$2:$D$676,4,0)</f>
        <v>40601</v>
      </c>
      <c r="E5516" s="88">
        <v>16</v>
      </c>
    </row>
    <row r="5517" spans="1:5">
      <c r="A5517" s="86">
        <v>44190</v>
      </c>
      <c r="B5517" s="87">
        <v>44190</v>
      </c>
      <c r="C5517" s="88" t="s">
        <v>748</v>
      </c>
      <c r="D5517" s="89">
        <f>VLOOKUP(Pag_Inicio_Corr_mas_casos[[#This Row],[Corregimiento]],Hoja3!$A$2:$D$676,4,0)</f>
        <v>130908</v>
      </c>
      <c r="E5517" s="88">
        <v>16</v>
      </c>
    </row>
    <row r="5518" spans="1:5">
      <c r="A5518" s="86">
        <v>44190</v>
      </c>
      <c r="B5518" s="87">
        <v>44190</v>
      </c>
      <c r="C5518" s="88" t="s">
        <v>762</v>
      </c>
      <c r="D5518" s="89">
        <f>VLOOKUP(Pag_Inicio_Corr_mas_casos[[#This Row],[Corregimiento]],Hoja3!$A$2:$D$676,4,0)</f>
        <v>80803</v>
      </c>
      <c r="E5518" s="88">
        <v>16</v>
      </c>
    </row>
    <row r="5519" spans="1:5">
      <c r="A5519" s="86">
        <v>44190</v>
      </c>
      <c r="B5519" s="87">
        <v>44190</v>
      </c>
      <c r="C5519" s="88" t="s">
        <v>818</v>
      </c>
      <c r="D5519" s="89">
        <f>VLOOKUP(Pag_Inicio_Corr_mas_casos[[#This Row],[Corregimiento]],Hoja3!$A$2:$D$676,4,0)</f>
        <v>91008</v>
      </c>
      <c r="E5519" s="88">
        <v>15</v>
      </c>
    </row>
    <row r="5520" spans="1:5">
      <c r="A5520" s="86">
        <v>44190</v>
      </c>
      <c r="B5520" s="87">
        <v>44190</v>
      </c>
      <c r="C5520" s="88" t="s">
        <v>743</v>
      </c>
      <c r="D5520" s="89">
        <f>VLOOKUP(Pag_Inicio_Corr_mas_casos[[#This Row],[Corregimiento]],Hoja3!$A$2:$D$676,4,0)</f>
        <v>50208</v>
      </c>
      <c r="E5520" s="88">
        <v>15</v>
      </c>
    </row>
    <row r="5521" spans="1:10">
      <c r="A5521" s="86">
        <v>44190</v>
      </c>
      <c r="B5521" s="87">
        <v>44190</v>
      </c>
      <c r="C5521" s="88" t="s">
        <v>824</v>
      </c>
      <c r="D5521" s="89">
        <f>VLOOKUP(Pag_Inicio_Corr_mas_casos[[#This Row],[Corregimiento]],Hoja3!$A$2:$D$676,4,0)</f>
        <v>60101</v>
      </c>
      <c r="E5521" s="88">
        <v>14</v>
      </c>
    </row>
    <row r="5522" spans="1:10">
      <c r="A5522" s="86">
        <v>44190</v>
      </c>
      <c r="B5522" s="87">
        <v>44190</v>
      </c>
      <c r="C5522" s="88" t="s">
        <v>761</v>
      </c>
      <c r="D5522" s="89">
        <f>VLOOKUP(Pag_Inicio_Corr_mas_casos[[#This Row],[Corregimiento]],Hoja3!$A$2:$D$676,4,0)</f>
        <v>60105</v>
      </c>
      <c r="E5522" s="88">
        <v>14</v>
      </c>
    </row>
    <row r="5523" spans="1:10">
      <c r="A5523" s="86">
        <v>44190</v>
      </c>
      <c r="B5523" s="87">
        <v>44190</v>
      </c>
      <c r="C5523" s="88" t="s">
        <v>755</v>
      </c>
      <c r="D5523" s="89">
        <f>VLOOKUP(Pag_Inicio_Corr_mas_casos[[#This Row],[Corregimiento]],Hoja3!$A$2:$D$676,4,0)</f>
        <v>40606</v>
      </c>
      <c r="E5523" s="88">
        <v>13</v>
      </c>
    </row>
    <row r="5524" spans="1:10">
      <c r="A5524" s="86">
        <v>44190</v>
      </c>
      <c r="B5524" s="87">
        <v>44190</v>
      </c>
      <c r="C5524" s="88" t="s">
        <v>746</v>
      </c>
      <c r="D5524" s="89">
        <f>VLOOKUP(Pag_Inicio_Corr_mas_casos[[#This Row],[Corregimiento]],Hoja3!$A$2:$D$676,4,0)</f>
        <v>20601</v>
      </c>
      <c r="E5524" s="88">
        <v>12</v>
      </c>
    </row>
    <row r="5525" spans="1:10">
      <c r="A5525" s="86">
        <v>44190</v>
      </c>
      <c r="B5525" s="87">
        <v>44190</v>
      </c>
      <c r="C5525" s="88" t="s">
        <v>788</v>
      </c>
      <c r="D5525" s="89">
        <f>VLOOKUP(Pag_Inicio_Corr_mas_casos[[#This Row],[Corregimiento]],Hoja3!$A$2:$D$676,4,0)</f>
        <v>40611</v>
      </c>
      <c r="E5525" s="88">
        <v>11</v>
      </c>
    </row>
    <row r="5526" spans="1:10">
      <c r="A5526" s="86">
        <v>44190</v>
      </c>
      <c r="B5526" s="87">
        <v>44190</v>
      </c>
      <c r="C5526" s="88" t="s">
        <v>792</v>
      </c>
      <c r="D5526" s="89">
        <f>VLOOKUP(Pag_Inicio_Corr_mas_casos[[#This Row],[Corregimiento]],Hoja3!$A$2:$D$676,4,0)</f>
        <v>40612</v>
      </c>
      <c r="E5526" s="88">
        <v>11</v>
      </c>
    </row>
    <row r="5527" spans="1:10">
      <c r="A5527" s="86">
        <v>44190</v>
      </c>
      <c r="B5527" s="87">
        <v>44190</v>
      </c>
      <c r="C5527" s="88" t="s">
        <v>736</v>
      </c>
      <c r="D5527" s="88">
        <v>40607</v>
      </c>
      <c r="E5527" s="88">
        <v>11</v>
      </c>
      <c r="F5527" s="7" t="s">
        <v>833</v>
      </c>
    </row>
    <row r="5528" spans="1:10">
      <c r="A5528" s="86">
        <v>44190</v>
      </c>
      <c r="B5528" s="87">
        <v>44190</v>
      </c>
      <c r="C5528" s="88" t="s">
        <v>834</v>
      </c>
      <c r="D5528" s="89">
        <f>VLOOKUP(Pag_Inicio_Corr_mas_casos[[#This Row],[Corregimiento]],Hoja3!$A$2:$D$676,4,0)</f>
        <v>50316</v>
      </c>
      <c r="E5528" s="88">
        <v>11</v>
      </c>
    </row>
    <row r="5529" spans="1:10">
      <c r="A5529" s="90">
        <v>44191</v>
      </c>
      <c r="B5529" s="91">
        <v>44191</v>
      </c>
      <c r="C5529" s="92" t="s">
        <v>821</v>
      </c>
      <c r="D5529" s="93">
        <f>VLOOKUP(Pag_Inicio_Corr_mas_casos[[#This Row],[Corregimiento]],Hoja3!$A$2:$D$676,4,0)</f>
        <v>130106</v>
      </c>
      <c r="E5529" s="92">
        <v>85</v>
      </c>
      <c r="F5529">
        <v>55</v>
      </c>
      <c r="J5529" s="167"/>
    </row>
    <row r="5530" spans="1:10">
      <c r="A5530" s="90">
        <v>44191</v>
      </c>
      <c r="B5530" s="91">
        <v>44191</v>
      </c>
      <c r="C5530" s="92" t="s">
        <v>820</v>
      </c>
      <c r="D5530" s="93">
        <f>VLOOKUP(Pag_Inicio_Corr_mas_casos[[#This Row],[Corregimiento]],Hoja3!$A$2:$D$676,4,0)</f>
        <v>130101</v>
      </c>
      <c r="E5530" s="92">
        <v>69</v>
      </c>
      <c r="J5530" s="166"/>
    </row>
    <row r="5531" spans="1:10">
      <c r="A5531" s="90">
        <v>44191</v>
      </c>
      <c r="B5531" s="91">
        <v>44191</v>
      </c>
      <c r="C5531" s="92" t="s">
        <v>802</v>
      </c>
      <c r="D5531" s="93">
        <f>VLOOKUP(Pag_Inicio_Corr_mas_casos[[#This Row],[Corregimiento]],Hoja3!$A$2:$D$676,4,0)</f>
        <v>130102</v>
      </c>
      <c r="E5531" s="92">
        <v>58</v>
      </c>
      <c r="J5531" s="166"/>
    </row>
    <row r="5532" spans="1:10">
      <c r="A5532" s="90">
        <v>44191</v>
      </c>
      <c r="B5532" s="91">
        <v>44191</v>
      </c>
      <c r="C5532" s="92" t="s">
        <v>736</v>
      </c>
      <c r="D5532" s="93">
        <f>VLOOKUP(Pag_Inicio_Corr_mas_casos[[#This Row],[Corregimiento]],Hoja3!$A$2:$D$676,4,0)</f>
        <v>80813</v>
      </c>
      <c r="E5532" s="92">
        <v>58</v>
      </c>
      <c r="J5532" s="166"/>
    </row>
    <row r="5533" spans="1:10">
      <c r="A5533" s="90">
        <v>44191</v>
      </c>
      <c r="B5533" s="91">
        <v>44191</v>
      </c>
      <c r="C5533" s="92" t="s">
        <v>726</v>
      </c>
      <c r="D5533" s="93">
        <f>VLOOKUP(Pag_Inicio_Corr_mas_casos[[#This Row],[Corregimiento]],Hoja3!$A$2:$D$676,4,0)</f>
        <v>80823</v>
      </c>
      <c r="E5533" s="92">
        <v>54</v>
      </c>
      <c r="J5533" s="166"/>
    </row>
    <row r="5534" spans="1:10">
      <c r="A5534" s="90">
        <v>44191</v>
      </c>
      <c r="B5534" s="91">
        <v>44191</v>
      </c>
      <c r="C5534" s="92" t="s">
        <v>732</v>
      </c>
      <c r="D5534" s="93">
        <f>VLOOKUP(Pag_Inicio_Corr_mas_casos[[#This Row],[Corregimiento]],Hoja3!$A$2:$D$676,4,0)</f>
        <v>80826</v>
      </c>
      <c r="E5534" s="92">
        <v>46</v>
      </c>
      <c r="J5534" s="166"/>
    </row>
    <row r="5535" spans="1:10">
      <c r="A5535" s="90">
        <v>44191</v>
      </c>
      <c r="B5535" s="91">
        <v>44191</v>
      </c>
      <c r="C5535" s="92" t="s">
        <v>831</v>
      </c>
      <c r="D5535" s="93">
        <f>VLOOKUP(Pag_Inicio_Corr_mas_casos[[#This Row],[Corregimiento]],Hoja3!$A$2:$D$676,4,0)</f>
        <v>80812</v>
      </c>
      <c r="E5535" s="92">
        <v>46</v>
      </c>
      <c r="J5535" s="166"/>
    </row>
    <row r="5536" spans="1:10">
      <c r="A5536" s="90">
        <v>44191</v>
      </c>
      <c r="B5536" s="91">
        <v>44191</v>
      </c>
      <c r="C5536" s="92" t="s">
        <v>797</v>
      </c>
      <c r="D5536" s="93">
        <f>VLOOKUP(Pag_Inicio_Corr_mas_casos[[#This Row],[Corregimiento]],Hoja3!$A$2:$D$676,4,0)</f>
        <v>80819</v>
      </c>
      <c r="E5536" s="92">
        <v>46</v>
      </c>
      <c r="J5536" s="166"/>
    </row>
    <row r="5537" spans="1:10">
      <c r="A5537" s="90">
        <v>44191</v>
      </c>
      <c r="B5537" s="91">
        <v>44191</v>
      </c>
      <c r="C5537" s="92" t="s">
        <v>741</v>
      </c>
      <c r="D5537" s="93">
        <f>VLOOKUP(Pag_Inicio_Corr_mas_casos[[#This Row],[Corregimiento]],Hoja3!$A$2:$D$676,4,0)</f>
        <v>80815</v>
      </c>
      <c r="E5537" s="92">
        <v>38</v>
      </c>
      <c r="J5537" s="166"/>
    </row>
    <row r="5538" spans="1:10">
      <c r="A5538" s="90">
        <v>44191</v>
      </c>
      <c r="B5538" s="91">
        <v>44191</v>
      </c>
      <c r="C5538" s="92" t="s">
        <v>555</v>
      </c>
      <c r="D5538" s="93">
        <f>VLOOKUP(Pag_Inicio_Corr_mas_casos[[#This Row],[Corregimiento]],Hoja3!$A$2:$D$676,4,0)</f>
        <v>80821</v>
      </c>
      <c r="E5538" s="92">
        <v>37</v>
      </c>
      <c r="J5538" s="166"/>
    </row>
    <row r="5539" spans="1:10">
      <c r="A5539" s="90">
        <v>44191</v>
      </c>
      <c r="B5539" s="91">
        <v>44191</v>
      </c>
      <c r="C5539" s="92" t="s">
        <v>804</v>
      </c>
      <c r="D5539" s="93">
        <f>VLOOKUP(Pag_Inicio_Corr_mas_casos[[#This Row],[Corregimiento]],Hoja3!$A$2:$D$676,4,0)</f>
        <v>81001</v>
      </c>
      <c r="E5539" s="92">
        <v>35</v>
      </c>
      <c r="J5539" s="166"/>
    </row>
    <row r="5540" spans="1:10">
      <c r="A5540" s="90">
        <v>44191</v>
      </c>
      <c r="B5540" s="91">
        <v>44191</v>
      </c>
      <c r="C5540" s="92" t="s">
        <v>800</v>
      </c>
      <c r="D5540" s="93">
        <f>VLOOKUP(Pag_Inicio_Corr_mas_casos[[#This Row],[Corregimiento]],Hoja3!$A$2:$D$676,4,0)</f>
        <v>130702</v>
      </c>
      <c r="E5540" s="92">
        <v>35</v>
      </c>
      <c r="J5540" s="166"/>
    </row>
    <row r="5541" spans="1:10">
      <c r="A5541" s="90">
        <v>44191</v>
      </c>
      <c r="B5541" s="91">
        <v>44191</v>
      </c>
      <c r="C5541" s="92" t="s">
        <v>730</v>
      </c>
      <c r="D5541" s="93">
        <f>VLOOKUP(Pag_Inicio_Corr_mas_casos[[#This Row],[Corregimiento]],Hoja3!$A$2:$D$676,4,0)</f>
        <v>81007</v>
      </c>
      <c r="E5541" s="92">
        <v>34</v>
      </c>
      <c r="J5541" s="166"/>
    </row>
    <row r="5542" spans="1:10">
      <c r="A5542" s="90">
        <v>44191</v>
      </c>
      <c r="B5542" s="91">
        <v>44191</v>
      </c>
      <c r="C5542" s="92" t="s">
        <v>823</v>
      </c>
      <c r="D5542" s="93">
        <f>VLOOKUP(Pag_Inicio_Corr_mas_casos[[#This Row],[Corregimiento]],Hoja3!$A$2:$D$676,4,0)</f>
        <v>130108</v>
      </c>
      <c r="E5542" s="92">
        <v>34</v>
      </c>
      <c r="J5542" s="166"/>
    </row>
    <row r="5543" spans="1:10">
      <c r="A5543" s="90">
        <v>44191</v>
      </c>
      <c r="B5543" s="91">
        <v>44191</v>
      </c>
      <c r="C5543" s="92" t="s">
        <v>806</v>
      </c>
      <c r="D5543" s="93">
        <f>VLOOKUP(Pag_Inicio_Corr_mas_casos[[#This Row],[Corregimiento]],Hoja3!$A$2:$D$676,4,0)</f>
        <v>81003</v>
      </c>
      <c r="E5543" s="92">
        <v>34</v>
      </c>
      <c r="J5543" s="166"/>
    </row>
    <row r="5544" spans="1:10">
      <c r="A5544" s="90">
        <v>44191</v>
      </c>
      <c r="B5544" s="91">
        <v>44191</v>
      </c>
      <c r="C5544" s="92" t="s">
        <v>729</v>
      </c>
      <c r="D5544" s="93">
        <f>VLOOKUP(Pag_Inicio_Corr_mas_casos[[#This Row],[Corregimiento]],Hoja3!$A$2:$D$676,4,0)</f>
        <v>130708</v>
      </c>
      <c r="E5544" s="92">
        <v>31</v>
      </c>
      <c r="J5544" s="166"/>
    </row>
    <row r="5545" spans="1:10">
      <c r="A5545" s="90">
        <v>44191</v>
      </c>
      <c r="B5545" s="91">
        <v>44191</v>
      </c>
      <c r="C5545" s="92" t="s">
        <v>725</v>
      </c>
      <c r="D5545" s="93">
        <f>VLOOKUP(Pag_Inicio_Corr_mas_casos[[#This Row],[Corregimiento]],Hoja3!$A$2:$D$676,4,0)</f>
        <v>80806</v>
      </c>
      <c r="E5545" s="92">
        <v>30</v>
      </c>
      <c r="J5545" s="166"/>
    </row>
    <row r="5546" spans="1:10">
      <c r="A5546" s="90">
        <v>44191</v>
      </c>
      <c r="B5546" s="91">
        <v>44191</v>
      </c>
      <c r="C5546" s="92" t="s">
        <v>803</v>
      </c>
      <c r="D5546" s="93">
        <f>VLOOKUP(Pag_Inicio_Corr_mas_casos[[#This Row],[Corregimiento]],Hoja3!$A$2:$D$676,4,0)</f>
        <v>81008</v>
      </c>
      <c r="E5546" s="92">
        <v>30</v>
      </c>
      <c r="J5546" s="166"/>
    </row>
    <row r="5547" spans="1:10">
      <c r="A5547" s="90">
        <v>44191</v>
      </c>
      <c r="B5547" s="91">
        <v>44191</v>
      </c>
      <c r="C5547" s="92" t="s">
        <v>722</v>
      </c>
      <c r="D5547" s="93">
        <f>VLOOKUP(Pag_Inicio_Corr_mas_casos[[#This Row],[Corregimiento]],Hoja3!$A$2:$D$676,4,0)</f>
        <v>80810</v>
      </c>
      <c r="E5547" s="92">
        <v>30</v>
      </c>
      <c r="J5547" s="166"/>
    </row>
    <row r="5548" spans="1:10">
      <c r="A5548" s="90">
        <v>44191</v>
      </c>
      <c r="B5548" s="91">
        <v>44191</v>
      </c>
      <c r="C5548" s="92" t="s">
        <v>724</v>
      </c>
      <c r="D5548" s="93">
        <f>VLOOKUP(Pag_Inicio_Corr_mas_casos[[#This Row],[Corregimiento]],Hoja3!$A$2:$D$676,4,0)</f>
        <v>81009</v>
      </c>
      <c r="E5548" s="92">
        <v>30</v>
      </c>
      <c r="J5548" s="166"/>
    </row>
    <row r="5549" spans="1:10">
      <c r="A5549" s="90">
        <v>44191</v>
      </c>
      <c r="B5549" s="91">
        <v>44191</v>
      </c>
      <c r="C5549" s="92" t="s">
        <v>742</v>
      </c>
      <c r="D5549" s="93">
        <f>VLOOKUP(Pag_Inicio_Corr_mas_casos[[#This Row],[Corregimiento]],Hoja3!$A$2:$D$676,4,0)</f>
        <v>130716</v>
      </c>
      <c r="E5549" s="92">
        <v>29</v>
      </c>
      <c r="J5549" s="166"/>
    </row>
    <row r="5550" spans="1:10">
      <c r="A5550" s="90">
        <v>44191</v>
      </c>
      <c r="B5550" s="91">
        <v>44191</v>
      </c>
      <c r="C5550" s="92" t="s">
        <v>723</v>
      </c>
      <c r="D5550" s="93">
        <f>VLOOKUP(Pag_Inicio_Corr_mas_casos[[#This Row],[Corregimiento]],Hoja3!$A$2:$D$676,4,0)</f>
        <v>130717</v>
      </c>
      <c r="E5550" s="92">
        <v>29</v>
      </c>
      <c r="J5550" s="166"/>
    </row>
    <row r="5551" spans="1:10">
      <c r="A5551" s="90">
        <v>44191</v>
      </c>
      <c r="B5551" s="91">
        <v>44191</v>
      </c>
      <c r="C5551" s="92" t="s">
        <v>733</v>
      </c>
      <c r="D5551" s="93">
        <f>VLOOKUP(Pag_Inicio_Corr_mas_casos[[#This Row],[Corregimiento]],Hoja3!$A$2:$D$676,4,0)</f>
        <v>80811</v>
      </c>
      <c r="E5551" s="92">
        <v>29</v>
      </c>
      <c r="J5551" s="166"/>
    </row>
    <row r="5552" spans="1:10">
      <c r="A5552" s="90">
        <v>44191</v>
      </c>
      <c r="B5552" s="91">
        <v>44191</v>
      </c>
      <c r="C5552" s="92" t="s">
        <v>501</v>
      </c>
      <c r="D5552" s="93">
        <f>VLOOKUP(Pag_Inicio_Corr_mas_casos[[#This Row],[Corregimiento]],Hoja3!$A$2:$D$676,4,0)</f>
        <v>80809</v>
      </c>
      <c r="E5552" s="92">
        <v>29</v>
      </c>
      <c r="J5552" s="166"/>
    </row>
    <row r="5553" spans="1:10">
      <c r="A5553" s="90">
        <v>44191</v>
      </c>
      <c r="B5553" s="91">
        <v>44191</v>
      </c>
      <c r="C5553" s="92" t="s">
        <v>735</v>
      </c>
      <c r="D5553" s="93">
        <f>VLOOKUP(Pag_Inicio_Corr_mas_casos[[#This Row],[Corregimiento]],Hoja3!$A$2:$D$676,4,0)</f>
        <v>130107</v>
      </c>
      <c r="E5553" s="92">
        <v>28</v>
      </c>
      <c r="J5553" s="166"/>
    </row>
    <row r="5554" spans="1:10">
      <c r="A5554" s="90">
        <v>44191</v>
      </c>
      <c r="B5554" s="91">
        <v>44191</v>
      </c>
      <c r="C5554" s="92" t="s">
        <v>811</v>
      </c>
      <c r="D5554" s="93">
        <f>VLOOKUP(Pag_Inicio_Corr_mas_casos[[#This Row],[Corregimiento]],Hoja3!$A$2:$D$676,4,0)</f>
        <v>91101</v>
      </c>
      <c r="E5554" s="92">
        <v>27</v>
      </c>
      <c r="J5554" s="166"/>
    </row>
    <row r="5555" spans="1:10">
      <c r="A5555" s="90">
        <v>44191</v>
      </c>
      <c r="B5555" s="91">
        <v>44191</v>
      </c>
      <c r="C5555" s="92" t="s">
        <v>728</v>
      </c>
      <c r="D5555" s="93">
        <f>VLOOKUP(Pag_Inicio_Corr_mas_casos[[#This Row],[Corregimiento]],Hoja3!$A$2:$D$676,4,0)</f>
        <v>80816</v>
      </c>
      <c r="E5555" s="92">
        <v>26</v>
      </c>
      <c r="J5555" s="166"/>
    </row>
    <row r="5556" spans="1:10">
      <c r="A5556" s="90">
        <v>44191</v>
      </c>
      <c r="B5556" s="91">
        <v>44191</v>
      </c>
      <c r="C5556" s="92" t="s">
        <v>752</v>
      </c>
      <c r="D5556" s="93">
        <f>VLOOKUP(Pag_Inicio_Corr_mas_casos[[#This Row],[Corregimiento]],Hoja3!$A$2:$D$676,4,0)</f>
        <v>30107</v>
      </c>
      <c r="E5556" s="92">
        <v>25</v>
      </c>
      <c r="J5556" s="166"/>
    </row>
    <row r="5557" spans="1:10">
      <c r="A5557" s="90">
        <v>44191</v>
      </c>
      <c r="B5557" s="91">
        <v>44191</v>
      </c>
      <c r="C5557" s="92" t="s">
        <v>749</v>
      </c>
      <c r="D5557" s="93">
        <f>VLOOKUP(Pag_Inicio_Corr_mas_casos[[#This Row],[Corregimiento]],Hoja3!$A$2:$D$676,4,0)</f>
        <v>30113</v>
      </c>
      <c r="E5557" s="92">
        <v>25</v>
      </c>
      <c r="J5557" s="166"/>
    </row>
    <row r="5558" spans="1:10">
      <c r="A5558" s="90">
        <v>44191</v>
      </c>
      <c r="B5558" s="91">
        <v>44191</v>
      </c>
      <c r="C5558" s="92" t="s">
        <v>727</v>
      </c>
      <c r="D5558" s="93">
        <f>VLOOKUP(Pag_Inicio_Corr_mas_casos[[#This Row],[Corregimiento]],Hoja3!$A$2:$D$676,4,0)</f>
        <v>80807</v>
      </c>
      <c r="E5558" s="92">
        <v>24</v>
      </c>
      <c r="J5558" s="166"/>
    </row>
    <row r="5559" spans="1:10">
      <c r="A5559" s="90">
        <v>44191</v>
      </c>
      <c r="B5559" s="91">
        <v>44191</v>
      </c>
      <c r="C5559" s="92" t="s">
        <v>786</v>
      </c>
      <c r="D5559" s="93">
        <f>VLOOKUP(Pag_Inicio_Corr_mas_casos[[#This Row],[Corregimiento]],Hoja3!$A$2:$D$676,4,0)</f>
        <v>40501</v>
      </c>
      <c r="E5559" s="92">
        <v>24</v>
      </c>
      <c r="J5559" s="166"/>
    </row>
    <row r="5560" spans="1:10">
      <c r="A5560" s="90">
        <v>44191</v>
      </c>
      <c r="B5560" s="91">
        <v>44191</v>
      </c>
      <c r="C5560" s="92" t="s">
        <v>817</v>
      </c>
      <c r="D5560" s="93">
        <f>VLOOKUP(Pag_Inicio_Corr_mas_casos[[#This Row],[Corregimiento]],Hoja3!$A$2:$D$676,4,0)</f>
        <v>30104</v>
      </c>
      <c r="E5560" s="92">
        <v>22</v>
      </c>
      <c r="J5560" s="166"/>
    </row>
    <row r="5561" spans="1:10">
      <c r="A5561" s="90">
        <v>44191</v>
      </c>
      <c r="B5561" s="91">
        <v>44191</v>
      </c>
      <c r="C5561" s="92" t="s">
        <v>827</v>
      </c>
      <c r="D5561" s="93">
        <f>VLOOKUP(Pag_Inicio_Corr_mas_casos[[#This Row],[Corregimiento]],Hoja3!$A$2:$D$676,4,0)</f>
        <v>20401</v>
      </c>
      <c r="E5561" s="92">
        <v>22</v>
      </c>
      <c r="J5561" s="166"/>
    </row>
    <row r="5562" spans="1:10">
      <c r="A5562" s="90">
        <v>44191</v>
      </c>
      <c r="B5562" s="91">
        <v>44191</v>
      </c>
      <c r="C5562" s="92" t="s">
        <v>819</v>
      </c>
      <c r="D5562" s="93">
        <f>VLOOKUP(Pag_Inicio_Corr_mas_casos[[#This Row],[Corregimiento]],Hoja3!$A$2:$D$676,4,0)</f>
        <v>80822</v>
      </c>
      <c r="E5562" s="92">
        <v>21</v>
      </c>
      <c r="J5562" s="166"/>
    </row>
    <row r="5563" spans="1:10">
      <c r="A5563" s="90">
        <v>44191</v>
      </c>
      <c r="B5563" s="91">
        <v>44191</v>
      </c>
      <c r="C5563" s="92" t="s">
        <v>744</v>
      </c>
      <c r="D5563" s="93">
        <f>VLOOKUP(Pag_Inicio_Corr_mas_casos[[#This Row],[Corregimiento]],Hoja3!$A$2:$D$676,4,0)</f>
        <v>130701</v>
      </c>
      <c r="E5563" s="92">
        <v>19</v>
      </c>
      <c r="J5563" s="166"/>
    </row>
    <row r="5564" spans="1:10">
      <c r="A5564" s="90">
        <v>44191</v>
      </c>
      <c r="B5564" s="91">
        <v>44191</v>
      </c>
      <c r="C5564" s="92" t="s">
        <v>738</v>
      </c>
      <c r="D5564" s="93">
        <f>VLOOKUP(Pag_Inicio_Corr_mas_casos[[#This Row],[Corregimiento]],Hoja3!$A$2:$D$676,4,0)</f>
        <v>80817</v>
      </c>
      <c r="E5564" s="92">
        <v>19</v>
      </c>
      <c r="J5564" s="166"/>
    </row>
    <row r="5565" spans="1:10">
      <c r="A5565" s="90">
        <v>44191</v>
      </c>
      <c r="B5565" s="91">
        <v>44191</v>
      </c>
      <c r="C5565" s="92" t="s">
        <v>761</v>
      </c>
      <c r="D5565" s="93">
        <f>VLOOKUP(Pag_Inicio_Corr_mas_casos[[#This Row],[Corregimiento]],Hoja3!$A$2:$D$676,4,0)</f>
        <v>60105</v>
      </c>
      <c r="E5565" s="92">
        <v>18</v>
      </c>
      <c r="J5565" s="166"/>
    </row>
    <row r="5566" spans="1:10">
      <c r="A5566" s="90">
        <v>44191</v>
      </c>
      <c r="B5566" s="91">
        <v>44191</v>
      </c>
      <c r="C5566" s="92" t="s">
        <v>832</v>
      </c>
      <c r="D5566" s="93">
        <f>VLOOKUP(Pag_Inicio_Corr_mas_casos[[#This Row],[Corregimiento]],Hoja3!$A$2:$D$676,4,0)</f>
        <v>40601</v>
      </c>
      <c r="E5566" s="92">
        <v>17</v>
      </c>
      <c r="J5566" s="166"/>
    </row>
    <row r="5567" spans="1:10">
      <c r="A5567" s="90">
        <v>44191</v>
      </c>
      <c r="B5567" s="91">
        <v>44191</v>
      </c>
      <c r="C5567" s="92" t="s">
        <v>808</v>
      </c>
      <c r="D5567" s="93">
        <f>VLOOKUP(Pag_Inicio_Corr_mas_casos[[#This Row],[Corregimiento]],Hoja3!$A$2:$D$676,4,0)</f>
        <v>30111</v>
      </c>
      <c r="E5567" s="92">
        <v>17</v>
      </c>
      <c r="J5567" s="166"/>
    </row>
    <row r="5568" spans="1:10">
      <c r="A5568" s="90">
        <v>44191</v>
      </c>
      <c r="B5568" s="91">
        <v>44191</v>
      </c>
      <c r="C5568" s="92" t="s">
        <v>745</v>
      </c>
      <c r="D5568" s="93">
        <f>VLOOKUP(Pag_Inicio_Corr_mas_casos[[#This Row],[Corregimiento]],Hoja3!$A$2:$D$676,4,0)</f>
        <v>80804</v>
      </c>
      <c r="E5568" s="92">
        <v>16</v>
      </c>
      <c r="J5568" s="166"/>
    </row>
    <row r="5569" spans="1:10">
      <c r="A5569" s="90">
        <v>44191</v>
      </c>
      <c r="B5569" s="91">
        <v>44191</v>
      </c>
      <c r="C5569" s="92" t="s">
        <v>737</v>
      </c>
      <c r="D5569" s="93">
        <f>VLOOKUP(Pag_Inicio_Corr_mas_casos[[#This Row],[Corregimiento]],Hoja3!$A$2:$D$676,4,0)</f>
        <v>80820</v>
      </c>
      <c r="E5569" s="92">
        <v>16</v>
      </c>
      <c r="J5569" s="166"/>
    </row>
    <row r="5570" spans="1:10">
      <c r="A5570" s="90">
        <v>44191</v>
      </c>
      <c r="B5570" s="91">
        <v>44191</v>
      </c>
      <c r="C5570" s="92" t="s">
        <v>731</v>
      </c>
      <c r="D5570" s="93">
        <f>VLOOKUP(Pag_Inicio_Corr_mas_casos[[#This Row],[Corregimiento]],Hoja3!$A$2:$D$676,4,0)</f>
        <v>80814</v>
      </c>
      <c r="E5570" s="92">
        <v>15</v>
      </c>
      <c r="J5570" s="166"/>
    </row>
    <row r="5571" spans="1:10">
      <c r="A5571" s="90">
        <v>44191</v>
      </c>
      <c r="B5571" s="91">
        <v>44191</v>
      </c>
      <c r="C5571" s="92" t="s">
        <v>777</v>
      </c>
      <c r="D5571" s="93">
        <f>VLOOKUP(Pag_Inicio_Corr_mas_casos[[#This Row],[Corregimiento]],Hoja3!$A$2:$D$676,4,0)</f>
        <v>80808</v>
      </c>
      <c r="E5571" s="92">
        <v>15</v>
      </c>
      <c r="J5571" s="166"/>
    </row>
    <row r="5572" spans="1:10">
      <c r="A5572" s="90">
        <v>44191</v>
      </c>
      <c r="B5572" s="91">
        <v>44191</v>
      </c>
      <c r="C5572" s="92" t="s">
        <v>780</v>
      </c>
      <c r="D5572" s="93">
        <f>VLOOKUP(Pag_Inicio_Corr_mas_casos[[#This Row],[Corregimiento]],Hoja3!$A$2:$D$676,4,0)</f>
        <v>81005</v>
      </c>
      <c r="E5572" s="92">
        <v>15</v>
      </c>
      <c r="J5572" s="166"/>
    </row>
    <row r="5573" spans="1:10">
      <c r="A5573" s="90">
        <v>44191</v>
      </c>
      <c r="B5573" s="91">
        <v>44191</v>
      </c>
      <c r="C5573" s="92" t="s">
        <v>805</v>
      </c>
      <c r="D5573" s="93">
        <f>VLOOKUP(Pag_Inicio_Corr_mas_casos[[#This Row],[Corregimiento]],Hoja3!$A$2:$D$676,4,0)</f>
        <v>81002</v>
      </c>
      <c r="E5573" s="92">
        <v>14</v>
      </c>
      <c r="J5573" s="166"/>
    </row>
    <row r="5574" spans="1:10">
      <c r="A5574" s="90">
        <v>44191</v>
      </c>
      <c r="B5574" s="91">
        <v>44191</v>
      </c>
      <c r="C5574" s="92" t="s">
        <v>835</v>
      </c>
      <c r="D5574" s="93">
        <f>VLOOKUP(Pag_Inicio_Corr_mas_casos[[#This Row],[Corregimiento]],Hoja3!$A$2:$D$676,4,0)</f>
        <v>80501</v>
      </c>
      <c r="E5574" s="92">
        <v>14</v>
      </c>
      <c r="J5574" s="166"/>
    </row>
    <row r="5575" spans="1:10">
      <c r="A5575" s="90">
        <v>44191</v>
      </c>
      <c r="B5575" s="91">
        <v>44191</v>
      </c>
      <c r="C5575" s="92" t="s">
        <v>836</v>
      </c>
      <c r="D5575" s="93">
        <f>VLOOKUP(Pag_Inicio_Corr_mas_casos[[#This Row],[Corregimiento]],Hoja3!$A$2:$D$676,4,0)</f>
        <v>20105</v>
      </c>
      <c r="E5575" s="92">
        <v>13</v>
      </c>
      <c r="J5575" s="166"/>
    </row>
    <row r="5576" spans="1:10">
      <c r="A5576" s="90">
        <v>44191</v>
      </c>
      <c r="B5576" s="91">
        <v>44191</v>
      </c>
      <c r="C5576" s="92" t="s">
        <v>813</v>
      </c>
      <c r="D5576" s="93">
        <f>VLOOKUP(Pag_Inicio_Corr_mas_casos[[#This Row],[Corregimiento]],Hoja3!$A$2:$D$676,4,0)</f>
        <v>20103</v>
      </c>
      <c r="E5576" s="92">
        <v>13</v>
      </c>
      <c r="J5576" s="166"/>
    </row>
    <row r="5577" spans="1:10">
      <c r="A5577" s="90">
        <v>44191</v>
      </c>
      <c r="B5577" s="91">
        <v>44191</v>
      </c>
      <c r="C5577" s="92" t="s">
        <v>754</v>
      </c>
      <c r="D5577" s="93">
        <f>VLOOKUP(Pag_Inicio_Corr_mas_casos[[#This Row],[Corregimiento]],Hoja3!$A$2:$D$676,4,0)</f>
        <v>130709</v>
      </c>
      <c r="E5577" s="92">
        <v>13</v>
      </c>
      <c r="J5577" s="166"/>
    </row>
    <row r="5578" spans="1:10">
      <c r="A5578" s="90">
        <v>44191</v>
      </c>
      <c r="B5578" s="91">
        <v>44191</v>
      </c>
      <c r="C5578" s="92" t="s">
        <v>746</v>
      </c>
      <c r="D5578" s="93">
        <f>VLOOKUP(Pag_Inicio_Corr_mas_casos[[#This Row],[Corregimiento]],Hoja3!$A$2:$D$676,4,0)</f>
        <v>20601</v>
      </c>
      <c r="E5578" s="92">
        <v>13</v>
      </c>
      <c r="J5578" s="166"/>
    </row>
    <row r="5579" spans="1:10">
      <c r="A5579" s="90">
        <v>44191</v>
      </c>
      <c r="B5579" s="91">
        <v>44191</v>
      </c>
      <c r="C5579" s="92" t="s">
        <v>837</v>
      </c>
      <c r="D5579" s="93">
        <f>VLOOKUP(Pag_Inicio_Corr_mas_casos[[#This Row],[Corregimiento]],Hoja3!$A$2:$D$676,4,0)</f>
        <v>40201</v>
      </c>
      <c r="E5579" s="92">
        <v>13</v>
      </c>
      <c r="J5579" s="166"/>
    </row>
    <row r="5580" spans="1:10">
      <c r="A5580" s="90">
        <v>44191</v>
      </c>
      <c r="B5580" s="91">
        <v>44191</v>
      </c>
      <c r="C5580" s="92" t="s">
        <v>838</v>
      </c>
      <c r="D5580" s="93">
        <f>VLOOKUP(Pag_Inicio_Corr_mas_casos[[#This Row],[Corregimiento]],Hoja3!$A$2:$D$676,4,0)</f>
        <v>130301</v>
      </c>
      <c r="E5580" s="92">
        <v>12</v>
      </c>
      <c r="J5580" s="166"/>
    </row>
    <row r="5581" spans="1:10">
      <c r="A5581" s="90">
        <v>44191</v>
      </c>
      <c r="B5581" s="91">
        <v>44191</v>
      </c>
      <c r="C5581" s="92" t="s">
        <v>755</v>
      </c>
      <c r="D5581" s="93">
        <f>VLOOKUP(Pag_Inicio_Corr_mas_casos[[#This Row],[Corregimiento]],Hoja3!$A$2:$D$676,4,0)</f>
        <v>40606</v>
      </c>
      <c r="E5581" s="92">
        <v>12</v>
      </c>
      <c r="J5581" s="166"/>
    </row>
    <row r="5582" spans="1:10">
      <c r="A5582" s="90">
        <v>44191</v>
      </c>
      <c r="B5582" s="91">
        <v>44191</v>
      </c>
      <c r="C5582" s="92" t="s">
        <v>736</v>
      </c>
      <c r="D5582" s="92">
        <v>40607</v>
      </c>
      <c r="E5582" s="92">
        <v>12</v>
      </c>
      <c r="F5582" s="7" t="s">
        <v>833</v>
      </c>
      <c r="J5582" s="166"/>
    </row>
    <row r="5583" spans="1:10">
      <c r="A5583" s="90">
        <v>44191</v>
      </c>
      <c r="B5583" s="91">
        <v>44191</v>
      </c>
      <c r="C5583" s="92" t="s">
        <v>776</v>
      </c>
      <c r="D5583" s="93">
        <f>VLOOKUP(Pag_Inicio_Corr_mas_casos[[#This Row],[Corregimiento]],Hoja3!$A$2:$D$676,4,0)</f>
        <v>130706</v>
      </c>
      <c r="E5583" s="92">
        <v>11</v>
      </c>
      <c r="J5583" s="166"/>
    </row>
    <row r="5584" spans="1:10">
      <c r="A5584" s="102">
        <v>44192</v>
      </c>
      <c r="B5584" s="103">
        <v>44192</v>
      </c>
      <c r="C5584" s="104" t="s">
        <v>501</v>
      </c>
      <c r="D5584" s="105">
        <f>VLOOKUP(Pag_Inicio_Corr_mas_casos[[#This Row],[Corregimiento]],Hoja3!$A$2:$D$676,4,0)</f>
        <v>80809</v>
      </c>
      <c r="E5584" s="104">
        <v>90</v>
      </c>
      <c r="F5584">
        <v>67</v>
      </c>
      <c r="J5584" s="166"/>
    </row>
    <row r="5585" spans="1:10">
      <c r="A5585" s="102">
        <v>44192</v>
      </c>
      <c r="B5585" s="103">
        <v>44192</v>
      </c>
      <c r="C5585" s="104" t="s">
        <v>831</v>
      </c>
      <c r="D5585" s="105">
        <f>VLOOKUP(Pag_Inicio_Corr_mas_casos[[#This Row],[Corregimiento]],Hoja3!$A$2:$D$676,4,0)</f>
        <v>80812</v>
      </c>
      <c r="E5585" s="104">
        <v>82</v>
      </c>
      <c r="J5585" s="166"/>
    </row>
    <row r="5586" spans="1:10">
      <c r="A5586" s="102">
        <v>44192</v>
      </c>
      <c r="B5586" s="103">
        <v>44192</v>
      </c>
      <c r="C5586" s="104" t="s">
        <v>797</v>
      </c>
      <c r="D5586" s="105">
        <f>VLOOKUP(Pag_Inicio_Corr_mas_casos[[#This Row],[Corregimiento]],Hoja3!$A$2:$D$676,4,0)</f>
        <v>80819</v>
      </c>
      <c r="E5586" s="104">
        <v>75</v>
      </c>
      <c r="J5586" s="166"/>
    </row>
    <row r="5587" spans="1:10">
      <c r="A5587" s="102">
        <v>44192</v>
      </c>
      <c r="B5587" s="103">
        <v>44192</v>
      </c>
      <c r="C5587" s="104" t="s">
        <v>725</v>
      </c>
      <c r="D5587" s="105">
        <f>VLOOKUP(Pag_Inicio_Corr_mas_casos[[#This Row],[Corregimiento]],Hoja3!$A$2:$D$676,4,0)</f>
        <v>80806</v>
      </c>
      <c r="E5587" s="104">
        <v>65</v>
      </c>
      <c r="J5587" s="166"/>
    </row>
    <row r="5588" spans="1:10">
      <c r="A5588" s="102">
        <v>44192</v>
      </c>
      <c r="B5588" s="103">
        <v>44192</v>
      </c>
      <c r="C5588" s="104" t="s">
        <v>839</v>
      </c>
      <c r="D5588" s="105">
        <f>VLOOKUP(Pag_Inicio_Corr_mas_casos[[#This Row],[Corregimiento]],Hoja3!$A$2:$D$676,4,0)</f>
        <v>130102</v>
      </c>
      <c r="E5588" s="104">
        <v>63</v>
      </c>
      <c r="J5588" s="166"/>
    </row>
    <row r="5589" spans="1:10">
      <c r="A5589" s="102">
        <v>44192</v>
      </c>
      <c r="B5589" s="103">
        <v>44192</v>
      </c>
      <c r="C5589" s="104" t="s">
        <v>728</v>
      </c>
      <c r="D5589" s="105">
        <f>VLOOKUP(Pag_Inicio_Corr_mas_casos[[#This Row],[Corregimiento]],Hoja3!$A$2:$D$676,4,0)</f>
        <v>80816</v>
      </c>
      <c r="E5589" s="104">
        <v>60</v>
      </c>
      <c r="J5589" s="166"/>
    </row>
    <row r="5590" spans="1:10">
      <c r="A5590" s="102">
        <v>44192</v>
      </c>
      <c r="B5590" s="103">
        <v>44192</v>
      </c>
      <c r="C5590" s="104" t="s">
        <v>737</v>
      </c>
      <c r="D5590" s="105">
        <f>VLOOKUP(Pag_Inicio_Corr_mas_casos[[#This Row],[Corregimiento]],Hoja3!$A$2:$D$676,4,0)</f>
        <v>80820</v>
      </c>
      <c r="E5590" s="104">
        <v>59</v>
      </c>
      <c r="J5590" s="166"/>
    </row>
    <row r="5591" spans="1:10">
      <c r="A5591" s="102">
        <v>44192</v>
      </c>
      <c r="B5591" s="103">
        <v>44192</v>
      </c>
      <c r="C5591" s="104" t="s">
        <v>726</v>
      </c>
      <c r="D5591" s="105">
        <f>VLOOKUP(Pag_Inicio_Corr_mas_casos[[#This Row],[Corregimiento]],Hoja3!$A$2:$D$676,4,0)</f>
        <v>80823</v>
      </c>
      <c r="E5591" s="104">
        <v>55</v>
      </c>
      <c r="J5591" s="166"/>
    </row>
    <row r="5592" spans="1:10">
      <c r="A5592" s="102">
        <v>44192</v>
      </c>
      <c r="B5592" s="103">
        <v>44192</v>
      </c>
      <c r="C5592" s="104" t="s">
        <v>821</v>
      </c>
      <c r="D5592" s="105">
        <f>VLOOKUP(Pag_Inicio_Corr_mas_casos[[#This Row],[Corregimiento]],Hoja3!$A$2:$D$676,4,0)</f>
        <v>130106</v>
      </c>
      <c r="E5592" s="104">
        <v>55</v>
      </c>
      <c r="J5592" s="166"/>
    </row>
    <row r="5593" spans="1:10">
      <c r="A5593" s="102">
        <v>44192</v>
      </c>
      <c r="B5593" s="103">
        <v>44192</v>
      </c>
      <c r="C5593" s="104" t="s">
        <v>741</v>
      </c>
      <c r="D5593" s="105">
        <f>VLOOKUP(Pag_Inicio_Corr_mas_casos[[#This Row],[Corregimiento]],Hoja3!$A$2:$D$676,4,0)</f>
        <v>80815</v>
      </c>
      <c r="E5593" s="104">
        <v>53</v>
      </c>
      <c r="J5593" s="166"/>
    </row>
    <row r="5594" spans="1:10">
      <c r="A5594" s="102">
        <v>44192</v>
      </c>
      <c r="B5594" s="103">
        <v>44192</v>
      </c>
      <c r="C5594" s="104" t="s">
        <v>806</v>
      </c>
      <c r="D5594" s="105">
        <f>VLOOKUP(Pag_Inicio_Corr_mas_casos[[#This Row],[Corregimiento]],Hoja3!$A$2:$D$676,4,0)</f>
        <v>81003</v>
      </c>
      <c r="E5594" s="104">
        <v>51</v>
      </c>
      <c r="J5594" s="166"/>
    </row>
    <row r="5595" spans="1:10">
      <c r="A5595" s="102">
        <v>44192</v>
      </c>
      <c r="B5595" s="103">
        <v>44192</v>
      </c>
      <c r="C5595" s="104" t="s">
        <v>730</v>
      </c>
      <c r="D5595" s="105">
        <f>VLOOKUP(Pag_Inicio_Corr_mas_casos[[#This Row],[Corregimiento]],Hoja3!$A$2:$D$676,4,0)</f>
        <v>81007</v>
      </c>
      <c r="E5595" s="104">
        <v>50</v>
      </c>
      <c r="J5595" s="166"/>
    </row>
    <row r="5596" spans="1:10">
      <c r="A5596" s="102">
        <v>44192</v>
      </c>
      <c r="B5596" s="103">
        <v>44192</v>
      </c>
      <c r="C5596" s="104" t="s">
        <v>804</v>
      </c>
      <c r="D5596" s="105">
        <f>VLOOKUP(Pag_Inicio_Corr_mas_casos[[#This Row],[Corregimiento]],Hoja3!$A$2:$D$676,4,0)</f>
        <v>81001</v>
      </c>
      <c r="E5596" s="104">
        <v>49</v>
      </c>
      <c r="J5596" s="166"/>
    </row>
    <row r="5597" spans="1:10">
      <c r="A5597" s="102">
        <v>44192</v>
      </c>
      <c r="B5597" s="103">
        <v>44192</v>
      </c>
      <c r="C5597" s="104" t="s">
        <v>803</v>
      </c>
      <c r="D5597" s="105">
        <f>VLOOKUP(Pag_Inicio_Corr_mas_casos[[#This Row],[Corregimiento]],Hoja3!$A$2:$D$676,4,0)</f>
        <v>81008</v>
      </c>
      <c r="E5597" s="104">
        <v>49</v>
      </c>
      <c r="J5597" s="166"/>
    </row>
    <row r="5598" spans="1:10">
      <c r="A5598" s="102">
        <v>44192</v>
      </c>
      <c r="B5598" s="103">
        <v>44192</v>
      </c>
      <c r="C5598" s="104" t="s">
        <v>727</v>
      </c>
      <c r="D5598" s="105">
        <f>VLOOKUP(Pag_Inicio_Corr_mas_casos[[#This Row],[Corregimiento]],Hoja3!$A$2:$D$676,4,0)</f>
        <v>80807</v>
      </c>
      <c r="E5598" s="104">
        <v>46</v>
      </c>
      <c r="J5598" s="166"/>
    </row>
    <row r="5599" spans="1:10">
      <c r="A5599" s="102">
        <v>44192</v>
      </c>
      <c r="B5599" s="103">
        <v>44192</v>
      </c>
      <c r="C5599" s="104" t="s">
        <v>805</v>
      </c>
      <c r="D5599" s="105">
        <f>VLOOKUP(Pag_Inicio_Corr_mas_casos[[#This Row],[Corregimiento]],Hoja3!$A$2:$D$676,4,0)</f>
        <v>81002</v>
      </c>
      <c r="E5599" s="104">
        <v>45</v>
      </c>
      <c r="J5599" s="166"/>
    </row>
    <row r="5600" spans="1:10">
      <c r="A5600" s="102">
        <v>44192</v>
      </c>
      <c r="B5600" s="103">
        <v>44192</v>
      </c>
      <c r="C5600" s="104" t="s">
        <v>724</v>
      </c>
      <c r="D5600" s="105">
        <f>VLOOKUP(Pag_Inicio_Corr_mas_casos[[#This Row],[Corregimiento]],Hoja3!$A$2:$D$676,4,0)</f>
        <v>81009</v>
      </c>
      <c r="E5600" s="104">
        <v>45</v>
      </c>
      <c r="J5600" s="166"/>
    </row>
    <row r="5601" spans="1:10">
      <c r="A5601" s="102">
        <v>44192</v>
      </c>
      <c r="B5601" s="103">
        <v>44192</v>
      </c>
      <c r="C5601" s="104" t="s">
        <v>555</v>
      </c>
      <c r="D5601" s="105">
        <f>VLOOKUP(Pag_Inicio_Corr_mas_casos[[#This Row],[Corregimiento]],Hoja3!$A$2:$D$676,4,0)</f>
        <v>80821</v>
      </c>
      <c r="E5601" s="104">
        <v>44</v>
      </c>
      <c r="J5601" s="166"/>
    </row>
    <row r="5602" spans="1:10">
      <c r="A5602" s="102">
        <v>44192</v>
      </c>
      <c r="B5602" s="103">
        <v>44192</v>
      </c>
      <c r="C5602" s="104" t="s">
        <v>735</v>
      </c>
      <c r="D5602" s="105">
        <f>VLOOKUP(Pag_Inicio_Corr_mas_casos[[#This Row],[Corregimiento]],Hoja3!$A$2:$D$676,4,0)</f>
        <v>130107</v>
      </c>
      <c r="E5602" s="104">
        <v>44</v>
      </c>
      <c r="J5602" s="166"/>
    </row>
    <row r="5603" spans="1:10">
      <c r="A5603" s="102">
        <v>44192</v>
      </c>
      <c r="B5603" s="103">
        <v>44192</v>
      </c>
      <c r="C5603" s="104" t="s">
        <v>732</v>
      </c>
      <c r="D5603" s="105">
        <f>VLOOKUP(Pag_Inicio_Corr_mas_casos[[#This Row],[Corregimiento]],Hoja3!$A$2:$D$676,4,0)</f>
        <v>80826</v>
      </c>
      <c r="E5603" s="104">
        <v>43</v>
      </c>
      <c r="J5603" s="166"/>
    </row>
    <row r="5604" spans="1:10">
      <c r="A5604" s="102">
        <v>44192</v>
      </c>
      <c r="B5604" s="103">
        <v>44192</v>
      </c>
      <c r="C5604" s="104" t="s">
        <v>738</v>
      </c>
      <c r="D5604" s="105">
        <f>VLOOKUP(Pag_Inicio_Corr_mas_casos[[#This Row],[Corregimiento]],Hoja3!$A$2:$D$676,4,0)</f>
        <v>80817</v>
      </c>
      <c r="E5604" s="104">
        <v>42</v>
      </c>
      <c r="J5604" s="166"/>
    </row>
    <row r="5605" spans="1:10">
      <c r="A5605" s="102">
        <v>44192</v>
      </c>
      <c r="B5605" s="103">
        <v>44192</v>
      </c>
      <c r="C5605" s="104" t="s">
        <v>820</v>
      </c>
      <c r="D5605" s="105">
        <f>VLOOKUP(Pag_Inicio_Corr_mas_casos[[#This Row],[Corregimiento]],Hoja3!$A$2:$D$676,4,0)</f>
        <v>130101</v>
      </c>
      <c r="E5605" s="104">
        <v>41</v>
      </c>
      <c r="J5605" s="166"/>
    </row>
    <row r="5606" spans="1:10">
      <c r="A5606" s="102">
        <v>44192</v>
      </c>
      <c r="B5606" s="103">
        <v>44192</v>
      </c>
      <c r="C5606" s="104" t="s">
        <v>819</v>
      </c>
      <c r="D5606" s="105">
        <f>VLOOKUP(Pag_Inicio_Corr_mas_casos[[#This Row],[Corregimiento]],Hoja3!$A$2:$D$676,4,0)</f>
        <v>80822</v>
      </c>
      <c r="E5606" s="104">
        <v>38</v>
      </c>
      <c r="J5606" s="166"/>
    </row>
    <row r="5607" spans="1:10">
      <c r="A5607" s="102">
        <v>44192</v>
      </c>
      <c r="B5607" s="103">
        <v>44192</v>
      </c>
      <c r="C5607" s="104" t="s">
        <v>731</v>
      </c>
      <c r="D5607" s="105">
        <f>VLOOKUP(Pag_Inicio_Corr_mas_casos[[#This Row],[Corregimiento]],Hoja3!$A$2:$D$676,4,0)</f>
        <v>80814</v>
      </c>
      <c r="E5607" s="104">
        <v>37</v>
      </c>
      <c r="J5607" s="166"/>
    </row>
    <row r="5608" spans="1:10">
      <c r="A5608" s="102">
        <v>44192</v>
      </c>
      <c r="B5608" s="103">
        <v>44192</v>
      </c>
      <c r="C5608" s="104" t="s">
        <v>722</v>
      </c>
      <c r="D5608" s="105">
        <f>VLOOKUP(Pag_Inicio_Corr_mas_casos[[#This Row],[Corregimiento]],Hoja3!$A$2:$D$676,4,0)</f>
        <v>80810</v>
      </c>
      <c r="E5608" s="104">
        <v>37</v>
      </c>
      <c r="J5608" s="166"/>
    </row>
    <row r="5609" spans="1:10">
      <c r="A5609" s="102">
        <v>44192</v>
      </c>
      <c r="B5609" s="103">
        <v>44192</v>
      </c>
      <c r="C5609" s="104" t="s">
        <v>736</v>
      </c>
      <c r="D5609" s="105">
        <f>VLOOKUP(Pag_Inicio_Corr_mas_casos[[#This Row],[Corregimiento]],Hoja3!$A$2:$D$676,4,0)</f>
        <v>80813</v>
      </c>
      <c r="E5609" s="104">
        <v>34</v>
      </c>
      <c r="J5609" s="166"/>
    </row>
    <row r="5610" spans="1:10">
      <c r="A5610" s="102">
        <v>44192</v>
      </c>
      <c r="B5610" s="103">
        <v>44192</v>
      </c>
      <c r="C5610" s="104" t="s">
        <v>746</v>
      </c>
      <c r="D5610" s="105">
        <f>VLOOKUP(Pag_Inicio_Corr_mas_casos[[#This Row],[Corregimiento]],Hoja3!$A$2:$D$676,4,0)</f>
        <v>20601</v>
      </c>
      <c r="E5610" s="104">
        <v>33</v>
      </c>
      <c r="J5610" s="166"/>
    </row>
    <row r="5611" spans="1:10">
      <c r="A5611" s="102">
        <v>44192</v>
      </c>
      <c r="B5611" s="103">
        <v>44192</v>
      </c>
      <c r="C5611" s="104" t="s">
        <v>800</v>
      </c>
      <c r="D5611" s="105">
        <f>VLOOKUP(Pag_Inicio_Corr_mas_casos[[#This Row],[Corregimiento]],Hoja3!$A$2:$D$676,4,0)</f>
        <v>130702</v>
      </c>
      <c r="E5611" s="104">
        <v>32</v>
      </c>
      <c r="J5611" s="166"/>
    </row>
    <row r="5612" spans="1:10">
      <c r="A5612" s="102">
        <v>44192</v>
      </c>
      <c r="B5612" s="103">
        <v>44192</v>
      </c>
      <c r="C5612" s="104" t="s">
        <v>777</v>
      </c>
      <c r="D5612" s="105">
        <f>VLOOKUP(Pag_Inicio_Corr_mas_casos[[#This Row],[Corregimiento]],Hoja3!$A$2:$D$676,4,0)</f>
        <v>80808</v>
      </c>
      <c r="E5612" s="104">
        <v>31</v>
      </c>
      <c r="J5612" s="166"/>
    </row>
    <row r="5613" spans="1:10">
      <c r="A5613" s="102">
        <v>44192</v>
      </c>
      <c r="B5613" s="103">
        <v>44192</v>
      </c>
      <c r="C5613" s="104" t="s">
        <v>758</v>
      </c>
      <c r="D5613" s="105">
        <f>VLOOKUP(Pag_Inicio_Corr_mas_casos[[#This Row],[Corregimiento]],Hoja3!$A$2:$D$676,4,0)</f>
        <v>20606</v>
      </c>
      <c r="E5613" s="104">
        <v>29</v>
      </c>
      <c r="J5613" s="166"/>
    </row>
    <row r="5614" spans="1:10">
      <c r="A5614" s="102">
        <v>44192</v>
      </c>
      <c r="B5614" s="103">
        <v>44192</v>
      </c>
      <c r="C5614" s="104" t="s">
        <v>823</v>
      </c>
      <c r="D5614" s="105">
        <f>VLOOKUP(Pag_Inicio_Corr_mas_casos[[#This Row],[Corregimiento]],Hoja3!$A$2:$D$676,4,0)</f>
        <v>130108</v>
      </c>
      <c r="E5614" s="104">
        <v>28</v>
      </c>
      <c r="J5614" s="166"/>
    </row>
    <row r="5615" spans="1:10">
      <c r="A5615" s="102">
        <v>44192</v>
      </c>
      <c r="B5615" s="103">
        <v>44192</v>
      </c>
      <c r="C5615" s="104" t="s">
        <v>729</v>
      </c>
      <c r="D5615" s="105">
        <f>VLOOKUP(Pag_Inicio_Corr_mas_casos[[#This Row],[Corregimiento]],Hoja3!$A$2:$D$676,4,0)</f>
        <v>130708</v>
      </c>
      <c r="E5615" s="104">
        <v>28</v>
      </c>
      <c r="J5615" s="166"/>
    </row>
    <row r="5616" spans="1:10">
      <c r="A5616" s="102">
        <v>44192</v>
      </c>
      <c r="B5616" s="103">
        <v>44192</v>
      </c>
      <c r="C5616" s="104" t="s">
        <v>743</v>
      </c>
      <c r="D5616" s="105">
        <f>VLOOKUP(Pag_Inicio_Corr_mas_casos[[#This Row],[Corregimiento]],Hoja3!$A$2:$D$676,4,0)</f>
        <v>50208</v>
      </c>
      <c r="E5616" s="104">
        <v>28</v>
      </c>
      <c r="J5616" s="166"/>
    </row>
    <row r="5617" spans="1:10">
      <c r="A5617" s="102">
        <v>44192</v>
      </c>
      <c r="B5617" s="103">
        <v>44192</v>
      </c>
      <c r="C5617" s="104" t="s">
        <v>814</v>
      </c>
      <c r="D5617" s="105">
        <f>VLOOKUP(Pag_Inicio_Corr_mas_casos[[#This Row],[Corregimiento]],Hoja3!$A$2:$D$676,4,0)</f>
        <v>20609</v>
      </c>
      <c r="E5617" s="104">
        <v>23</v>
      </c>
      <c r="J5617" s="166"/>
    </row>
    <row r="5618" spans="1:10">
      <c r="A5618" s="102">
        <v>44192</v>
      </c>
      <c r="B5618" s="103">
        <v>44192</v>
      </c>
      <c r="C5618" s="104" t="s">
        <v>837</v>
      </c>
      <c r="D5618" s="105">
        <f>VLOOKUP(Pag_Inicio_Corr_mas_casos[[#This Row],[Corregimiento]],Hoja3!$A$2:$D$676,4,0)</f>
        <v>40201</v>
      </c>
      <c r="E5618" s="104">
        <v>22</v>
      </c>
      <c r="J5618" s="166"/>
    </row>
    <row r="5619" spans="1:10">
      <c r="A5619" s="102">
        <v>44192</v>
      </c>
      <c r="B5619" s="103">
        <v>44192</v>
      </c>
      <c r="C5619" s="104" t="s">
        <v>723</v>
      </c>
      <c r="D5619" s="105">
        <f>VLOOKUP(Pag_Inicio_Corr_mas_casos[[#This Row],[Corregimiento]],Hoja3!$A$2:$D$676,4,0)</f>
        <v>130717</v>
      </c>
      <c r="E5619" s="104">
        <v>22</v>
      </c>
      <c r="J5619" s="166"/>
    </row>
    <row r="5620" spans="1:10">
      <c r="A5620" s="102">
        <v>44192</v>
      </c>
      <c r="B5620" s="103">
        <v>44192</v>
      </c>
      <c r="C5620" s="104" t="s">
        <v>807</v>
      </c>
      <c r="D5620" s="105">
        <f>VLOOKUP(Pag_Inicio_Corr_mas_casos[[#This Row],[Corregimiento]],Hoja3!$A$2:$D$676,4,0)</f>
        <v>91001</v>
      </c>
      <c r="E5620" s="104">
        <v>22</v>
      </c>
      <c r="J5620" s="166"/>
    </row>
    <row r="5621" spans="1:10">
      <c r="A5621" s="102">
        <v>44192</v>
      </c>
      <c r="B5621" s="103">
        <v>44192</v>
      </c>
      <c r="C5621" s="104" t="s">
        <v>835</v>
      </c>
      <c r="D5621" s="105">
        <f>VLOOKUP(Pag_Inicio_Corr_mas_casos[[#This Row],[Corregimiento]],Hoja3!$A$2:$D$676,4,0)</f>
        <v>80501</v>
      </c>
      <c r="E5621" s="104">
        <v>21</v>
      </c>
      <c r="J5621" s="166"/>
    </row>
    <row r="5622" spans="1:10">
      <c r="A5622" s="102">
        <v>44192</v>
      </c>
      <c r="B5622" s="103">
        <v>44192</v>
      </c>
      <c r="C5622" s="104" t="s">
        <v>752</v>
      </c>
      <c r="D5622" s="105">
        <f>VLOOKUP(Pag_Inicio_Corr_mas_casos[[#This Row],[Corregimiento]],Hoja3!$A$2:$D$676,4,0)</f>
        <v>30107</v>
      </c>
      <c r="E5622" s="104">
        <v>21</v>
      </c>
      <c r="J5622" s="166"/>
    </row>
    <row r="5623" spans="1:10">
      <c r="A5623" s="102">
        <v>44192</v>
      </c>
      <c r="B5623" s="103">
        <v>44192</v>
      </c>
      <c r="C5623" s="104" t="s">
        <v>836</v>
      </c>
      <c r="D5623" s="105">
        <f>VLOOKUP(Pag_Inicio_Corr_mas_casos[[#This Row],[Corregimiento]],Hoja3!$A$2:$D$676,4,0)</f>
        <v>20105</v>
      </c>
      <c r="E5623" s="104">
        <v>20</v>
      </c>
      <c r="J5623" s="166"/>
    </row>
    <row r="5624" spans="1:10">
      <c r="A5624" s="102">
        <v>44192</v>
      </c>
      <c r="B5624" s="103">
        <v>44192</v>
      </c>
      <c r="C5624" s="104" t="s">
        <v>791</v>
      </c>
      <c r="D5624" s="105">
        <f>VLOOKUP(Pag_Inicio_Corr_mas_casos[[#This Row],[Corregimiento]],Hoja3!$A$2:$D$676,4,0)</f>
        <v>60101</v>
      </c>
      <c r="E5624" s="104">
        <v>20</v>
      </c>
      <c r="J5624" s="166"/>
    </row>
    <row r="5625" spans="1:10">
      <c r="A5625" s="102">
        <v>44192</v>
      </c>
      <c r="B5625" s="103">
        <v>44192</v>
      </c>
      <c r="C5625" s="104" t="s">
        <v>745</v>
      </c>
      <c r="D5625" s="105">
        <f>VLOOKUP(Pag_Inicio_Corr_mas_casos[[#This Row],[Corregimiento]],Hoja3!$A$2:$D$676,4,0)</f>
        <v>80804</v>
      </c>
      <c r="E5625" s="104">
        <v>19</v>
      </c>
      <c r="J5625" s="166"/>
    </row>
    <row r="5626" spans="1:10">
      <c r="A5626" s="102">
        <v>44192</v>
      </c>
      <c r="B5626" s="103">
        <v>44192</v>
      </c>
      <c r="C5626" s="104" t="s">
        <v>733</v>
      </c>
      <c r="D5626" s="105">
        <f>VLOOKUP(Pag_Inicio_Corr_mas_casos[[#This Row],[Corregimiento]],Hoja3!$A$2:$D$676,4,0)</f>
        <v>80811</v>
      </c>
      <c r="E5626" s="104">
        <v>19</v>
      </c>
      <c r="J5626" s="166"/>
    </row>
    <row r="5627" spans="1:10">
      <c r="A5627" s="102">
        <v>44192</v>
      </c>
      <c r="B5627" s="103">
        <v>44192</v>
      </c>
      <c r="C5627" s="104" t="s">
        <v>828</v>
      </c>
      <c r="D5627" s="105">
        <f>VLOOKUP(Pag_Inicio_Corr_mas_casos[[#This Row],[Corregimiento]],Hoja3!$A$2:$D$676,4,0)</f>
        <v>20602</v>
      </c>
      <c r="E5627" s="104">
        <v>18</v>
      </c>
      <c r="J5627" s="166"/>
    </row>
    <row r="5628" spans="1:10">
      <c r="A5628" s="102">
        <v>44192</v>
      </c>
      <c r="B5628" s="103">
        <v>44192</v>
      </c>
      <c r="C5628" s="165" t="s">
        <v>756</v>
      </c>
      <c r="D5628" s="105">
        <f>VLOOKUP(Pag_Inicio_Corr_mas_casos[[#This Row],[Corregimiento]],Hoja3!$A$2:$D$676,4,0)</f>
        <v>130103</v>
      </c>
      <c r="E5628" s="104">
        <v>18</v>
      </c>
      <c r="J5628" s="166"/>
    </row>
    <row r="5629" spans="1:10">
      <c r="A5629" s="102">
        <v>44192</v>
      </c>
      <c r="B5629" s="103">
        <v>44192</v>
      </c>
      <c r="C5629" s="104" t="s">
        <v>744</v>
      </c>
      <c r="D5629" s="105">
        <f>VLOOKUP(Pag_Inicio_Corr_mas_casos[[#This Row],[Corregimiento]],Hoja3!$A$2:$D$676,4,0)</f>
        <v>130701</v>
      </c>
      <c r="E5629" s="104">
        <v>17</v>
      </c>
      <c r="J5629" s="166"/>
    </row>
    <row r="5630" spans="1:10">
      <c r="A5630" s="102">
        <v>44192</v>
      </c>
      <c r="B5630" s="103">
        <v>44192</v>
      </c>
      <c r="C5630" s="104" t="s">
        <v>776</v>
      </c>
      <c r="D5630" s="105">
        <f>VLOOKUP(Pag_Inicio_Corr_mas_casos[[#This Row],[Corregimiento]],Hoja3!$A$2:$D$676,4,0)</f>
        <v>130706</v>
      </c>
      <c r="E5630" s="104">
        <v>17</v>
      </c>
      <c r="J5630" s="166"/>
    </row>
    <row r="5631" spans="1:10">
      <c r="A5631" s="102">
        <v>44192</v>
      </c>
      <c r="B5631" s="103">
        <v>44192</v>
      </c>
      <c r="C5631" s="104" t="s">
        <v>747</v>
      </c>
      <c r="D5631" s="105">
        <f>VLOOKUP(Pag_Inicio_Corr_mas_casos[[#This Row],[Corregimiento]],Hoja3!$A$2:$D$676,4,0)</f>
        <v>81006</v>
      </c>
      <c r="E5631" s="104">
        <v>16</v>
      </c>
      <c r="J5631" s="166"/>
    </row>
    <row r="5632" spans="1:10">
      <c r="A5632" s="102">
        <v>44192</v>
      </c>
      <c r="B5632" s="103">
        <v>44192</v>
      </c>
      <c r="C5632" s="104" t="s">
        <v>792</v>
      </c>
      <c r="D5632" s="105">
        <f>VLOOKUP(Pag_Inicio_Corr_mas_casos[[#This Row],[Corregimiento]],Hoja3!$A$2:$D$676,4,0)</f>
        <v>40612</v>
      </c>
      <c r="E5632" s="104">
        <v>16</v>
      </c>
      <c r="J5632" s="166"/>
    </row>
    <row r="5633" spans="1:10">
      <c r="A5633" s="102">
        <v>44192</v>
      </c>
      <c r="B5633" s="103">
        <v>44192</v>
      </c>
      <c r="C5633" s="104" t="s">
        <v>742</v>
      </c>
      <c r="D5633" s="105">
        <f>VLOOKUP(Pag_Inicio_Corr_mas_casos[[#This Row],[Corregimiento]],Hoja3!$A$2:$D$676,4,0)</f>
        <v>130716</v>
      </c>
      <c r="E5633" s="104">
        <v>16</v>
      </c>
      <c r="J5633" s="166"/>
    </row>
    <row r="5634" spans="1:10">
      <c r="A5634" s="102">
        <v>44192</v>
      </c>
      <c r="B5634" s="103">
        <v>44192</v>
      </c>
      <c r="C5634" s="104" t="s">
        <v>840</v>
      </c>
      <c r="D5634" s="105">
        <f>VLOOKUP(Pag_Inicio_Corr_mas_casos[[#This Row],[Corregimiento]],Hoja3!$A$2:$D$676,4,0)</f>
        <v>90301</v>
      </c>
      <c r="E5634" s="104">
        <v>115</v>
      </c>
      <c r="J5634" s="166"/>
    </row>
    <row r="5635" spans="1:10">
      <c r="A5635" s="102">
        <v>44192</v>
      </c>
      <c r="B5635" s="103">
        <v>44192</v>
      </c>
      <c r="C5635" s="104" t="s">
        <v>817</v>
      </c>
      <c r="D5635" s="105">
        <f>VLOOKUP(Pag_Inicio_Corr_mas_casos[[#This Row],[Corregimiento]],Hoja3!$A$2:$D$676,4,0)</f>
        <v>30104</v>
      </c>
      <c r="E5635" s="104">
        <v>15</v>
      </c>
      <c r="J5635" s="166"/>
    </row>
    <row r="5636" spans="1:10">
      <c r="A5636" s="102">
        <v>44192</v>
      </c>
      <c r="B5636" s="103">
        <v>44192</v>
      </c>
      <c r="C5636" s="104" t="s">
        <v>790</v>
      </c>
      <c r="D5636" s="105">
        <f>VLOOKUP(Pag_Inicio_Corr_mas_casos[[#This Row],[Corregimiento]],Hoja3!$A$2:$D$676,4,0)</f>
        <v>60103</v>
      </c>
      <c r="E5636" s="104">
        <v>15</v>
      </c>
      <c r="J5636" s="166"/>
    </row>
    <row r="5637" spans="1:10">
      <c r="A5637" s="102">
        <v>44192</v>
      </c>
      <c r="B5637" s="103">
        <v>44192</v>
      </c>
      <c r="C5637" s="104" t="s">
        <v>841</v>
      </c>
      <c r="D5637" s="105">
        <f>VLOOKUP(Pag_Inicio_Corr_mas_casos[[#This Row],[Corregimiento]],Hoja3!$A$2:$D$676,4,0)</f>
        <v>90605</v>
      </c>
      <c r="E5637" s="104">
        <v>15</v>
      </c>
      <c r="J5637" s="166"/>
    </row>
    <row r="5638" spans="1:10">
      <c r="A5638" s="102">
        <v>44192</v>
      </c>
      <c r="B5638" s="103">
        <v>44192</v>
      </c>
      <c r="C5638" s="104" t="s">
        <v>842</v>
      </c>
      <c r="D5638" s="105">
        <f>VLOOKUP(Pag_Inicio_Corr_mas_casos[[#This Row],[Corregimiento]],Hoja3!$A$2:$D$676,4,0)</f>
        <v>20101</v>
      </c>
      <c r="E5638" s="104">
        <v>13</v>
      </c>
      <c r="J5638" s="166"/>
    </row>
    <row r="5639" spans="1:10">
      <c r="A5639" s="102">
        <v>44192</v>
      </c>
      <c r="B5639" s="103">
        <v>44192</v>
      </c>
      <c r="C5639" s="104" t="s">
        <v>781</v>
      </c>
      <c r="D5639" s="105">
        <f>VLOOKUP(Pag_Inicio_Corr_mas_casos[[#This Row],[Corregimiento]],Hoja3!$A$2:$D$676,4,0)</f>
        <v>80802</v>
      </c>
      <c r="E5639" s="104">
        <v>13</v>
      </c>
      <c r="J5639" s="166"/>
    </row>
    <row r="5640" spans="1:10">
      <c r="A5640" s="102">
        <v>44192</v>
      </c>
      <c r="B5640" s="103">
        <v>44192</v>
      </c>
      <c r="C5640" s="104" t="s">
        <v>843</v>
      </c>
      <c r="D5640" s="105">
        <f>VLOOKUP(Pag_Inicio_Corr_mas_casos[[#This Row],[Corregimiento]],Hoja3!$A$2:$D$676,4,0)</f>
        <v>40501</v>
      </c>
      <c r="E5640" s="104">
        <v>13</v>
      </c>
      <c r="J5640" s="166"/>
    </row>
    <row r="5641" spans="1:10">
      <c r="A5641" s="102">
        <v>44192</v>
      </c>
      <c r="B5641" s="103">
        <v>44192</v>
      </c>
      <c r="C5641" s="104" t="s">
        <v>749</v>
      </c>
      <c r="D5641" s="105">
        <f>VLOOKUP(Pag_Inicio_Corr_mas_casos[[#This Row],[Corregimiento]],Hoja3!$A$2:$D$676,4,0)</f>
        <v>30113</v>
      </c>
      <c r="E5641" s="104">
        <v>13</v>
      </c>
      <c r="J5641" s="166"/>
    </row>
    <row r="5642" spans="1:10">
      <c r="A5642" s="102">
        <v>44192</v>
      </c>
      <c r="B5642" s="103">
        <v>44192</v>
      </c>
      <c r="C5642" s="104" t="s">
        <v>844</v>
      </c>
      <c r="D5642" s="105">
        <f>VLOOKUP(Pag_Inicio_Corr_mas_casos[[#This Row],[Corregimiento]],Hoja3!$A$2:$D$676,4,0)</f>
        <v>91007</v>
      </c>
      <c r="E5642" s="104">
        <v>12</v>
      </c>
      <c r="J5642" s="166"/>
    </row>
    <row r="5643" spans="1:10">
      <c r="A5643" s="102">
        <v>44192</v>
      </c>
      <c r="B5643" s="103">
        <v>44192</v>
      </c>
      <c r="C5643" s="104" t="s">
        <v>845</v>
      </c>
      <c r="D5643" s="105">
        <f>VLOOKUP(Pag_Inicio_Corr_mas_casos[[#This Row],[Corregimiento]],Hoja3!$A$2:$D$676,4,0)</f>
        <v>40601</v>
      </c>
      <c r="E5643" s="104">
        <v>12</v>
      </c>
      <c r="J5643" s="166"/>
    </row>
    <row r="5644" spans="1:10">
      <c r="A5644" s="102">
        <v>44192</v>
      </c>
      <c r="B5644" s="103">
        <v>44192</v>
      </c>
      <c r="C5644" s="104" t="s">
        <v>762</v>
      </c>
      <c r="D5644" s="105">
        <f>VLOOKUP(Pag_Inicio_Corr_mas_casos[[#This Row],[Corregimiento]],Hoja3!$A$2:$D$676,4,0)</f>
        <v>80803</v>
      </c>
      <c r="E5644" s="104">
        <v>12</v>
      </c>
      <c r="J5644" s="166"/>
    </row>
    <row r="5645" spans="1:10">
      <c r="A5645" s="102">
        <v>44192</v>
      </c>
      <c r="B5645" s="103">
        <v>44192</v>
      </c>
      <c r="C5645" s="104" t="s">
        <v>834</v>
      </c>
      <c r="D5645" s="105">
        <f>VLOOKUP(Pag_Inicio_Corr_mas_casos[[#This Row],[Corregimiento]],Hoja3!$A$2:$D$676,4,0)</f>
        <v>50316</v>
      </c>
      <c r="E5645" s="104">
        <v>12</v>
      </c>
      <c r="J5645" s="166"/>
    </row>
    <row r="5646" spans="1:10">
      <c r="A5646" s="102">
        <v>44192</v>
      </c>
      <c r="B5646" s="103">
        <v>44192</v>
      </c>
      <c r="C5646" s="104" t="s">
        <v>780</v>
      </c>
      <c r="D5646" s="105">
        <f>VLOOKUP(Pag_Inicio_Corr_mas_casos[[#This Row],[Corregimiento]],Hoja3!$A$2:$D$676,4,0)</f>
        <v>81005</v>
      </c>
      <c r="E5646" s="104">
        <v>12</v>
      </c>
      <c r="J5646" s="166"/>
    </row>
    <row r="5647" spans="1:10">
      <c r="A5647" s="102">
        <v>44192</v>
      </c>
      <c r="B5647" s="103">
        <v>44192</v>
      </c>
      <c r="C5647" s="104" t="s">
        <v>785</v>
      </c>
      <c r="D5647" s="105">
        <f>VLOOKUP(Pag_Inicio_Corr_mas_casos[[#This Row],[Corregimiento]],Hoja3!$A$2:$D$676,4,0)</f>
        <v>80805</v>
      </c>
      <c r="E5647" s="104">
        <v>11</v>
      </c>
      <c r="J5647" s="166"/>
    </row>
    <row r="5648" spans="1:10">
      <c r="A5648" s="102">
        <v>44192</v>
      </c>
      <c r="B5648" s="103">
        <v>44192</v>
      </c>
      <c r="C5648" s="104" t="s">
        <v>784</v>
      </c>
      <c r="D5648" s="105">
        <f>VLOOKUP(Pag_Inicio_Corr_mas_casos[[#This Row],[Corregimiento]],Hoja3!$A$2:$D$676,4,0)</f>
        <v>60104</v>
      </c>
      <c r="E5648" s="104">
        <v>11</v>
      </c>
      <c r="J5648" s="166"/>
    </row>
    <row r="5649" spans="1:10">
      <c r="A5649" s="102">
        <v>44192</v>
      </c>
      <c r="B5649" s="103">
        <v>44192</v>
      </c>
      <c r="C5649" s="104" t="s">
        <v>846</v>
      </c>
      <c r="D5649" s="105">
        <f>VLOOKUP(Pag_Inicio_Corr_mas_casos[[#This Row],[Corregimiento]],Hoja3!$A$2:$D$676,4,0)</f>
        <v>60401</v>
      </c>
      <c r="E5649" s="104">
        <v>11</v>
      </c>
      <c r="J5649" s="166"/>
    </row>
    <row r="5650" spans="1:10">
      <c r="A5650" s="102">
        <v>44192</v>
      </c>
      <c r="B5650" s="103">
        <v>44192</v>
      </c>
      <c r="C5650" s="104" t="s">
        <v>847</v>
      </c>
      <c r="D5650" s="105">
        <f>VLOOKUP(Pag_Inicio_Corr_mas_casos[[#This Row],[Corregimiento]],Hoja3!$A$2:$D$676,4,0)</f>
        <v>91109</v>
      </c>
      <c r="E5650" s="104">
        <v>11</v>
      </c>
      <c r="J5650" s="166"/>
    </row>
    <row r="5651" spans="1:10">
      <c r="A5651" s="98">
        <v>44193</v>
      </c>
      <c r="B5651" s="99">
        <v>44193</v>
      </c>
      <c r="C5651" s="100" t="s">
        <v>649</v>
      </c>
      <c r="D5651" s="101">
        <f>VLOOKUP(Pag_Inicio_Corr_mas_casos[[#This Row],[Corregimiento]],Hoja3!$A$2:$D$676,4,0)</f>
        <v>80812</v>
      </c>
      <c r="E5651" s="100">
        <v>118</v>
      </c>
      <c r="F5651">
        <v>61</v>
      </c>
      <c r="J5651" s="166"/>
    </row>
    <row r="5652" spans="1:10">
      <c r="A5652" s="98">
        <v>44193</v>
      </c>
      <c r="B5652" s="99">
        <v>44193</v>
      </c>
      <c r="C5652" s="100" t="s">
        <v>796</v>
      </c>
      <c r="D5652" s="101">
        <f>VLOOKUP(Pag_Inicio_Corr_mas_casos[[#This Row],[Corregimiento]],Hoja3!$A$2:$D$676,4,0)</f>
        <v>80809</v>
      </c>
      <c r="E5652" s="100">
        <v>61</v>
      </c>
      <c r="J5652" s="166"/>
    </row>
    <row r="5653" spans="1:10">
      <c r="A5653" s="98">
        <v>44193</v>
      </c>
      <c r="B5653" s="99">
        <v>44193</v>
      </c>
      <c r="C5653" s="100" t="s">
        <v>839</v>
      </c>
      <c r="D5653" s="101">
        <f>VLOOKUP(Pag_Inicio_Corr_mas_casos[[#This Row],[Corregimiento]],Hoja3!$A$2:$D$676,4,0)</f>
        <v>130102</v>
      </c>
      <c r="E5653" s="100">
        <v>56</v>
      </c>
      <c r="J5653" s="166"/>
    </row>
    <row r="5654" spans="1:10">
      <c r="A5654" s="98">
        <v>44193</v>
      </c>
      <c r="B5654" s="99">
        <v>44193</v>
      </c>
      <c r="C5654" s="100" t="s">
        <v>726</v>
      </c>
      <c r="D5654" s="101">
        <f>VLOOKUP(Pag_Inicio_Corr_mas_casos[[#This Row],[Corregimiento]],Hoja3!$A$2:$D$676,4,0)</f>
        <v>80823</v>
      </c>
      <c r="E5654" s="100">
        <v>51</v>
      </c>
      <c r="J5654" s="166"/>
    </row>
    <row r="5655" spans="1:10">
      <c r="A5655" s="98">
        <v>44193</v>
      </c>
      <c r="B5655" s="99">
        <v>44193</v>
      </c>
      <c r="C5655" s="100" t="s">
        <v>797</v>
      </c>
      <c r="D5655" s="101">
        <f>VLOOKUP(Pag_Inicio_Corr_mas_casos[[#This Row],[Corregimiento]],Hoja3!$A$2:$D$676,4,0)</f>
        <v>80819</v>
      </c>
      <c r="E5655" s="100">
        <v>49</v>
      </c>
      <c r="J5655" s="166"/>
    </row>
    <row r="5656" spans="1:10">
      <c r="A5656" s="98">
        <v>44193</v>
      </c>
      <c r="B5656" s="99">
        <v>44193</v>
      </c>
      <c r="C5656" s="100" t="s">
        <v>555</v>
      </c>
      <c r="D5656" s="101">
        <f>VLOOKUP(Pag_Inicio_Corr_mas_casos[[#This Row],[Corregimiento]],Hoja3!$A$2:$D$676,4,0)</f>
        <v>80821</v>
      </c>
      <c r="E5656" s="100">
        <v>48</v>
      </c>
      <c r="J5656" s="166"/>
    </row>
    <row r="5657" spans="1:10">
      <c r="A5657" s="98">
        <v>44193</v>
      </c>
      <c r="B5657" s="99">
        <v>44193</v>
      </c>
      <c r="C5657" s="100" t="s">
        <v>723</v>
      </c>
      <c r="D5657" s="101">
        <f>VLOOKUP(Pag_Inicio_Corr_mas_casos[[#This Row],[Corregimiento]],Hoja3!$A$2:$D$676,4,0)</f>
        <v>130717</v>
      </c>
      <c r="E5657" s="100">
        <v>46</v>
      </c>
      <c r="J5657" s="166"/>
    </row>
    <row r="5658" spans="1:10">
      <c r="A5658" s="98">
        <v>44193</v>
      </c>
      <c r="B5658" s="99">
        <v>44193</v>
      </c>
      <c r="C5658" s="100" t="s">
        <v>741</v>
      </c>
      <c r="D5658" s="101">
        <f>VLOOKUP(Pag_Inicio_Corr_mas_casos[[#This Row],[Corregimiento]],Hoja3!$A$2:$D$676,4,0)</f>
        <v>80815</v>
      </c>
      <c r="E5658" s="100">
        <v>45</v>
      </c>
      <c r="J5658" s="166"/>
    </row>
    <row r="5659" spans="1:10">
      <c r="A5659" s="98">
        <v>44193</v>
      </c>
      <c r="B5659" s="99">
        <v>44193</v>
      </c>
      <c r="C5659" s="100" t="s">
        <v>804</v>
      </c>
      <c r="D5659" s="101">
        <f>VLOOKUP(Pag_Inicio_Corr_mas_casos[[#This Row],[Corregimiento]],Hoja3!$A$2:$D$676,4,0)</f>
        <v>81001</v>
      </c>
      <c r="E5659" s="100">
        <v>44</v>
      </c>
      <c r="J5659" s="166"/>
    </row>
    <row r="5660" spans="1:10">
      <c r="A5660" s="98">
        <v>44193</v>
      </c>
      <c r="B5660" s="99">
        <v>44193</v>
      </c>
      <c r="C5660" s="100" t="s">
        <v>722</v>
      </c>
      <c r="D5660" s="101">
        <f>VLOOKUP(Pag_Inicio_Corr_mas_casos[[#This Row],[Corregimiento]],Hoja3!$A$2:$D$676,4,0)</f>
        <v>80810</v>
      </c>
      <c r="E5660" s="100">
        <v>41</v>
      </c>
      <c r="J5660" s="166"/>
    </row>
    <row r="5661" spans="1:10">
      <c r="A5661" s="98">
        <v>44193</v>
      </c>
      <c r="B5661" s="99">
        <v>44193</v>
      </c>
      <c r="C5661" s="100" t="s">
        <v>731</v>
      </c>
      <c r="D5661" s="101">
        <f>VLOOKUP(Pag_Inicio_Corr_mas_casos[[#This Row],[Corregimiento]],Hoja3!$A$2:$D$676,4,0)</f>
        <v>80814</v>
      </c>
      <c r="E5661" s="100">
        <v>39</v>
      </c>
      <c r="J5661" s="166"/>
    </row>
    <row r="5662" spans="1:10">
      <c r="A5662" s="98">
        <v>44193</v>
      </c>
      <c r="B5662" s="99">
        <v>44193</v>
      </c>
      <c r="C5662" s="100" t="s">
        <v>735</v>
      </c>
      <c r="D5662" s="101">
        <f>VLOOKUP(Pag_Inicio_Corr_mas_casos[[#This Row],[Corregimiento]],Hoja3!$A$2:$D$676,4,0)</f>
        <v>130107</v>
      </c>
      <c r="E5662" s="100">
        <v>38</v>
      </c>
      <c r="J5662" s="166"/>
    </row>
    <row r="5663" spans="1:10">
      <c r="A5663" s="98">
        <v>44193</v>
      </c>
      <c r="B5663" s="99">
        <v>44193</v>
      </c>
      <c r="C5663" s="100" t="s">
        <v>728</v>
      </c>
      <c r="D5663" s="101">
        <f>VLOOKUP(Pag_Inicio_Corr_mas_casos[[#This Row],[Corregimiento]],Hoja3!$A$2:$D$676,4,0)</f>
        <v>80816</v>
      </c>
      <c r="E5663" s="100">
        <v>37</v>
      </c>
      <c r="J5663" s="166"/>
    </row>
    <row r="5664" spans="1:10">
      <c r="A5664" s="98">
        <v>44193</v>
      </c>
      <c r="B5664" s="99">
        <v>44193</v>
      </c>
      <c r="C5664" s="100" t="s">
        <v>737</v>
      </c>
      <c r="D5664" s="101">
        <f>VLOOKUP(Pag_Inicio_Corr_mas_casos[[#This Row],[Corregimiento]],Hoja3!$A$2:$D$676,4,0)</f>
        <v>80820</v>
      </c>
      <c r="E5664" s="100">
        <v>37</v>
      </c>
      <c r="J5664" s="166"/>
    </row>
    <row r="5665" spans="1:10">
      <c r="A5665" s="98">
        <v>44193</v>
      </c>
      <c r="B5665" s="99">
        <v>44193</v>
      </c>
      <c r="C5665" s="100" t="s">
        <v>724</v>
      </c>
      <c r="D5665" s="101">
        <f>VLOOKUP(Pag_Inicio_Corr_mas_casos[[#This Row],[Corregimiento]],Hoja3!$A$2:$D$676,4,0)</f>
        <v>81009</v>
      </c>
      <c r="E5665" s="100">
        <v>37</v>
      </c>
      <c r="J5665" s="166"/>
    </row>
    <row r="5666" spans="1:10">
      <c r="A5666" s="98">
        <v>44193</v>
      </c>
      <c r="B5666" s="99">
        <v>44193</v>
      </c>
      <c r="C5666" s="100" t="s">
        <v>820</v>
      </c>
      <c r="D5666" s="101">
        <f>VLOOKUP(Pag_Inicio_Corr_mas_casos[[#This Row],[Corregimiento]],Hoja3!$A$2:$D$676,4,0)</f>
        <v>130101</v>
      </c>
      <c r="E5666" s="100">
        <v>35</v>
      </c>
      <c r="J5666" s="166"/>
    </row>
    <row r="5667" spans="1:10">
      <c r="A5667" s="98">
        <v>44193</v>
      </c>
      <c r="B5667" s="99">
        <v>44193</v>
      </c>
      <c r="C5667" s="100" t="s">
        <v>750</v>
      </c>
      <c r="D5667" s="101">
        <f>VLOOKUP(Pag_Inicio_Corr_mas_casos[[#This Row],[Corregimiento]],Hoja3!$A$2:$D$676,4,0)</f>
        <v>91001</v>
      </c>
      <c r="E5667" s="100">
        <v>35</v>
      </c>
      <c r="J5667" s="166"/>
    </row>
    <row r="5668" spans="1:10">
      <c r="A5668" s="98">
        <v>44193</v>
      </c>
      <c r="B5668" s="99">
        <v>44193</v>
      </c>
      <c r="C5668" s="100" t="s">
        <v>730</v>
      </c>
      <c r="D5668" s="101">
        <f>VLOOKUP(Pag_Inicio_Corr_mas_casos[[#This Row],[Corregimiento]],Hoja3!$A$2:$D$676,4,0)</f>
        <v>81007</v>
      </c>
      <c r="E5668" s="100">
        <v>34</v>
      </c>
      <c r="J5668" s="166"/>
    </row>
    <row r="5669" spans="1:10">
      <c r="A5669" s="98">
        <v>44193</v>
      </c>
      <c r="B5669" s="99">
        <v>44193</v>
      </c>
      <c r="C5669" s="100" t="s">
        <v>732</v>
      </c>
      <c r="D5669" s="101">
        <f>VLOOKUP(Pag_Inicio_Corr_mas_casos[[#This Row],[Corregimiento]],Hoja3!$A$2:$D$676,4,0)</f>
        <v>80826</v>
      </c>
      <c r="E5669" s="100">
        <v>33</v>
      </c>
      <c r="J5669" s="166"/>
    </row>
    <row r="5670" spans="1:10">
      <c r="A5670" s="98">
        <v>44193</v>
      </c>
      <c r="B5670" s="99">
        <v>44193</v>
      </c>
      <c r="C5670" s="100" t="s">
        <v>738</v>
      </c>
      <c r="D5670" s="101">
        <f>VLOOKUP(Pag_Inicio_Corr_mas_casos[[#This Row],[Corregimiento]],Hoja3!$A$2:$D$676,4,0)</f>
        <v>80817</v>
      </c>
      <c r="E5670" s="100">
        <v>33</v>
      </c>
      <c r="J5670" s="166"/>
    </row>
    <row r="5671" spans="1:10">
      <c r="A5671" s="98">
        <v>44193</v>
      </c>
      <c r="B5671" s="99">
        <v>44193</v>
      </c>
      <c r="C5671" s="100" t="s">
        <v>729</v>
      </c>
      <c r="D5671" s="101">
        <f>VLOOKUP(Pag_Inicio_Corr_mas_casos[[#This Row],[Corregimiento]],Hoja3!$A$2:$D$676,4,0)</f>
        <v>130708</v>
      </c>
      <c r="E5671" s="100">
        <v>32</v>
      </c>
      <c r="J5671" s="166"/>
    </row>
    <row r="5672" spans="1:10">
      <c r="A5672" s="98">
        <v>44193</v>
      </c>
      <c r="B5672" s="99">
        <v>44193</v>
      </c>
      <c r="C5672" s="100" t="s">
        <v>755</v>
      </c>
      <c r="D5672" s="101">
        <f>VLOOKUP(Pag_Inicio_Corr_mas_casos[[#This Row],[Corregimiento]],Hoja3!$A$2:$D$676,4,0)</f>
        <v>40606</v>
      </c>
      <c r="E5672" s="100">
        <v>30</v>
      </c>
      <c r="J5672" s="166"/>
    </row>
    <row r="5673" spans="1:10">
      <c r="A5673" s="98">
        <v>44193</v>
      </c>
      <c r="B5673" s="99">
        <v>44193</v>
      </c>
      <c r="C5673" s="100" t="s">
        <v>821</v>
      </c>
      <c r="D5673" s="101">
        <f>VLOOKUP(Pag_Inicio_Corr_mas_casos[[#This Row],[Corregimiento]],Hoja3!$A$2:$D$676,4,0)</f>
        <v>130106</v>
      </c>
      <c r="E5673" s="100">
        <v>30</v>
      </c>
      <c r="J5673" s="166"/>
    </row>
    <row r="5674" spans="1:10">
      <c r="A5674" s="98">
        <v>44193</v>
      </c>
      <c r="B5674" s="99">
        <v>44193</v>
      </c>
      <c r="C5674" s="100" t="s">
        <v>739</v>
      </c>
      <c r="D5674" s="101">
        <f>VLOOKUP(Pag_Inicio_Corr_mas_casos[[#This Row],[Corregimiento]],Hoja3!$A$2:$D$676,4,0)</f>
        <v>80822</v>
      </c>
      <c r="E5674" s="100">
        <v>29</v>
      </c>
      <c r="J5674" s="166"/>
    </row>
    <row r="5675" spans="1:10">
      <c r="A5675" s="98">
        <v>44193</v>
      </c>
      <c r="B5675" s="99">
        <v>44193</v>
      </c>
      <c r="C5675" s="100" t="s">
        <v>800</v>
      </c>
      <c r="D5675" s="101">
        <f>VLOOKUP(Pag_Inicio_Corr_mas_casos[[#This Row],[Corregimiento]],Hoja3!$A$2:$D$676,4,0)</f>
        <v>130702</v>
      </c>
      <c r="E5675" s="100">
        <v>29</v>
      </c>
      <c r="J5675" s="166"/>
    </row>
    <row r="5676" spans="1:10">
      <c r="A5676" s="98">
        <v>44193</v>
      </c>
      <c r="B5676" s="99">
        <v>44193</v>
      </c>
      <c r="C5676" s="100" t="s">
        <v>805</v>
      </c>
      <c r="D5676" s="101">
        <f>VLOOKUP(Pag_Inicio_Corr_mas_casos[[#This Row],[Corregimiento]],Hoja3!$A$2:$D$676,4,0)</f>
        <v>81002</v>
      </c>
      <c r="E5676" s="100">
        <v>29</v>
      </c>
      <c r="J5676" s="166"/>
    </row>
    <row r="5677" spans="1:10">
      <c r="A5677" s="98">
        <v>44193</v>
      </c>
      <c r="B5677" s="99">
        <v>44193</v>
      </c>
      <c r="C5677" s="100" t="s">
        <v>743</v>
      </c>
      <c r="D5677" s="101">
        <f>VLOOKUP(Pag_Inicio_Corr_mas_casos[[#This Row],[Corregimiento]],Hoja3!$A$2:$D$676,4,0)</f>
        <v>50208</v>
      </c>
      <c r="E5677" s="100">
        <v>29</v>
      </c>
      <c r="J5677" s="166"/>
    </row>
    <row r="5678" spans="1:10">
      <c r="A5678" s="98">
        <v>44193</v>
      </c>
      <c r="B5678" s="99">
        <v>44193</v>
      </c>
      <c r="C5678" s="100" t="s">
        <v>736</v>
      </c>
      <c r="D5678" s="101">
        <f>VLOOKUP(Pag_Inicio_Corr_mas_casos[[#This Row],[Corregimiento]],Hoja3!$A$2:$D$676,4,0)</f>
        <v>80813</v>
      </c>
      <c r="E5678" s="100">
        <v>29</v>
      </c>
      <c r="J5678" s="166"/>
    </row>
    <row r="5679" spans="1:10">
      <c r="A5679" s="98">
        <v>44193</v>
      </c>
      <c r="B5679" s="99">
        <v>44193</v>
      </c>
      <c r="C5679" s="100" t="s">
        <v>749</v>
      </c>
      <c r="D5679" s="101">
        <f>VLOOKUP(Pag_Inicio_Corr_mas_casos[[#This Row],[Corregimiento]],Hoja3!$A$2:$D$676,4,0)</f>
        <v>30113</v>
      </c>
      <c r="E5679" s="100">
        <v>29</v>
      </c>
      <c r="J5679" s="166"/>
    </row>
    <row r="5680" spans="1:10">
      <c r="A5680" s="98">
        <v>44193</v>
      </c>
      <c r="B5680" s="99">
        <v>44193</v>
      </c>
      <c r="C5680" s="100" t="s">
        <v>752</v>
      </c>
      <c r="D5680" s="101">
        <f>VLOOKUP(Pag_Inicio_Corr_mas_casos[[#This Row],[Corregimiento]],Hoja3!$A$2:$D$676,4,0)</f>
        <v>30107</v>
      </c>
      <c r="E5680" s="100">
        <v>27</v>
      </c>
      <c r="J5680" s="166"/>
    </row>
    <row r="5681" spans="1:10">
      <c r="A5681" s="98">
        <v>44193</v>
      </c>
      <c r="B5681" s="99">
        <v>44193</v>
      </c>
      <c r="C5681" s="100" t="s">
        <v>725</v>
      </c>
      <c r="D5681" s="101">
        <f>VLOOKUP(Pag_Inicio_Corr_mas_casos[[#This Row],[Corregimiento]],Hoja3!$A$2:$D$676,4,0)</f>
        <v>80806</v>
      </c>
      <c r="E5681" s="100">
        <v>25</v>
      </c>
      <c r="J5681" s="166"/>
    </row>
    <row r="5682" spans="1:10">
      <c r="A5682" s="98">
        <v>44193</v>
      </c>
      <c r="B5682" s="99">
        <v>44193</v>
      </c>
      <c r="C5682" s="100" t="s">
        <v>806</v>
      </c>
      <c r="D5682" s="101">
        <f>VLOOKUP(Pag_Inicio_Corr_mas_casos[[#This Row],[Corregimiento]],Hoja3!$A$2:$D$676,4,0)</f>
        <v>81003</v>
      </c>
      <c r="E5682" s="100">
        <v>25</v>
      </c>
      <c r="J5682" s="166"/>
    </row>
    <row r="5683" spans="1:10">
      <c r="A5683" s="98">
        <v>44193</v>
      </c>
      <c r="B5683" s="99">
        <v>44193</v>
      </c>
      <c r="C5683" s="100" t="s">
        <v>727</v>
      </c>
      <c r="D5683" s="101">
        <f>VLOOKUP(Pag_Inicio_Corr_mas_casos[[#This Row],[Corregimiento]],Hoja3!$A$2:$D$676,4,0)</f>
        <v>80807</v>
      </c>
      <c r="E5683" s="100">
        <v>24</v>
      </c>
      <c r="J5683" s="166"/>
    </row>
    <row r="5684" spans="1:10">
      <c r="A5684" s="98">
        <v>44193</v>
      </c>
      <c r="B5684" s="99">
        <v>44193</v>
      </c>
      <c r="C5684" s="100" t="s">
        <v>733</v>
      </c>
      <c r="D5684" s="101">
        <f>VLOOKUP(Pag_Inicio_Corr_mas_casos[[#This Row],[Corregimiento]],Hoja3!$A$2:$D$676,4,0)</f>
        <v>80811</v>
      </c>
      <c r="E5684" s="100">
        <v>23</v>
      </c>
      <c r="J5684" s="166"/>
    </row>
    <row r="5685" spans="1:10">
      <c r="A5685" s="98">
        <v>44193</v>
      </c>
      <c r="B5685" s="99">
        <v>44193</v>
      </c>
      <c r="C5685" s="100" t="s">
        <v>780</v>
      </c>
      <c r="D5685" s="101">
        <f>VLOOKUP(Pag_Inicio_Corr_mas_casos[[#This Row],[Corregimiento]],Hoja3!$A$2:$D$676,4,0)</f>
        <v>81005</v>
      </c>
      <c r="E5685" s="100">
        <v>23</v>
      </c>
      <c r="J5685" s="166"/>
    </row>
    <row r="5686" spans="1:10">
      <c r="A5686" s="98">
        <v>44193</v>
      </c>
      <c r="B5686" s="99">
        <v>44193</v>
      </c>
      <c r="C5686" s="100" t="s">
        <v>744</v>
      </c>
      <c r="D5686" s="101">
        <f>VLOOKUP(Pag_Inicio_Corr_mas_casos[[#This Row],[Corregimiento]],Hoja3!$A$2:$D$676,4,0)</f>
        <v>130701</v>
      </c>
      <c r="E5686" s="100">
        <v>22</v>
      </c>
      <c r="J5686" s="166"/>
    </row>
    <row r="5687" spans="1:10">
      <c r="A5687" s="98">
        <v>44193</v>
      </c>
      <c r="B5687" s="99">
        <v>44193</v>
      </c>
      <c r="C5687" s="100" t="s">
        <v>742</v>
      </c>
      <c r="D5687" s="101">
        <f>VLOOKUP(Pag_Inicio_Corr_mas_casos[[#This Row],[Corregimiento]],Hoja3!$A$2:$D$676,4,0)</f>
        <v>130716</v>
      </c>
      <c r="E5687" s="100">
        <v>22</v>
      </c>
      <c r="J5687" s="166"/>
    </row>
    <row r="5688" spans="1:10">
      <c r="A5688" s="98">
        <v>44193</v>
      </c>
      <c r="B5688" s="99">
        <v>44193</v>
      </c>
      <c r="C5688" s="100" t="s">
        <v>812</v>
      </c>
      <c r="D5688" s="101">
        <f>VLOOKUP(Pag_Inicio_Corr_mas_casos[[#This Row],[Corregimiento]],Hoja3!$A$2:$D$676,4,0)</f>
        <v>30103</v>
      </c>
      <c r="E5688" s="100">
        <v>21</v>
      </c>
      <c r="J5688" s="166"/>
    </row>
    <row r="5689" spans="1:10">
      <c r="A5689" s="98">
        <v>44193</v>
      </c>
      <c r="B5689" s="99">
        <v>44193</v>
      </c>
      <c r="C5689" s="100" t="s">
        <v>817</v>
      </c>
      <c r="D5689" s="101">
        <f>VLOOKUP(Pag_Inicio_Corr_mas_casos[[#This Row],[Corregimiento]],Hoja3!$A$2:$D$676,4,0)</f>
        <v>30104</v>
      </c>
      <c r="E5689" s="100">
        <v>21</v>
      </c>
      <c r="J5689" s="166"/>
    </row>
    <row r="5690" spans="1:10">
      <c r="A5690" s="98">
        <v>44193</v>
      </c>
      <c r="B5690" s="99">
        <v>44193</v>
      </c>
      <c r="C5690" s="100" t="s">
        <v>823</v>
      </c>
      <c r="D5690" s="101">
        <f>VLOOKUP(Pag_Inicio_Corr_mas_casos[[#This Row],[Corregimiento]],Hoja3!$A$2:$D$676,4,0)</f>
        <v>130108</v>
      </c>
      <c r="E5690" s="100">
        <v>20</v>
      </c>
      <c r="J5690" s="166"/>
    </row>
    <row r="5691" spans="1:10">
      <c r="A5691" s="98">
        <v>44193</v>
      </c>
      <c r="B5691" s="99">
        <v>44193</v>
      </c>
      <c r="C5691" s="100" t="s">
        <v>835</v>
      </c>
      <c r="D5691" s="101">
        <f>VLOOKUP(Pag_Inicio_Corr_mas_casos[[#This Row],[Corregimiento]],Hoja3!$A$2:$D$676,4,0)</f>
        <v>80501</v>
      </c>
      <c r="E5691" s="100">
        <v>20</v>
      </c>
      <c r="J5691" s="166"/>
    </row>
    <row r="5692" spans="1:10">
      <c r="A5692" s="98">
        <v>44193</v>
      </c>
      <c r="B5692" s="99">
        <v>44193</v>
      </c>
      <c r="C5692" s="100" t="s">
        <v>845</v>
      </c>
      <c r="D5692" s="101">
        <f>VLOOKUP(Pag_Inicio_Corr_mas_casos[[#This Row],[Corregimiento]],Hoja3!$A$2:$D$676,4,0)</f>
        <v>40601</v>
      </c>
      <c r="E5692" s="100">
        <v>20</v>
      </c>
      <c r="J5692" s="166"/>
    </row>
    <row r="5693" spans="1:10">
      <c r="A5693" s="98">
        <v>44193</v>
      </c>
      <c r="B5693" s="99">
        <v>44193</v>
      </c>
      <c r="C5693" s="100" t="s">
        <v>761</v>
      </c>
      <c r="D5693" s="101">
        <f>VLOOKUP(Pag_Inicio_Corr_mas_casos[[#This Row],[Corregimiento]],Hoja3!$A$2:$D$676,4,0)</f>
        <v>60105</v>
      </c>
      <c r="E5693" s="100">
        <v>20</v>
      </c>
      <c r="J5693" s="166"/>
    </row>
    <row r="5694" spans="1:10">
      <c r="A5694" s="98">
        <v>44193</v>
      </c>
      <c r="B5694" s="99">
        <v>44193</v>
      </c>
      <c r="C5694" s="100" t="s">
        <v>848</v>
      </c>
      <c r="D5694" s="101">
        <f>VLOOKUP(Pag_Inicio_Corr_mas_casos[[#This Row],[Corregimiento]],Hoja3!$A$2:$D$676,4,0)</f>
        <v>20401</v>
      </c>
      <c r="E5694" s="100">
        <v>19</v>
      </c>
      <c r="J5694" s="166"/>
    </row>
    <row r="5695" spans="1:10">
      <c r="A5695" s="98">
        <v>44193</v>
      </c>
      <c r="B5695" s="99">
        <v>44193</v>
      </c>
      <c r="C5695" s="100" t="s">
        <v>803</v>
      </c>
      <c r="D5695" s="101">
        <f>VLOOKUP(Pag_Inicio_Corr_mas_casos[[#This Row],[Corregimiento]],Hoja3!$A$2:$D$676,4,0)</f>
        <v>81008</v>
      </c>
      <c r="E5695" s="100">
        <v>19</v>
      </c>
      <c r="J5695" s="166"/>
    </row>
    <row r="5696" spans="1:10">
      <c r="A5696" s="98">
        <v>44193</v>
      </c>
      <c r="B5696" s="99">
        <v>44193</v>
      </c>
      <c r="C5696" s="100" t="s">
        <v>754</v>
      </c>
      <c r="D5696" s="101">
        <f>VLOOKUP(Pag_Inicio_Corr_mas_casos[[#This Row],[Corregimiento]],Hoja3!$A$2:$D$676,4,0)</f>
        <v>130709</v>
      </c>
      <c r="E5696" s="100">
        <v>17</v>
      </c>
      <c r="J5696" s="166"/>
    </row>
    <row r="5697" spans="1:10">
      <c r="A5697" s="98">
        <v>44193</v>
      </c>
      <c r="B5697" s="99">
        <v>44193</v>
      </c>
      <c r="C5697" s="100" t="s">
        <v>843</v>
      </c>
      <c r="D5697" s="101">
        <f>VLOOKUP(Pag_Inicio_Corr_mas_casos[[#This Row],[Corregimiento]],Hoja3!$A$2:$D$676,4,0)</f>
        <v>40501</v>
      </c>
      <c r="E5697" s="100">
        <v>17</v>
      </c>
      <c r="J5697" s="166"/>
    </row>
    <row r="5698" spans="1:10">
      <c r="A5698" s="98">
        <v>44193</v>
      </c>
      <c r="B5698" s="99">
        <v>44193</v>
      </c>
      <c r="C5698" s="100" t="s">
        <v>745</v>
      </c>
      <c r="D5698" s="101">
        <f>VLOOKUP(Pag_Inicio_Corr_mas_casos[[#This Row],[Corregimiento]],Hoja3!$A$2:$D$676,4,0)</f>
        <v>80804</v>
      </c>
      <c r="E5698" s="100">
        <v>16</v>
      </c>
      <c r="J5698" s="166"/>
    </row>
    <row r="5699" spans="1:10">
      <c r="A5699" s="98">
        <v>44193</v>
      </c>
      <c r="B5699" s="99">
        <v>44193</v>
      </c>
      <c r="C5699" s="100" t="s">
        <v>788</v>
      </c>
      <c r="D5699" s="101">
        <f>VLOOKUP(Pag_Inicio_Corr_mas_casos[[#This Row],[Corregimiento]],Hoja3!$A$2:$D$676,4,0)</f>
        <v>40611</v>
      </c>
      <c r="E5699" s="100">
        <v>15</v>
      </c>
      <c r="J5699" s="166"/>
    </row>
    <row r="5700" spans="1:10">
      <c r="A5700" s="98">
        <v>44193</v>
      </c>
      <c r="B5700" s="99">
        <v>44193</v>
      </c>
      <c r="C5700" s="100" t="s">
        <v>849</v>
      </c>
      <c r="D5700" s="101">
        <f>VLOOKUP(Pag_Inicio_Corr_mas_casos[[#This Row],[Corregimiento]],Hoja3!$A$2:$D$676,4,0)</f>
        <v>30405</v>
      </c>
      <c r="E5700" s="100">
        <v>15</v>
      </c>
      <c r="J5700" s="166"/>
    </row>
    <row r="5701" spans="1:10">
      <c r="A5701" s="98">
        <v>44193</v>
      </c>
      <c r="B5701" s="99">
        <v>44193</v>
      </c>
      <c r="C5701" s="100" t="s">
        <v>850</v>
      </c>
      <c r="D5701" s="101">
        <f>VLOOKUP(Pag_Inicio_Corr_mas_casos[[#This Row],[Corregimiento]],Hoja3!$A$2:$D$676,4,0)</f>
        <v>30110</v>
      </c>
      <c r="E5701" s="100">
        <v>15</v>
      </c>
      <c r="J5701" s="166"/>
    </row>
    <row r="5702" spans="1:10">
      <c r="A5702" s="98">
        <v>44193</v>
      </c>
      <c r="B5702" s="99">
        <v>44193</v>
      </c>
      <c r="C5702" s="100" t="s">
        <v>741</v>
      </c>
      <c r="D5702" s="101">
        <f>VLOOKUP(Pag_Inicio_Corr_mas_casos[[#This Row],[Corregimiento]],Hoja3!$A$2:$D$676,4,0)</f>
        <v>80815</v>
      </c>
      <c r="E5702" s="100">
        <v>14</v>
      </c>
      <c r="F5702" s="7"/>
      <c r="J5702" s="166"/>
    </row>
    <row r="5703" spans="1:10">
      <c r="A5703" s="98">
        <v>44193</v>
      </c>
      <c r="B5703" s="99">
        <v>44193</v>
      </c>
      <c r="C5703" s="100" t="s">
        <v>789</v>
      </c>
      <c r="D5703" s="101">
        <f>VLOOKUP(Pag_Inicio_Corr_mas_casos[[#This Row],[Corregimiento]],Hoja3!$A$2:$D$676,4,0)</f>
        <v>130310</v>
      </c>
      <c r="E5703" s="100">
        <v>14</v>
      </c>
      <c r="J5703" s="166"/>
    </row>
    <row r="5704" spans="1:10">
      <c r="A5704" s="98">
        <v>44193</v>
      </c>
      <c r="B5704" s="99">
        <v>44193</v>
      </c>
      <c r="C5704" s="100" t="s">
        <v>851</v>
      </c>
      <c r="D5704" s="101">
        <f>VLOOKUP(Pag_Inicio_Corr_mas_casos[[#This Row],[Corregimiento]],Hoja3!$A$2:$D$676,4,0)</f>
        <v>40610</v>
      </c>
      <c r="E5704" s="100">
        <v>14</v>
      </c>
      <c r="J5704" s="166"/>
    </row>
    <row r="5705" spans="1:10">
      <c r="A5705" s="98">
        <v>44193</v>
      </c>
      <c r="B5705" s="99">
        <v>44193</v>
      </c>
      <c r="C5705" s="100" t="s">
        <v>756</v>
      </c>
      <c r="D5705" s="101">
        <f>VLOOKUP(Pag_Inicio_Corr_mas_casos[[#This Row],[Corregimiento]],Hoja3!$A$2:$D$676,4,0)</f>
        <v>130103</v>
      </c>
      <c r="E5705" s="100">
        <v>13</v>
      </c>
      <c r="J5705" s="166"/>
    </row>
    <row r="5706" spans="1:10">
      <c r="A5706" s="98">
        <v>44193</v>
      </c>
      <c r="B5706" s="99">
        <v>44193</v>
      </c>
      <c r="C5706" s="100" t="s">
        <v>746</v>
      </c>
      <c r="D5706" s="101">
        <f>VLOOKUP(Pag_Inicio_Corr_mas_casos[[#This Row],[Corregimiento]],Hoja3!$A$2:$D$676,4,0)</f>
        <v>20601</v>
      </c>
      <c r="E5706" s="100">
        <v>13</v>
      </c>
      <c r="J5706" s="166"/>
    </row>
    <row r="5707" spans="1:10">
      <c r="A5707" s="98">
        <v>44193</v>
      </c>
      <c r="B5707" s="99">
        <v>44193</v>
      </c>
      <c r="C5707" s="100" t="s">
        <v>777</v>
      </c>
      <c r="D5707" s="101">
        <f>VLOOKUP(Pag_Inicio_Corr_mas_casos[[#This Row],[Corregimiento]],Hoja3!$A$2:$D$676,4,0)</f>
        <v>80808</v>
      </c>
      <c r="E5707" s="100">
        <v>13</v>
      </c>
      <c r="J5707" s="166"/>
    </row>
    <row r="5708" spans="1:10">
      <c r="A5708" s="98">
        <v>44193</v>
      </c>
      <c r="B5708" s="99">
        <v>44193</v>
      </c>
      <c r="C5708" s="100" t="s">
        <v>757</v>
      </c>
      <c r="D5708" s="101">
        <f>VLOOKUP(Pag_Inicio_Corr_mas_casos[[#This Row],[Corregimiento]],Hoja3!$A$2:$D$676,4,0)</f>
        <v>80508</v>
      </c>
      <c r="E5708" s="100">
        <v>13</v>
      </c>
      <c r="J5708" s="166"/>
    </row>
    <row r="5709" spans="1:10">
      <c r="A5709" s="98">
        <v>44193</v>
      </c>
      <c r="B5709" s="99">
        <v>44193</v>
      </c>
      <c r="C5709" s="100" t="s">
        <v>852</v>
      </c>
      <c r="D5709" s="101">
        <f>VLOOKUP(Pag_Inicio_Corr_mas_casos[[#This Row],[Corregimiento]],Hoja3!$A$2:$D$676,4,0)</f>
        <v>20201</v>
      </c>
      <c r="E5709" s="100">
        <v>12</v>
      </c>
      <c r="J5709" s="166"/>
    </row>
    <row r="5710" spans="1:10">
      <c r="A5710" s="98">
        <v>44193</v>
      </c>
      <c r="B5710" s="99">
        <v>44193</v>
      </c>
      <c r="C5710" s="100" t="s">
        <v>836</v>
      </c>
      <c r="D5710" s="101">
        <f>VLOOKUP(Pag_Inicio_Corr_mas_casos[[#This Row],[Corregimiento]],Hoja3!$A$2:$D$676,4,0)</f>
        <v>20105</v>
      </c>
      <c r="E5710" s="100">
        <v>11</v>
      </c>
      <c r="J5710" s="166"/>
    </row>
    <row r="5711" spans="1:10">
      <c r="A5711" s="98">
        <v>44193</v>
      </c>
      <c r="B5711" s="99">
        <v>44193</v>
      </c>
      <c r="C5711" s="100" t="s">
        <v>808</v>
      </c>
      <c r="D5711" s="101">
        <f>VLOOKUP(Pag_Inicio_Corr_mas_casos[[#This Row],[Corregimiento]],Hoja3!$A$2:$D$676,4,0)</f>
        <v>30111</v>
      </c>
      <c r="E5711" s="100">
        <v>11</v>
      </c>
      <c r="J5711" s="166"/>
    </row>
    <row r="5712" spans="1:10">
      <c r="A5712" s="169">
        <v>44194</v>
      </c>
      <c r="B5712" s="170">
        <v>44194</v>
      </c>
      <c r="C5712" s="171" t="s">
        <v>831</v>
      </c>
      <c r="D5712" s="172">
        <f>VLOOKUP(Pag_Inicio_Corr_mas_casos[[#This Row],[Corregimiento]],Hoja3!$A$2:$D$676,4,0)</f>
        <v>80812</v>
      </c>
      <c r="E5712" s="171">
        <v>137</v>
      </c>
      <c r="F5712">
        <v>87</v>
      </c>
      <c r="J5712" s="166"/>
    </row>
    <row r="5713" spans="1:10">
      <c r="A5713" s="169">
        <v>44194</v>
      </c>
      <c r="B5713" s="170">
        <v>44194</v>
      </c>
      <c r="C5713" s="171" t="s">
        <v>797</v>
      </c>
      <c r="D5713" s="172">
        <f>VLOOKUP(Pag_Inicio_Corr_mas_casos[[#This Row],[Corregimiento]],Hoja3!$A$2:$D$676,4,0)</f>
        <v>80819</v>
      </c>
      <c r="E5713" s="171">
        <v>107</v>
      </c>
      <c r="J5713" s="166"/>
    </row>
    <row r="5714" spans="1:10">
      <c r="A5714" s="169">
        <v>44194</v>
      </c>
      <c r="B5714" s="170">
        <v>44194</v>
      </c>
      <c r="C5714" s="171" t="s">
        <v>733</v>
      </c>
      <c r="D5714" s="172">
        <f>VLOOKUP(Pag_Inicio_Corr_mas_casos[[#This Row],[Corregimiento]],Hoja3!$A$2:$D$676,4,0)</f>
        <v>80811</v>
      </c>
      <c r="E5714" s="171">
        <v>102</v>
      </c>
      <c r="J5714" s="166"/>
    </row>
    <row r="5715" spans="1:10">
      <c r="A5715" s="169">
        <v>44194</v>
      </c>
      <c r="B5715" s="170">
        <v>44194</v>
      </c>
      <c r="C5715" s="171" t="s">
        <v>821</v>
      </c>
      <c r="D5715" s="172">
        <f>VLOOKUP(Pag_Inicio_Corr_mas_casos[[#This Row],[Corregimiento]],Hoja3!$A$2:$D$676,4,0)</f>
        <v>130106</v>
      </c>
      <c r="E5715" s="171">
        <v>99</v>
      </c>
      <c r="J5715" s="166"/>
    </row>
    <row r="5716" spans="1:10">
      <c r="A5716" s="169">
        <v>44194</v>
      </c>
      <c r="B5716" s="170">
        <v>44194</v>
      </c>
      <c r="C5716" s="171" t="s">
        <v>724</v>
      </c>
      <c r="D5716" s="172">
        <f>VLOOKUP(Pag_Inicio_Corr_mas_casos[[#This Row],[Corregimiento]],Hoja3!$A$2:$D$676,4,0)</f>
        <v>81009</v>
      </c>
      <c r="E5716" s="171">
        <v>95</v>
      </c>
      <c r="J5716" s="166"/>
    </row>
    <row r="5717" spans="1:10">
      <c r="A5717" s="169">
        <v>44194</v>
      </c>
      <c r="B5717" s="170">
        <v>44194</v>
      </c>
      <c r="C5717" s="171" t="s">
        <v>807</v>
      </c>
      <c r="D5717" s="172">
        <f>VLOOKUP(Pag_Inicio_Corr_mas_casos[[#This Row],[Corregimiento]],Hoja3!$A$2:$D$676,4,0)</f>
        <v>91001</v>
      </c>
      <c r="E5717" s="171">
        <v>94</v>
      </c>
      <c r="J5717" s="166"/>
    </row>
    <row r="5718" spans="1:10">
      <c r="A5718" s="169">
        <v>44194</v>
      </c>
      <c r="B5718" s="170">
        <v>44194</v>
      </c>
      <c r="C5718" s="171" t="s">
        <v>555</v>
      </c>
      <c r="D5718" s="172">
        <f>VLOOKUP(Pag_Inicio_Corr_mas_casos[[#This Row],[Corregimiento]],Hoja3!$A$2:$D$676,4,0)</f>
        <v>80821</v>
      </c>
      <c r="E5718" s="171">
        <v>92</v>
      </c>
      <c r="J5718" s="166"/>
    </row>
    <row r="5719" spans="1:10">
      <c r="A5719" s="169">
        <v>44194</v>
      </c>
      <c r="B5719" s="170">
        <v>44194</v>
      </c>
      <c r="C5719" s="171" t="s">
        <v>853</v>
      </c>
      <c r="D5719" s="172">
        <f>VLOOKUP(Pag_Inicio_Corr_mas_casos[[#This Row],[Corregimiento]],Hoja3!$A$2:$D$676,4,0)</f>
        <v>130101</v>
      </c>
      <c r="E5719" s="171">
        <v>91</v>
      </c>
      <c r="J5719" s="166"/>
    </row>
    <row r="5720" spans="1:10">
      <c r="A5720" s="169">
        <v>44194</v>
      </c>
      <c r="B5720" s="170">
        <v>44194</v>
      </c>
      <c r="C5720" s="171" t="s">
        <v>738</v>
      </c>
      <c r="D5720" s="172">
        <f>VLOOKUP(Pag_Inicio_Corr_mas_casos[[#This Row],[Corregimiento]],Hoja3!$A$2:$D$676,4,0)</f>
        <v>80817</v>
      </c>
      <c r="E5720" s="171">
        <v>90</v>
      </c>
      <c r="J5720" s="166"/>
    </row>
    <row r="5721" spans="1:10">
      <c r="A5721" s="169">
        <v>44194</v>
      </c>
      <c r="B5721" s="170">
        <v>44194</v>
      </c>
      <c r="C5721" s="171" t="s">
        <v>796</v>
      </c>
      <c r="D5721" s="172">
        <f>VLOOKUP(Pag_Inicio_Corr_mas_casos[[#This Row],[Corregimiento]],Hoja3!$A$2:$D$676,4,0)</f>
        <v>80809</v>
      </c>
      <c r="E5721" s="171">
        <v>90</v>
      </c>
      <c r="J5721" s="166"/>
    </row>
    <row r="5722" spans="1:10">
      <c r="A5722" s="169">
        <v>44194</v>
      </c>
      <c r="B5722" s="170">
        <v>44194</v>
      </c>
      <c r="C5722" s="171" t="s">
        <v>725</v>
      </c>
      <c r="D5722" s="172">
        <f>VLOOKUP(Pag_Inicio_Corr_mas_casos[[#This Row],[Corregimiento]],Hoja3!$A$2:$D$676,4,0)</f>
        <v>80806</v>
      </c>
      <c r="E5722" s="171">
        <v>89</v>
      </c>
      <c r="J5722" s="166"/>
    </row>
    <row r="5723" spans="1:10">
      <c r="A5723" s="169">
        <v>44194</v>
      </c>
      <c r="B5723" s="170">
        <v>44194</v>
      </c>
      <c r="C5723" s="171" t="s">
        <v>741</v>
      </c>
      <c r="D5723" s="172">
        <f>VLOOKUP(Pag_Inicio_Corr_mas_casos[[#This Row],[Corregimiento]],Hoja3!$A$2:$D$676,4,0)</f>
        <v>80815</v>
      </c>
      <c r="E5723" s="171">
        <v>116</v>
      </c>
      <c r="J5723" s="166"/>
    </row>
    <row r="5724" spans="1:10">
      <c r="A5724" s="169">
        <v>44194</v>
      </c>
      <c r="B5724" s="170">
        <v>44194</v>
      </c>
      <c r="C5724" s="171" t="s">
        <v>806</v>
      </c>
      <c r="D5724" s="172">
        <f>VLOOKUP(Pag_Inicio_Corr_mas_casos[[#This Row],[Corregimiento]],Hoja3!$A$2:$D$676,4,0)</f>
        <v>81003</v>
      </c>
      <c r="E5724" s="171">
        <v>86</v>
      </c>
      <c r="J5724" s="166"/>
    </row>
    <row r="5725" spans="1:10">
      <c r="A5725" s="169">
        <v>44194</v>
      </c>
      <c r="B5725" s="170">
        <v>44194</v>
      </c>
      <c r="C5725" s="171" t="s">
        <v>739</v>
      </c>
      <c r="D5725" s="172">
        <f>VLOOKUP(Pag_Inicio_Corr_mas_casos[[#This Row],[Corregimiento]],Hoja3!$A$2:$D$676,4,0)</f>
        <v>80822</v>
      </c>
      <c r="E5725" s="171">
        <v>82</v>
      </c>
      <c r="J5725" s="166"/>
    </row>
    <row r="5726" spans="1:10">
      <c r="A5726" s="169">
        <v>44194</v>
      </c>
      <c r="B5726" s="170">
        <v>44194</v>
      </c>
      <c r="C5726" s="171" t="s">
        <v>800</v>
      </c>
      <c r="D5726" s="172">
        <f>VLOOKUP(Pag_Inicio_Corr_mas_casos[[#This Row],[Corregimiento]],Hoja3!$A$2:$D$676,4,0)</f>
        <v>130702</v>
      </c>
      <c r="E5726" s="171">
        <v>82</v>
      </c>
      <c r="J5726" s="166"/>
    </row>
    <row r="5727" spans="1:10">
      <c r="A5727" s="169">
        <v>44194</v>
      </c>
      <c r="B5727" s="170">
        <v>44194</v>
      </c>
      <c r="C5727" s="171" t="s">
        <v>726</v>
      </c>
      <c r="D5727" s="172">
        <f>VLOOKUP(Pag_Inicio_Corr_mas_casos[[#This Row],[Corregimiento]],Hoja3!$A$2:$D$676,4,0)</f>
        <v>80823</v>
      </c>
      <c r="E5727" s="171">
        <v>82</v>
      </c>
      <c r="J5727" s="166"/>
    </row>
    <row r="5728" spans="1:10">
      <c r="A5728" s="169">
        <v>44194</v>
      </c>
      <c r="B5728" s="170">
        <v>44194</v>
      </c>
      <c r="C5728" s="171" t="s">
        <v>722</v>
      </c>
      <c r="D5728" s="172">
        <f>VLOOKUP(Pag_Inicio_Corr_mas_casos[[#This Row],[Corregimiento]],Hoja3!$A$2:$D$676,4,0)</f>
        <v>80810</v>
      </c>
      <c r="E5728" s="171">
        <v>80</v>
      </c>
      <c r="J5728" s="166"/>
    </row>
    <row r="5729" spans="1:10">
      <c r="A5729" s="169">
        <v>44194</v>
      </c>
      <c r="B5729" s="170">
        <v>44194</v>
      </c>
      <c r="C5729" s="171" t="s">
        <v>839</v>
      </c>
      <c r="D5729" s="172">
        <f>VLOOKUP(Pag_Inicio_Corr_mas_casos[[#This Row],[Corregimiento]],Hoja3!$A$2:$D$676,4,0)</f>
        <v>130102</v>
      </c>
      <c r="E5729" s="171">
        <v>78</v>
      </c>
      <c r="J5729" s="166"/>
    </row>
    <row r="5730" spans="1:10">
      <c r="A5730" s="169">
        <v>44194</v>
      </c>
      <c r="B5730" s="170">
        <v>44194</v>
      </c>
      <c r="C5730" s="171" t="s">
        <v>804</v>
      </c>
      <c r="D5730" s="172">
        <f>VLOOKUP(Pag_Inicio_Corr_mas_casos[[#This Row],[Corregimiento]],Hoja3!$A$2:$D$676,4,0)</f>
        <v>81001</v>
      </c>
      <c r="E5730" s="171">
        <v>73</v>
      </c>
      <c r="J5730" s="166"/>
    </row>
    <row r="5731" spans="1:10">
      <c r="A5731" s="169">
        <v>44194</v>
      </c>
      <c r="B5731" s="170">
        <v>44194</v>
      </c>
      <c r="C5731" s="171" t="s">
        <v>732</v>
      </c>
      <c r="D5731" s="172">
        <f>VLOOKUP(Pag_Inicio_Corr_mas_casos[[#This Row],[Corregimiento]],Hoja3!$A$2:$D$676,4,0)</f>
        <v>80826</v>
      </c>
      <c r="E5731" s="171">
        <v>72</v>
      </c>
      <c r="J5731" s="166"/>
    </row>
    <row r="5732" spans="1:10">
      <c r="A5732" s="169">
        <v>44194</v>
      </c>
      <c r="B5732" s="170">
        <v>44194</v>
      </c>
      <c r="C5732" s="171" t="s">
        <v>728</v>
      </c>
      <c r="D5732" s="172">
        <f>VLOOKUP(Pag_Inicio_Corr_mas_casos[[#This Row],[Corregimiento]],Hoja3!$A$2:$D$676,4,0)</f>
        <v>80816</v>
      </c>
      <c r="E5732" s="171">
        <v>72</v>
      </c>
      <c r="J5732" s="166"/>
    </row>
    <row r="5733" spans="1:10">
      <c r="A5733" s="169">
        <v>44194</v>
      </c>
      <c r="B5733" s="170">
        <v>44194</v>
      </c>
      <c r="C5733" s="171" t="s">
        <v>727</v>
      </c>
      <c r="D5733" s="172">
        <f>VLOOKUP(Pag_Inicio_Corr_mas_casos[[#This Row],[Corregimiento]],Hoja3!$A$2:$D$676,4,0)</f>
        <v>80807</v>
      </c>
      <c r="E5733" s="171">
        <v>71</v>
      </c>
      <c r="J5733" s="166"/>
    </row>
    <row r="5734" spans="1:10">
      <c r="A5734" s="169">
        <v>44194</v>
      </c>
      <c r="B5734" s="170">
        <v>44194</v>
      </c>
      <c r="C5734" s="171" t="s">
        <v>735</v>
      </c>
      <c r="D5734" s="172">
        <f>VLOOKUP(Pag_Inicio_Corr_mas_casos[[#This Row],[Corregimiento]],Hoja3!$A$2:$D$676,4,0)</f>
        <v>130107</v>
      </c>
      <c r="E5734" s="171">
        <v>66</v>
      </c>
      <c r="J5734" s="166"/>
    </row>
    <row r="5735" spans="1:10">
      <c r="A5735" s="169">
        <v>44194</v>
      </c>
      <c r="B5735" s="170">
        <v>44194</v>
      </c>
      <c r="C5735" s="171" t="s">
        <v>805</v>
      </c>
      <c r="D5735" s="172">
        <f>VLOOKUP(Pag_Inicio_Corr_mas_casos[[#This Row],[Corregimiento]],Hoja3!$A$2:$D$676,4,0)</f>
        <v>81002</v>
      </c>
      <c r="E5735" s="171">
        <v>61</v>
      </c>
      <c r="J5735" s="166"/>
    </row>
    <row r="5736" spans="1:10">
      <c r="A5736" s="169">
        <v>44194</v>
      </c>
      <c r="B5736" s="170">
        <v>44194</v>
      </c>
      <c r="C5736" s="171" t="s">
        <v>730</v>
      </c>
      <c r="D5736" s="172">
        <f>VLOOKUP(Pag_Inicio_Corr_mas_casos[[#This Row],[Corregimiento]],Hoja3!$A$2:$D$676,4,0)</f>
        <v>81007</v>
      </c>
      <c r="E5736" s="171">
        <v>57</v>
      </c>
      <c r="J5736" s="166"/>
    </row>
    <row r="5737" spans="1:10">
      <c r="A5737" s="169">
        <v>44194</v>
      </c>
      <c r="B5737" s="170">
        <v>44194</v>
      </c>
      <c r="C5737" s="171" t="s">
        <v>729</v>
      </c>
      <c r="D5737" s="172">
        <f>VLOOKUP(Pag_Inicio_Corr_mas_casos[[#This Row],[Corregimiento]],Hoja3!$A$2:$D$676,4,0)</f>
        <v>130708</v>
      </c>
      <c r="E5737" s="171">
        <v>55</v>
      </c>
      <c r="J5737" s="166"/>
    </row>
    <row r="5738" spans="1:10">
      <c r="A5738" s="169">
        <v>44194</v>
      </c>
      <c r="B5738" s="170">
        <v>44194</v>
      </c>
      <c r="C5738" s="171" t="s">
        <v>803</v>
      </c>
      <c r="D5738" s="172">
        <f>VLOOKUP(Pag_Inicio_Corr_mas_casos[[#This Row],[Corregimiento]],Hoja3!$A$2:$D$676,4,0)</f>
        <v>81008</v>
      </c>
      <c r="E5738" s="171">
        <v>54</v>
      </c>
      <c r="J5738" s="166"/>
    </row>
    <row r="5739" spans="1:10">
      <c r="A5739" s="169">
        <v>44194</v>
      </c>
      <c r="B5739" s="170">
        <v>44194</v>
      </c>
      <c r="C5739" s="171" t="s">
        <v>779</v>
      </c>
      <c r="D5739" s="172">
        <f>VLOOKUP(Pag_Inicio_Corr_mas_casos[[#This Row],[Corregimiento]],Hoja3!$A$2:$D$676,4,0)</f>
        <v>130105</v>
      </c>
      <c r="E5739" s="171">
        <v>54</v>
      </c>
      <c r="J5739" s="166"/>
    </row>
    <row r="5740" spans="1:10">
      <c r="A5740" s="169">
        <v>44194</v>
      </c>
      <c r="B5740" s="170">
        <v>44194</v>
      </c>
      <c r="C5740" s="171" t="s">
        <v>723</v>
      </c>
      <c r="D5740" s="172">
        <f>VLOOKUP(Pag_Inicio_Corr_mas_casos[[#This Row],[Corregimiento]],Hoja3!$A$2:$D$676,4,0)</f>
        <v>130717</v>
      </c>
      <c r="E5740" s="171">
        <v>51</v>
      </c>
      <c r="J5740" s="166"/>
    </row>
    <row r="5741" spans="1:10">
      <c r="A5741" s="169">
        <v>44194</v>
      </c>
      <c r="B5741" s="170">
        <v>44194</v>
      </c>
      <c r="C5741" s="171" t="s">
        <v>736</v>
      </c>
      <c r="D5741" s="172">
        <f>VLOOKUP(Pag_Inicio_Corr_mas_casos[[#This Row],[Corregimiento]],Hoja3!$A$2:$D$676,4,0)</f>
        <v>80813</v>
      </c>
      <c r="E5741" s="171">
        <v>44</v>
      </c>
      <c r="J5741" s="166"/>
    </row>
    <row r="5742" spans="1:10">
      <c r="A5742" s="169">
        <v>44194</v>
      </c>
      <c r="B5742" s="170">
        <v>44194</v>
      </c>
      <c r="C5742" s="171" t="s">
        <v>744</v>
      </c>
      <c r="D5742" s="172">
        <f>VLOOKUP(Pag_Inicio_Corr_mas_casos[[#This Row],[Corregimiento]],Hoja3!$A$2:$D$676,4,0)</f>
        <v>130701</v>
      </c>
      <c r="E5742" s="171">
        <v>43</v>
      </c>
      <c r="J5742" s="166"/>
    </row>
    <row r="5743" spans="1:10">
      <c r="A5743" s="169">
        <v>44194</v>
      </c>
      <c r="B5743" s="170">
        <v>44194</v>
      </c>
      <c r="C5743" s="171" t="s">
        <v>742</v>
      </c>
      <c r="D5743" s="172">
        <f>VLOOKUP(Pag_Inicio_Corr_mas_casos[[#This Row],[Corregimiento]],Hoja3!$A$2:$D$676,4,0)</f>
        <v>130716</v>
      </c>
      <c r="E5743" s="171">
        <v>43</v>
      </c>
      <c r="J5743" s="166"/>
    </row>
    <row r="5744" spans="1:10">
      <c r="A5744" s="169">
        <v>44194</v>
      </c>
      <c r="B5744" s="170">
        <v>44194</v>
      </c>
      <c r="C5744" s="171" t="s">
        <v>845</v>
      </c>
      <c r="D5744" s="172">
        <f>VLOOKUP(Pag_Inicio_Corr_mas_casos[[#This Row],[Corregimiento]],Hoja3!$A$2:$D$676,4,0)</f>
        <v>40601</v>
      </c>
      <c r="E5744" s="171">
        <v>40</v>
      </c>
      <c r="J5744" s="166"/>
    </row>
    <row r="5745" spans="1:10">
      <c r="A5745" s="169">
        <v>44194</v>
      </c>
      <c r="B5745" s="170">
        <v>44194</v>
      </c>
      <c r="C5745" s="171" t="s">
        <v>776</v>
      </c>
      <c r="D5745" s="172">
        <f>VLOOKUP(Pag_Inicio_Corr_mas_casos[[#This Row],[Corregimiento]],Hoja3!$A$2:$D$676,4,0)</f>
        <v>130706</v>
      </c>
      <c r="E5745" s="171">
        <v>39</v>
      </c>
      <c r="J5745" s="166"/>
    </row>
    <row r="5746" spans="1:10">
      <c r="A5746" s="169">
        <v>44194</v>
      </c>
      <c r="B5746" s="170">
        <v>44194</v>
      </c>
      <c r="C5746" s="171" t="s">
        <v>823</v>
      </c>
      <c r="D5746" s="172">
        <f>VLOOKUP(Pag_Inicio_Corr_mas_casos[[#This Row],[Corregimiento]],Hoja3!$A$2:$D$676,4,0)</f>
        <v>130108</v>
      </c>
      <c r="E5746" s="171">
        <v>37</v>
      </c>
      <c r="J5746" s="166"/>
    </row>
    <row r="5747" spans="1:10">
      <c r="A5747" s="169">
        <v>44194</v>
      </c>
      <c r="B5747" s="170">
        <v>44194</v>
      </c>
      <c r="C5747" s="171" t="s">
        <v>746</v>
      </c>
      <c r="D5747" s="172">
        <f>VLOOKUP(Pag_Inicio_Corr_mas_casos[[#This Row],[Corregimiento]],Hoja3!$A$2:$D$676,4,0)</f>
        <v>20601</v>
      </c>
      <c r="E5747" s="171">
        <v>37</v>
      </c>
      <c r="J5747" s="166"/>
    </row>
    <row r="5748" spans="1:10">
      <c r="A5748" s="169">
        <v>44194</v>
      </c>
      <c r="B5748" s="170">
        <v>44194</v>
      </c>
      <c r="C5748" s="171" t="s">
        <v>752</v>
      </c>
      <c r="D5748" s="172">
        <f>VLOOKUP(Pag_Inicio_Corr_mas_casos[[#This Row],[Corregimiento]],Hoja3!$A$2:$D$676,4,0)</f>
        <v>30107</v>
      </c>
      <c r="E5748" s="171">
        <v>36</v>
      </c>
      <c r="J5748" s="166"/>
    </row>
    <row r="5749" spans="1:10">
      <c r="A5749" s="169">
        <v>44194</v>
      </c>
      <c r="B5749" s="170">
        <v>44194</v>
      </c>
      <c r="C5749" s="171" t="s">
        <v>737</v>
      </c>
      <c r="D5749" s="172">
        <f>VLOOKUP(Pag_Inicio_Corr_mas_casos[[#This Row],[Corregimiento]],Hoja3!$A$2:$D$676,4,0)</f>
        <v>80820</v>
      </c>
      <c r="E5749" s="171">
        <v>36</v>
      </c>
      <c r="J5749" s="166"/>
    </row>
    <row r="5750" spans="1:10">
      <c r="A5750" s="169">
        <v>44194</v>
      </c>
      <c r="B5750" s="170">
        <v>44194</v>
      </c>
      <c r="C5750" s="171" t="s">
        <v>777</v>
      </c>
      <c r="D5750" s="172">
        <f>VLOOKUP(Pag_Inicio_Corr_mas_casos[[#This Row],[Corregimiento]],Hoja3!$A$2:$D$676,4,0)</f>
        <v>80808</v>
      </c>
      <c r="E5750" s="171">
        <v>32</v>
      </c>
      <c r="J5750" s="166"/>
    </row>
    <row r="5751" spans="1:10">
      <c r="A5751" s="169">
        <v>44194</v>
      </c>
      <c r="B5751" s="170">
        <v>44194</v>
      </c>
      <c r="C5751" s="171" t="s">
        <v>844</v>
      </c>
      <c r="D5751" s="172">
        <f>VLOOKUP(Pag_Inicio_Corr_mas_casos[[#This Row],[Corregimiento]],Hoja3!$A$2:$D$676,4,0)</f>
        <v>91007</v>
      </c>
      <c r="E5751" s="171">
        <v>31</v>
      </c>
      <c r="J5751" s="166"/>
    </row>
    <row r="5752" spans="1:10">
      <c r="A5752" s="169">
        <v>44194</v>
      </c>
      <c r="B5752" s="170">
        <v>44194</v>
      </c>
      <c r="C5752" s="171" t="s">
        <v>754</v>
      </c>
      <c r="D5752" s="172">
        <f>VLOOKUP(Pag_Inicio_Corr_mas_casos[[#This Row],[Corregimiento]],Hoja3!$A$2:$D$676,4,0)</f>
        <v>130709</v>
      </c>
      <c r="E5752" s="171">
        <v>31</v>
      </c>
      <c r="J5752" s="166"/>
    </row>
    <row r="5753" spans="1:10">
      <c r="A5753" s="169">
        <v>44194</v>
      </c>
      <c r="B5753" s="170">
        <v>44194</v>
      </c>
      <c r="C5753" s="171" t="s">
        <v>747</v>
      </c>
      <c r="D5753" s="172">
        <f>VLOOKUP(Pag_Inicio_Corr_mas_casos[[#This Row],[Corregimiento]],Hoja3!$A$2:$D$676,4,0)</f>
        <v>81006</v>
      </c>
      <c r="E5753" s="171">
        <v>30</v>
      </c>
      <c r="J5753" s="166"/>
    </row>
    <row r="5754" spans="1:10">
      <c r="A5754" s="169">
        <v>44194</v>
      </c>
      <c r="B5754" s="170">
        <v>44194</v>
      </c>
      <c r="C5754" s="171" t="s">
        <v>781</v>
      </c>
      <c r="D5754" s="172">
        <f>VLOOKUP(Pag_Inicio_Corr_mas_casos[[#This Row],[Corregimiento]],Hoja3!$A$2:$D$676,4,0)</f>
        <v>80802</v>
      </c>
      <c r="E5754" s="171">
        <v>30</v>
      </c>
      <c r="J5754" s="166"/>
    </row>
    <row r="5755" spans="1:10">
      <c r="A5755" s="169">
        <v>44194</v>
      </c>
      <c r="B5755" s="170">
        <v>44194</v>
      </c>
      <c r="C5755" s="171" t="s">
        <v>846</v>
      </c>
      <c r="D5755" s="172">
        <f>VLOOKUP(Pag_Inicio_Corr_mas_casos[[#This Row],[Corregimiento]],Hoja3!$A$2:$D$676,4,0)</f>
        <v>60401</v>
      </c>
      <c r="E5755" s="171">
        <v>29</v>
      </c>
      <c r="J5755" s="166"/>
    </row>
    <row r="5756" spans="1:10">
      <c r="A5756" s="169">
        <v>44194</v>
      </c>
      <c r="B5756" s="170">
        <v>44194</v>
      </c>
      <c r="C5756" s="171" t="s">
        <v>791</v>
      </c>
      <c r="D5756" s="172">
        <f>VLOOKUP(Pag_Inicio_Corr_mas_casos[[#This Row],[Corregimiento]],Hoja3!$A$2:$D$676,4,0)</f>
        <v>60101</v>
      </c>
      <c r="E5756" s="171">
        <v>28</v>
      </c>
      <c r="J5756" s="166"/>
    </row>
    <row r="5757" spans="1:10">
      <c r="A5757" s="169">
        <v>44194</v>
      </c>
      <c r="B5757" s="170">
        <v>44194</v>
      </c>
      <c r="C5757" s="171" t="s">
        <v>843</v>
      </c>
      <c r="D5757" s="172">
        <f>VLOOKUP(Pag_Inicio_Corr_mas_casos[[#This Row],[Corregimiento]],Hoja3!$A$2:$D$676,4,0)</f>
        <v>40501</v>
      </c>
      <c r="E5757" s="171">
        <v>28</v>
      </c>
      <c r="J5757" s="166"/>
    </row>
    <row r="5758" spans="1:10">
      <c r="A5758" s="169">
        <v>44194</v>
      </c>
      <c r="B5758" s="170">
        <v>44194</v>
      </c>
      <c r="C5758" s="171" t="s">
        <v>743</v>
      </c>
      <c r="D5758" s="172">
        <f>VLOOKUP(Pag_Inicio_Corr_mas_casos[[#This Row],[Corregimiento]],Hoja3!$A$2:$D$676,4,0)</f>
        <v>50208</v>
      </c>
      <c r="E5758" s="171">
        <v>28</v>
      </c>
      <c r="J5758" s="166"/>
    </row>
    <row r="5759" spans="1:10">
      <c r="A5759" s="169">
        <v>44194</v>
      </c>
      <c r="B5759" s="170">
        <v>44194</v>
      </c>
      <c r="C5759" s="171" t="s">
        <v>762</v>
      </c>
      <c r="D5759" s="172">
        <f>VLOOKUP(Pag_Inicio_Corr_mas_casos[[#This Row],[Corregimiento]],Hoja3!$A$2:$D$676,4,0)</f>
        <v>80803</v>
      </c>
      <c r="E5759" s="171">
        <v>28</v>
      </c>
      <c r="J5759" s="166"/>
    </row>
    <row r="5760" spans="1:10">
      <c r="A5760" s="169">
        <v>44194</v>
      </c>
      <c r="B5760" s="170">
        <v>44194</v>
      </c>
      <c r="C5760" s="171" t="s">
        <v>731</v>
      </c>
      <c r="D5760" s="172">
        <f>VLOOKUP(Pag_Inicio_Corr_mas_casos[[#This Row],[Corregimiento]],Hoja3!$A$2:$D$676,4,0)</f>
        <v>80814</v>
      </c>
      <c r="E5760" s="171">
        <v>25</v>
      </c>
      <c r="J5760" s="166"/>
    </row>
    <row r="5761" spans="1:10">
      <c r="A5761" s="169">
        <v>44194</v>
      </c>
      <c r="B5761" s="170">
        <v>44194</v>
      </c>
      <c r="C5761" s="171" t="s">
        <v>817</v>
      </c>
      <c r="D5761" s="172">
        <f>VLOOKUP(Pag_Inicio_Corr_mas_casos[[#This Row],[Corregimiento]],Hoja3!$A$2:$D$676,4,0)</f>
        <v>30104</v>
      </c>
      <c r="E5761" s="171">
        <v>25</v>
      </c>
      <c r="J5761" s="166"/>
    </row>
    <row r="5762" spans="1:10">
      <c r="A5762" s="169">
        <v>44194</v>
      </c>
      <c r="B5762" s="170">
        <v>44194</v>
      </c>
      <c r="C5762" s="171" t="s">
        <v>788</v>
      </c>
      <c r="D5762" s="172">
        <f>VLOOKUP(Pag_Inicio_Corr_mas_casos[[#This Row],[Corregimiento]],Hoja3!$A$2:$D$676,4,0)</f>
        <v>40611</v>
      </c>
      <c r="E5762" s="171">
        <v>25</v>
      </c>
      <c r="J5762" s="166"/>
    </row>
    <row r="5763" spans="1:10">
      <c r="A5763" s="169">
        <v>44194</v>
      </c>
      <c r="B5763" s="170">
        <v>44194</v>
      </c>
      <c r="C5763" s="171" t="s">
        <v>812</v>
      </c>
      <c r="D5763" s="172">
        <f>VLOOKUP(Pag_Inicio_Corr_mas_casos[[#This Row],[Corregimiento]],Hoja3!$A$2:$D$676,4,0)</f>
        <v>30103</v>
      </c>
      <c r="E5763" s="171">
        <v>21</v>
      </c>
      <c r="J5763" s="166"/>
    </row>
    <row r="5764" spans="1:10">
      <c r="A5764" s="169">
        <v>44194</v>
      </c>
      <c r="B5764" s="170">
        <v>44194</v>
      </c>
      <c r="C5764" s="171" t="s">
        <v>745</v>
      </c>
      <c r="D5764" s="172">
        <f>VLOOKUP(Pag_Inicio_Corr_mas_casos[[#This Row],[Corregimiento]],Hoja3!$A$2:$D$676,4,0)</f>
        <v>80804</v>
      </c>
      <c r="E5764" s="171">
        <v>21</v>
      </c>
      <c r="J5764" s="166"/>
    </row>
    <row r="5765" spans="1:10">
      <c r="A5765" s="169">
        <v>44194</v>
      </c>
      <c r="B5765" s="170">
        <v>44194</v>
      </c>
      <c r="C5765" s="171" t="s">
        <v>761</v>
      </c>
      <c r="D5765" s="172">
        <f>VLOOKUP(Pag_Inicio_Corr_mas_casos[[#This Row],[Corregimiento]],Hoja3!$A$2:$D$676,4,0)</f>
        <v>60105</v>
      </c>
      <c r="E5765" s="171">
        <v>21</v>
      </c>
      <c r="J5765" s="166"/>
    </row>
    <row r="5766" spans="1:10">
      <c r="A5766" s="169">
        <v>44194</v>
      </c>
      <c r="B5766" s="170">
        <v>44194</v>
      </c>
      <c r="C5766" s="171" t="s">
        <v>854</v>
      </c>
      <c r="D5766" s="172">
        <f>VLOOKUP(Pag_Inicio_Corr_mas_casos[[#This Row],[Corregimiento]],Hoja3!$A$2:$D$676,4,0)</f>
        <v>91013</v>
      </c>
      <c r="E5766" s="171">
        <v>20</v>
      </c>
      <c r="J5766" s="166"/>
    </row>
    <row r="5767" spans="1:10">
      <c r="A5767" s="169">
        <v>44194</v>
      </c>
      <c r="B5767" s="170">
        <v>44194</v>
      </c>
      <c r="C5767" s="171" t="s">
        <v>855</v>
      </c>
      <c r="D5767" s="172">
        <f>VLOOKUP(Pag_Inicio_Corr_mas_casos[[#This Row],[Corregimiento]],Hoja3!$A$2:$D$676,4,0)</f>
        <v>91011</v>
      </c>
      <c r="E5767" s="171">
        <v>19</v>
      </c>
      <c r="J5767" s="163"/>
    </row>
    <row r="5768" spans="1:10">
      <c r="A5768" s="169">
        <v>44194</v>
      </c>
      <c r="B5768" s="170">
        <v>44194</v>
      </c>
      <c r="C5768" s="171" t="s">
        <v>785</v>
      </c>
      <c r="D5768" s="172">
        <f>VLOOKUP(Pag_Inicio_Corr_mas_casos[[#This Row],[Corregimiento]],Hoja3!$A$2:$D$676,4,0)</f>
        <v>80805</v>
      </c>
      <c r="E5768" s="171">
        <v>18</v>
      </c>
      <c r="J5768" s="168"/>
    </row>
    <row r="5769" spans="1:10">
      <c r="A5769" s="169">
        <v>44194</v>
      </c>
      <c r="B5769" s="170">
        <v>44194</v>
      </c>
      <c r="C5769" s="171" t="s">
        <v>784</v>
      </c>
      <c r="D5769" s="172">
        <f>VLOOKUP(Pag_Inicio_Corr_mas_casos[[#This Row],[Corregimiento]],Hoja3!$A$2:$D$676,4,0)</f>
        <v>60104</v>
      </c>
      <c r="E5769" s="171">
        <v>18</v>
      </c>
    </row>
    <row r="5770" spans="1:10">
      <c r="A5770" s="169">
        <v>44194</v>
      </c>
      <c r="B5770" s="170">
        <v>44194</v>
      </c>
      <c r="C5770" s="171" t="s">
        <v>790</v>
      </c>
      <c r="D5770" s="172">
        <f>VLOOKUP(Pag_Inicio_Corr_mas_casos[[#This Row],[Corregimiento]],Hoja3!$A$2:$D$676,4,0)</f>
        <v>60103</v>
      </c>
      <c r="E5770" s="171">
        <v>18</v>
      </c>
    </row>
    <row r="5771" spans="1:10">
      <c r="A5771" s="169">
        <v>44194</v>
      </c>
      <c r="B5771" s="170">
        <v>44194</v>
      </c>
      <c r="C5771" s="171" t="s">
        <v>736</v>
      </c>
      <c r="D5771" s="171">
        <v>40607</v>
      </c>
      <c r="E5771" s="171">
        <v>18</v>
      </c>
      <c r="F5771" s="7" t="s">
        <v>833</v>
      </c>
    </row>
    <row r="5772" spans="1:10">
      <c r="A5772" s="169">
        <v>44194</v>
      </c>
      <c r="B5772" s="170">
        <v>44194</v>
      </c>
      <c r="C5772" s="171" t="s">
        <v>780</v>
      </c>
      <c r="D5772" s="172">
        <f>VLOOKUP(Pag_Inicio_Corr_mas_casos[[#This Row],[Corregimiento]],Hoja3!$A$2:$D$676,4,0)</f>
        <v>81005</v>
      </c>
      <c r="E5772" s="171">
        <v>18</v>
      </c>
    </row>
    <row r="5773" spans="1:10">
      <c r="A5773" s="169">
        <v>44194</v>
      </c>
      <c r="B5773" s="170">
        <v>44194</v>
      </c>
      <c r="C5773" s="171" t="s">
        <v>816</v>
      </c>
      <c r="D5773" s="172">
        <f>VLOOKUP(Pag_Inicio_Corr_mas_casos[[#This Row],[Corregimiento]],Hoja3!$A$2:$D$676,4,0)</f>
        <v>60102</v>
      </c>
      <c r="E5773" s="171">
        <v>17</v>
      </c>
    </row>
    <row r="5774" spans="1:10">
      <c r="A5774" s="169">
        <v>44194</v>
      </c>
      <c r="B5774" s="170">
        <v>44194</v>
      </c>
      <c r="C5774" s="171" t="s">
        <v>841</v>
      </c>
      <c r="D5774" s="172">
        <f>VLOOKUP(Pag_Inicio_Corr_mas_casos[[#This Row],[Corregimiento]],Hoja3!$A$2:$D$676,4,0)</f>
        <v>90605</v>
      </c>
      <c r="E5774" s="171">
        <v>16</v>
      </c>
    </row>
    <row r="5775" spans="1:10">
      <c r="A5775" s="169">
        <v>44194</v>
      </c>
      <c r="B5775" s="170">
        <v>44194</v>
      </c>
      <c r="C5775" s="171" t="s">
        <v>856</v>
      </c>
      <c r="D5775" s="172">
        <f>VLOOKUP(Pag_Inicio_Corr_mas_casos[[#This Row],[Corregimiento]],Hoja3!$A$2:$D$676,4,0)</f>
        <v>130718</v>
      </c>
      <c r="E5775" s="171">
        <v>16</v>
      </c>
    </row>
    <row r="5776" spans="1:10">
      <c r="A5776" s="169">
        <v>44194</v>
      </c>
      <c r="B5776" s="170">
        <v>44194</v>
      </c>
      <c r="C5776" s="171" t="s">
        <v>835</v>
      </c>
      <c r="D5776" s="172">
        <f>VLOOKUP(Pag_Inicio_Corr_mas_casos[[#This Row],[Corregimiento]],Hoja3!$A$2:$D$676,4,0)</f>
        <v>80501</v>
      </c>
      <c r="E5776" s="171">
        <v>15</v>
      </c>
    </row>
    <row r="5777" spans="1:5">
      <c r="A5777" s="169">
        <v>44194</v>
      </c>
      <c r="B5777" s="170">
        <v>44194</v>
      </c>
      <c r="C5777" s="171" t="s">
        <v>792</v>
      </c>
      <c r="D5777" s="172">
        <f>VLOOKUP(Pag_Inicio_Corr_mas_casos[[#This Row],[Corregimiento]],Hoja3!$A$2:$D$676,4,0)</f>
        <v>40612</v>
      </c>
      <c r="E5777" s="171">
        <v>14</v>
      </c>
    </row>
    <row r="5778" spans="1:5">
      <c r="A5778" s="169">
        <v>44194</v>
      </c>
      <c r="B5778" s="170">
        <v>44194</v>
      </c>
      <c r="C5778" s="171" t="s">
        <v>831</v>
      </c>
      <c r="D5778" s="172">
        <f>VLOOKUP(Pag_Inicio_Corr_mas_casos[[#This Row],[Corregimiento]],Hoja3!$A$2:$D$676,4,0)</f>
        <v>80812</v>
      </c>
      <c r="E5778" s="171">
        <v>14</v>
      </c>
    </row>
    <row r="5779" spans="1:5">
      <c r="A5779" s="169">
        <v>44194</v>
      </c>
      <c r="B5779" s="170">
        <v>44194</v>
      </c>
      <c r="C5779" s="171" t="s">
        <v>857</v>
      </c>
      <c r="D5779" s="172">
        <f>VLOOKUP(Pag_Inicio_Corr_mas_casos[[#This Row],[Corregimiento]],Hoja3!$A$2:$D$676,4,0)</f>
        <v>91014</v>
      </c>
      <c r="E5779" s="171">
        <v>14</v>
      </c>
    </row>
    <row r="5780" spans="1:5">
      <c r="A5780" s="169">
        <v>44194</v>
      </c>
      <c r="B5780" s="170">
        <v>44194</v>
      </c>
      <c r="C5780" s="171" t="s">
        <v>760</v>
      </c>
      <c r="D5780" s="172">
        <f>VLOOKUP(Pag_Inicio_Corr_mas_casos[[#This Row],[Corregimiento]],Hoja3!$A$2:$D$676,4,0)</f>
        <v>20207</v>
      </c>
      <c r="E5780" s="171">
        <v>14</v>
      </c>
    </row>
    <row r="5781" spans="1:5">
      <c r="A5781" s="169">
        <v>44194</v>
      </c>
      <c r="B5781" s="170">
        <v>44194</v>
      </c>
      <c r="C5781" s="171" t="s">
        <v>808</v>
      </c>
      <c r="D5781" s="172">
        <f>VLOOKUP(Pag_Inicio_Corr_mas_casos[[#This Row],[Corregimiento]],Hoja3!$A$2:$D$676,4,0)</f>
        <v>30111</v>
      </c>
      <c r="E5781" s="171">
        <v>14</v>
      </c>
    </row>
    <row r="5782" spans="1:5">
      <c r="A5782" s="169">
        <v>44194</v>
      </c>
      <c r="B5782" s="170">
        <v>44194</v>
      </c>
      <c r="C5782" s="171" t="s">
        <v>858</v>
      </c>
      <c r="D5782" s="172">
        <f>VLOOKUP(Pag_Inicio_Corr_mas_casos[[#This Row],[Corregimiento]],Hoja3!$A$2:$D$676,4,0)</f>
        <v>30101</v>
      </c>
      <c r="E5782" s="171">
        <v>13</v>
      </c>
    </row>
    <row r="5783" spans="1:5">
      <c r="A5783" s="169">
        <v>44194</v>
      </c>
      <c r="B5783" s="170">
        <v>44194</v>
      </c>
      <c r="C5783" s="171" t="s">
        <v>813</v>
      </c>
      <c r="D5783" s="172">
        <f>VLOOKUP(Pag_Inicio_Corr_mas_casos[[#This Row],[Corregimiento]],Hoja3!$A$2:$D$676,4,0)</f>
        <v>20103</v>
      </c>
      <c r="E5783" s="171">
        <v>13</v>
      </c>
    </row>
    <row r="5784" spans="1:5">
      <c r="A5784" s="169">
        <v>44194</v>
      </c>
      <c r="B5784" s="170">
        <v>44194</v>
      </c>
      <c r="C5784" s="171" t="s">
        <v>826</v>
      </c>
      <c r="D5784" s="172">
        <f>VLOOKUP(Pag_Inicio_Corr_mas_casos[[#This Row],[Corregimiento]],Hoja3!$A$2:$D$676,4,0)</f>
        <v>70301</v>
      </c>
      <c r="E5784" s="171">
        <v>13</v>
      </c>
    </row>
    <row r="5785" spans="1:5">
      <c r="A5785" s="169">
        <v>44194</v>
      </c>
      <c r="B5785" s="170">
        <v>44194</v>
      </c>
      <c r="C5785" s="171" t="s">
        <v>755</v>
      </c>
      <c r="D5785" s="172">
        <f>VLOOKUP(Pag_Inicio_Corr_mas_casos[[#This Row],[Corregimiento]],Hoja3!$A$2:$D$676,4,0)</f>
        <v>40606</v>
      </c>
      <c r="E5785" s="171">
        <v>13</v>
      </c>
    </row>
    <row r="5786" spans="1:5">
      <c r="A5786" s="169">
        <v>44194</v>
      </c>
      <c r="B5786" s="170">
        <v>44194</v>
      </c>
      <c r="C5786" s="171" t="s">
        <v>789</v>
      </c>
      <c r="D5786" s="172">
        <f>VLOOKUP(Pag_Inicio_Corr_mas_casos[[#This Row],[Corregimiento]],Hoja3!$A$2:$D$676,4,0)</f>
        <v>130310</v>
      </c>
      <c r="E5786" s="171">
        <v>13</v>
      </c>
    </row>
    <row r="5787" spans="1:5">
      <c r="A5787" s="169">
        <v>44194</v>
      </c>
      <c r="B5787" s="170">
        <v>44194</v>
      </c>
      <c r="C5787" s="171" t="s">
        <v>848</v>
      </c>
      <c r="D5787" s="172">
        <f>VLOOKUP(Pag_Inicio_Corr_mas_casos[[#This Row],[Corregimiento]],Hoja3!$A$2:$D$676,4,0)</f>
        <v>20401</v>
      </c>
      <c r="E5787" s="171">
        <v>13</v>
      </c>
    </row>
    <row r="5788" spans="1:5">
      <c r="A5788" s="169">
        <v>44194</v>
      </c>
      <c r="B5788" s="170">
        <v>44194</v>
      </c>
      <c r="C5788" s="171" t="s">
        <v>859</v>
      </c>
      <c r="D5788" s="172">
        <f>VLOOKUP(Pag_Inicio_Corr_mas_casos[[#This Row],[Corregimiento]],Hoja3!$A$2:$D$676,4,0)</f>
        <v>90101</v>
      </c>
      <c r="E5788" s="171">
        <v>12</v>
      </c>
    </row>
    <row r="5789" spans="1:5">
      <c r="A5789" s="169">
        <v>44194</v>
      </c>
      <c r="B5789" s="170">
        <v>44194</v>
      </c>
      <c r="C5789" s="171" t="s">
        <v>860</v>
      </c>
      <c r="D5789" s="172">
        <f>VLOOKUP(Pag_Inicio_Corr_mas_casos[[#This Row],[Corregimiento]],Hoja3!$A$2:$D$676,4,0)</f>
        <v>20205</v>
      </c>
      <c r="E5789" s="171">
        <v>12</v>
      </c>
    </row>
    <row r="5790" spans="1:5">
      <c r="A5790" s="169">
        <v>44194</v>
      </c>
      <c r="B5790" s="170">
        <v>44194</v>
      </c>
      <c r="C5790" s="171" t="s">
        <v>818</v>
      </c>
      <c r="D5790" s="172">
        <f>VLOOKUP(Pag_Inicio_Corr_mas_casos[[#This Row],[Corregimiento]],Hoja3!$A$2:$D$676,4,0)</f>
        <v>91008</v>
      </c>
      <c r="E5790" s="171">
        <v>12</v>
      </c>
    </row>
    <row r="5791" spans="1:5">
      <c r="A5791" s="169">
        <v>44194</v>
      </c>
      <c r="B5791" s="170">
        <v>44194</v>
      </c>
      <c r="C5791" s="171" t="s">
        <v>794</v>
      </c>
      <c r="D5791" s="172">
        <f>VLOOKUP(Pag_Inicio_Corr_mas_casos[[#This Row],[Corregimiento]],Hoja3!$A$2:$D$676,4,0)</f>
        <v>40608</v>
      </c>
      <c r="E5791" s="171">
        <v>12</v>
      </c>
    </row>
    <row r="5792" spans="1:5">
      <c r="A5792" s="169">
        <v>44194</v>
      </c>
      <c r="B5792" s="170">
        <v>44194</v>
      </c>
      <c r="C5792" s="171" t="s">
        <v>861</v>
      </c>
      <c r="D5792" s="172">
        <f>VLOOKUP(Pag_Inicio_Corr_mas_casos[[#This Row],[Corregimiento]],Hoja3!$A$2:$D$676,4,0)</f>
        <v>90103</v>
      </c>
      <c r="E5792" s="171">
        <v>11</v>
      </c>
    </row>
    <row r="5793" spans="1:6">
      <c r="A5793" s="169">
        <v>44194</v>
      </c>
      <c r="B5793" s="170">
        <v>44194</v>
      </c>
      <c r="C5793" s="171" t="s">
        <v>862</v>
      </c>
      <c r="D5793" s="172">
        <f>VLOOKUP(Pag_Inicio_Corr_mas_casos[[#This Row],[Corregimiento]],Hoja3!$A$2:$D$676,4,0)</f>
        <v>40202</v>
      </c>
      <c r="E5793" s="171">
        <v>11</v>
      </c>
    </row>
    <row r="5794" spans="1:6">
      <c r="A5794" s="169">
        <v>44194</v>
      </c>
      <c r="B5794" s="170">
        <v>44194</v>
      </c>
      <c r="C5794" s="171" t="s">
        <v>737</v>
      </c>
      <c r="D5794" s="172">
        <f>VLOOKUP(Pag_Inicio_Corr_mas_casos[[#This Row],[Corregimiento]],Hoja3!$A$2:$D$676,4,0)</f>
        <v>80820</v>
      </c>
      <c r="E5794" s="171">
        <v>11</v>
      </c>
    </row>
    <row r="5795" spans="1:6">
      <c r="A5795" s="169">
        <v>44194</v>
      </c>
      <c r="B5795" s="170">
        <v>44194</v>
      </c>
      <c r="C5795" s="171" t="s">
        <v>783</v>
      </c>
      <c r="D5795" s="172">
        <f>VLOOKUP(Pag_Inicio_Corr_mas_casos[[#This Row],[Corregimiento]],Hoja3!$A$2:$D$676,4,0)</f>
        <v>81004</v>
      </c>
      <c r="E5795" s="171">
        <v>11</v>
      </c>
    </row>
    <row r="5796" spans="1:6">
      <c r="A5796" s="169">
        <v>44194</v>
      </c>
      <c r="B5796" s="170">
        <v>44194</v>
      </c>
      <c r="C5796" s="171" t="s">
        <v>756</v>
      </c>
      <c r="D5796" s="172">
        <f>VLOOKUP(Pag_Inicio_Corr_mas_casos[[#This Row],[Corregimiento]],Hoja3!$A$2:$D$676,4,0)</f>
        <v>130103</v>
      </c>
      <c r="E5796" s="171">
        <v>11</v>
      </c>
    </row>
    <row r="5797" spans="1:6">
      <c r="A5797" s="169">
        <v>44194</v>
      </c>
      <c r="B5797" s="170">
        <v>44194</v>
      </c>
      <c r="C5797" s="171" t="s">
        <v>758</v>
      </c>
      <c r="D5797" s="172">
        <f>VLOOKUP(Pag_Inicio_Corr_mas_casos[[#This Row],[Corregimiento]],Hoja3!$A$2:$D$676,4,0)</f>
        <v>20606</v>
      </c>
      <c r="E5797" s="171">
        <v>11</v>
      </c>
    </row>
    <row r="5798" spans="1:6">
      <c r="A5798" s="158">
        <v>44195</v>
      </c>
      <c r="B5798" s="159">
        <v>44195</v>
      </c>
      <c r="C5798" s="160" t="s">
        <v>797</v>
      </c>
      <c r="D5798" s="161">
        <f>VLOOKUP(Pag_Inicio_Corr_mas_casos[[#This Row],[Corregimiento]],Hoja3!$A$2:$D$676,4,0)</f>
        <v>80819</v>
      </c>
      <c r="E5798" s="160">
        <v>166</v>
      </c>
      <c r="F5798">
        <v>80</v>
      </c>
    </row>
    <row r="5799" spans="1:6">
      <c r="A5799" s="158">
        <v>44195</v>
      </c>
      <c r="B5799" s="159">
        <v>44195</v>
      </c>
      <c r="C5799" s="160" t="s">
        <v>831</v>
      </c>
      <c r="D5799" s="161">
        <f>VLOOKUP(Pag_Inicio_Corr_mas_casos[[#This Row],[Corregimiento]],Hoja3!$A$2:$D$676,4,0)</f>
        <v>80812</v>
      </c>
      <c r="E5799" s="160">
        <v>134</v>
      </c>
    </row>
    <row r="5800" spans="1:6">
      <c r="A5800" s="158">
        <v>44195</v>
      </c>
      <c r="B5800" s="159">
        <v>44195</v>
      </c>
      <c r="C5800" s="160" t="s">
        <v>796</v>
      </c>
      <c r="D5800" s="161">
        <f>VLOOKUP(Pag_Inicio_Corr_mas_casos[[#This Row],[Corregimiento]],Hoja3!$A$2:$D$676,4,0)</f>
        <v>80809</v>
      </c>
      <c r="E5800" s="160">
        <v>120</v>
      </c>
    </row>
    <row r="5801" spans="1:6">
      <c r="A5801" s="158">
        <v>44195</v>
      </c>
      <c r="B5801" s="159">
        <v>44195</v>
      </c>
      <c r="C5801" s="160" t="s">
        <v>839</v>
      </c>
      <c r="D5801" s="161">
        <f>VLOOKUP(Pag_Inicio_Corr_mas_casos[[#This Row],[Corregimiento]],Hoja3!$A$2:$D$676,4,0)</f>
        <v>130102</v>
      </c>
      <c r="E5801" s="160">
        <v>117</v>
      </c>
    </row>
    <row r="5802" spans="1:6">
      <c r="A5802" s="158">
        <v>44195</v>
      </c>
      <c r="B5802" s="159">
        <v>44195</v>
      </c>
      <c r="C5802" s="160" t="s">
        <v>555</v>
      </c>
      <c r="D5802" s="161">
        <f>VLOOKUP(Pag_Inicio_Corr_mas_casos[[#This Row],[Corregimiento]],Hoja3!$A$2:$D$676,4,0)</f>
        <v>80821</v>
      </c>
      <c r="E5802" s="160">
        <v>116</v>
      </c>
    </row>
    <row r="5803" spans="1:6">
      <c r="A5803" s="158">
        <v>44195</v>
      </c>
      <c r="B5803" s="159">
        <v>44195</v>
      </c>
      <c r="C5803" s="160" t="s">
        <v>853</v>
      </c>
      <c r="D5803" s="161">
        <f>VLOOKUP(Pag_Inicio_Corr_mas_casos[[#This Row],[Corregimiento]],Hoja3!$A$2:$D$676,4,0)</f>
        <v>130101</v>
      </c>
      <c r="E5803" s="160">
        <v>110</v>
      </c>
    </row>
    <row r="5804" spans="1:6">
      <c r="A5804" s="158">
        <v>44195</v>
      </c>
      <c r="B5804" s="159">
        <v>44195</v>
      </c>
      <c r="C5804" s="160" t="s">
        <v>821</v>
      </c>
      <c r="D5804" s="161">
        <f>VLOOKUP(Pag_Inicio_Corr_mas_casos[[#This Row],[Corregimiento]],Hoja3!$A$2:$D$676,4,0)</f>
        <v>130106</v>
      </c>
      <c r="E5804" s="160">
        <v>110</v>
      </c>
    </row>
    <row r="5805" spans="1:6">
      <c r="A5805" s="158">
        <v>44195</v>
      </c>
      <c r="B5805" s="159">
        <v>44195</v>
      </c>
      <c r="C5805" s="160" t="s">
        <v>724</v>
      </c>
      <c r="D5805" s="161">
        <f>VLOOKUP(Pag_Inicio_Corr_mas_casos[[#This Row],[Corregimiento]],Hoja3!$A$2:$D$676,4,0)</f>
        <v>81009</v>
      </c>
      <c r="E5805" s="160">
        <v>93</v>
      </c>
    </row>
    <row r="5806" spans="1:6">
      <c r="A5806" s="158">
        <v>44195</v>
      </c>
      <c r="B5806" s="159">
        <v>44195</v>
      </c>
      <c r="C5806" s="160" t="s">
        <v>738</v>
      </c>
      <c r="D5806" s="161">
        <f>VLOOKUP(Pag_Inicio_Corr_mas_casos[[#This Row],[Corregimiento]],Hoja3!$A$2:$D$676,4,0)</f>
        <v>80817</v>
      </c>
      <c r="E5806" s="160">
        <v>89</v>
      </c>
    </row>
    <row r="5807" spans="1:6">
      <c r="A5807" s="158">
        <v>44195</v>
      </c>
      <c r="B5807" s="159">
        <v>44195</v>
      </c>
      <c r="C5807" s="160" t="s">
        <v>722</v>
      </c>
      <c r="D5807" s="161">
        <f>VLOOKUP(Pag_Inicio_Corr_mas_casos[[#This Row],[Corregimiento]],Hoja3!$A$2:$D$676,4,0)</f>
        <v>80810</v>
      </c>
      <c r="E5807" s="160">
        <v>89</v>
      </c>
    </row>
    <row r="5808" spans="1:6">
      <c r="A5808" s="158">
        <v>44195</v>
      </c>
      <c r="B5808" s="159">
        <v>44195</v>
      </c>
      <c r="C5808" s="160" t="s">
        <v>728</v>
      </c>
      <c r="D5808" s="161">
        <f>VLOOKUP(Pag_Inicio_Corr_mas_casos[[#This Row],[Corregimiento]],Hoja3!$A$2:$D$676,4,0)</f>
        <v>80816</v>
      </c>
      <c r="E5808" s="160">
        <v>86</v>
      </c>
    </row>
    <row r="5809" spans="1:5">
      <c r="A5809" s="158">
        <v>44195</v>
      </c>
      <c r="B5809" s="159">
        <v>44195</v>
      </c>
      <c r="C5809" s="160" t="s">
        <v>804</v>
      </c>
      <c r="D5809" s="161">
        <f>VLOOKUP(Pag_Inicio_Corr_mas_casos[[#This Row],[Corregimiento]],Hoja3!$A$2:$D$676,4,0)</f>
        <v>81001</v>
      </c>
      <c r="E5809" s="160">
        <v>80</v>
      </c>
    </row>
    <row r="5810" spans="1:5">
      <c r="A5810" s="158">
        <v>44195</v>
      </c>
      <c r="B5810" s="159">
        <v>44195</v>
      </c>
      <c r="C5810" s="160" t="s">
        <v>807</v>
      </c>
      <c r="D5810" s="161">
        <f>VLOOKUP(Pag_Inicio_Corr_mas_casos[[#This Row],[Corregimiento]],Hoja3!$A$2:$D$676,4,0)</f>
        <v>91001</v>
      </c>
      <c r="E5810" s="160">
        <v>76</v>
      </c>
    </row>
    <row r="5811" spans="1:5">
      <c r="A5811" s="158">
        <v>44195</v>
      </c>
      <c r="B5811" s="159">
        <v>44195</v>
      </c>
      <c r="C5811" s="160" t="s">
        <v>805</v>
      </c>
      <c r="D5811" s="161">
        <f>VLOOKUP(Pag_Inicio_Corr_mas_casos[[#This Row],[Corregimiento]],Hoja3!$A$2:$D$676,4,0)</f>
        <v>81002</v>
      </c>
      <c r="E5811" s="160">
        <v>75</v>
      </c>
    </row>
    <row r="5812" spans="1:5">
      <c r="A5812" s="158">
        <v>44195</v>
      </c>
      <c r="B5812" s="159">
        <v>44195</v>
      </c>
      <c r="C5812" s="160" t="s">
        <v>736</v>
      </c>
      <c r="D5812" s="161">
        <f>VLOOKUP(Pag_Inicio_Corr_mas_casos[[#This Row],[Corregimiento]],Hoja3!$A$2:$D$676,4,0)</f>
        <v>80813</v>
      </c>
      <c r="E5812" s="160">
        <v>73</v>
      </c>
    </row>
    <row r="5813" spans="1:5">
      <c r="A5813" s="158">
        <v>44195</v>
      </c>
      <c r="B5813" s="159">
        <v>44195</v>
      </c>
      <c r="C5813" s="160" t="s">
        <v>727</v>
      </c>
      <c r="D5813" s="161">
        <f>VLOOKUP(Pag_Inicio_Corr_mas_casos[[#This Row],[Corregimiento]],Hoja3!$A$2:$D$676,4,0)</f>
        <v>80807</v>
      </c>
      <c r="E5813" s="160">
        <v>71</v>
      </c>
    </row>
    <row r="5814" spans="1:5">
      <c r="A5814" s="158">
        <v>44195</v>
      </c>
      <c r="B5814" s="159">
        <v>44195</v>
      </c>
      <c r="C5814" s="160" t="s">
        <v>737</v>
      </c>
      <c r="D5814" s="161">
        <f>VLOOKUP(Pag_Inicio_Corr_mas_casos[[#This Row],[Corregimiento]],Hoja3!$A$2:$D$676,4,0)</f>
        <v>80820</v>
      </c>
      <c r="E5814" s="160">
        <v>68</v>
      </c>
    </row>
    <row r="5815" spans="1:5">
      <c r="A5815" s="158">
        <v>44195</v>
      </c>
      <c r="B5815" s="159">
        <v>44195</v>
      </c>
      <c r="C5815" s="160" t="s">
        <v>739</v>
      </c>
      <c r="D5815" s="161">
        <f>VLOOKUP(Pag_Inicio_Corr_mas_casos[[#This Row],[Corregimiento]],Hoja3!$A$2:$D$676,4,0)</f>
        <v>80822</v>
      </c>
      <c r="E5815" s="160">
        <v>66</v>
      </c>
    </row>
    <row r="5816" spans="1:5">
      <c r="A5816" s="158">
        <v>44195</v>
      </c>
      <c r="B5816" s="159">
        <v>44195</v>
      </c>
      <c r="C5816" s="160" t="s">
        <v>731</v>
      </c>
      <c r="D5816" s="161">
        <f>VLOOKUP(Pag_Inicio_Corr_mas_casos[[#This Row],[Corregimiento]],Hoja3!$A$2:$D$676,4,0)</f>
        <v>80814</v>
      </c>
      <c r="E5816" s="160">
        <v>65</v>
      </c>
    </row>
    <row r="5817" spans="1:5">
      <c r="A5817" s="158">
        <v>44195</v>
      </c>
      <c r="B5817" s="159">
        <v>44195</v>
      </c>
      <c r="C5817" s="160" t="s">
        <v>741</v>
      </c>
      <c r="D5817" s="161">
        <f>VLOOKUP(Pag_Inicio_Corr_mas_casos[[#This Row],[Corregimiento]],Hoja3!$A$2:$D$676,4,0)</f>
        <v>80815</v>
      </c>
      <c r="E5817" s="160">
        <v>103</v>
      </c>
    </row>
    <row r="5818" spans="1:5">
      <c r="A5818" s="158">
        <v>44195</v>
      </c>
      <c r="B5818" s="159">
        <v>44195</v>
      </c>
      <c r="C5818" s="160" t="s">
        <v>752</v>
      </c>
      <c r="D5818" s="161">
        <f>VLOOKUP(Pag_Inicio_Corr_mas_casos[[#This Row],[Corregimiento]],Hoja3!$A$2:$D$676,4,0)</f>
        <v>30107</v>
      </c>
      <c r="E5818" s="160">
        <v>60</v>
      </c>
    </row>
    <row r="5819" spans="1:5">
      <c r="A5819" s="158">
        <v>44195</v>
      </c>
      <c r="B5819" s="159">
        <v>44195</v>
      </c>
      <c r="C5819" s="160" t="s">
        <v>806</v>
      </c>
      <c r="D5819" s="161">
        <f>VLOOKUP(Pag_Inicio_Corr_mas_casos[[#This Row],[Corregimiento]],Hoja3!$A$2:$D$676,4,0)</f>
        <v>81003</v>
      </c>
      <c r="E5819" s="160">
        <v>59</v>
      </c>
    </row>
    <row r="5820" spans="1:5">
      <c r="A5820" s="158">
        <v>44195</v>
      </c>
      <c r="B5820" s="159">
        <v>44195</v>
      </c>
      <c r="C5820" s="160" t="s">
        <v>725</v>
      </c>
      <c r="D5820" s="161">
        <f>VLOOKUP(Pag_Inicio_Corr_mas_casos[[#This Row],[Corregimiento]],Hoja3!$A$2:$D$676,4,0)</f>
        <v>80806</v>
      </c>
      <c r="E5820" s="160">
        <v>58</v>
      </c>
    </row>
    <row r="5821" spans="1:5">
      <c r="A5821" s="158">
        <v>44195</v>
      </c>
      <c r="B5821" s="159">
        <v>44195</v>
      </c>
      <c r="C5821" s="160" t="s">
        <v>730</v>
      </c>
      <c r="D5821" s="161">
        <f>VLOOKUP(Pag_Inicio_Corr_mas_casos[[#This Row],[Corregimiento]],Hoja3!$A$2:$D$676,4,0)</f>
        <v>81007</v>
      </c>
      <c r="E5821" s="160">
        <v>54</v>
      </c>
    </row>
    <row r="5822" spans="1:5">
      <c r="A5822" s="158">
        <v>44195</v>
      </c>
      <c r="B5822" s="159">
        <v>44195</v>
      </c>
      <c r="C5822" s="160" t="s">
        <v>733</v>
      </c>
      <c r="D5822" s="161">
        <f>VLOOKUP(Pag_Inicio_Corr_mas_casos[[#This Row],[Corregimiento]],Hoja3!$A$2:$D$676,4,0)</f>
        <v>80811</v>
      </c>
      <c r="E5822" s="160">
        <v>54</v>
      </c>
    </row>
    <row r="5823" spans="1:5">
      <c r="A5823" s="158">
        <v>44195</v>
      </c>
      <c r="B5823" s="159">
        <v>44195</v>
      </c>
      <c r="C5823" s="160" t="s">
        <v>732</v>
      </c>
      <c r="D5823" s="161">
        <f>VLOOKUP(Pag_Inicio_Corr_mas_casos[[#This Row],[Corregimiento]],Hoja3!$A$2:$D$676,4,0)</f>
        <v>80826</v>
      </c>
      <c r="E5823" s="160">
        <v>52</v>
      </c>
    </row>
    <row r="5824" spans="1:5">
      <c r="A5824" s="158">
        <v>44195</v>
      </c>
      <c r="B5824" s="159">
        <v>44195</v>
      </c>
      <c r="C5824" s="160" t="s">
        <v>726</v>
      </c>
      <c r="D5824" s="161">
        <f>VLOOKUP(Pag_Inicio_Corr_mas_casos[[#This Row],[Corregimiento]],Hoja3!$A$2:$D$676,4,0)</f>
        <v>80823</v>
      </c>
      <c r="E5824" s="160">
        <v>51</v>
      </c>
    </row>
    <row r="5825" spans="1:5">
      <c r="A5825" s="158">
        <v>44195</v>
      </c>
      <c r="B5825" s="159">
        <v>44195</v>
      </c>
      <c r="C5825" s="160" t="s">
        <v>777</v>
      </c>
      <c r="D5825" s="161">
        <f>VLOOKUP(Pag_Inicio_Corr_mas_casos[[#This Row],[Corregimiento]],Hoja3!$A$2:$D$676,4,0)</f>
        <v>80808</v>
      </c>
      <c r="E5825" s="160">
        <v>47</v>
      </c>
    </row>
    <row r="5826" spans="1:5">
      <c r="A5826" s="158">
        <v>44195</v>
      </c>
      <c r="B5826" s="159">
        <v>44195</v>
      </c>
      <c r="C5826" s="160" t="s">
        <v>779</v>
      </c>
      <c r="D5826" s="161">
        <f>VLOOKUP(Pag_Inicio_Corr_mas_casos[[#This Row],[Corregimiento]],Hoja3!$A$2:$D$676,4,0)</f>
        <v>130105</v>
      </c>
      <c r="E5826" s="160">
        <v>44</v>
      </c>
    </row>
    <row r="5827" spans="1:5">
      <c r="A5827" s="158">
        <v>44195</v>
      </c>
      <c r="B5827" s="159">
        <v>44195</v>
      </c>
      <c r="C5827" s="160" t="s">
        <v>723</v>
      </c>
      <c r="D5827" s="161">
        <f>VLOOKUP(Pag_Inicio_Corr_mas_casos[[#This Row],[Corregimiento]],Hoja3!$A$2:$D$676,4,0)</f>
        <v>130717</v>
      </c>
      <c r="E5827" s="160">
        <v>43</v>
      </c>
    </row>
    <row r="5828" spans="1:5">
      <c r="A5828" s="158">
        <v>44195</v>
      </c>
      <c r="B5828" s="159">
        <v>44195</v>
      </c>
      <c r="C5828" s="160" t="s">
        <v>817</v>
      </c>
      <c r="D5828" s="161">
        <f>VLOOKUP(Pag_Inicio_Corr_mas_casos[[#This Row],[Corregimiento]],Hoja3!$A$2:$D$676,4,0)</f>
        <v>30104</v>
      </c>
      <c r="E5828" s="160">
        <v>41</v>
      </c>
    </row>
    <row r="5829" spans="1:5">
      <c r="A5829" s="158">
        <v>44195</v>
      </c>
      <c r="B5829" s="159">
        <v>44195</v>
      </c>
      <c r="C5829" s="160" t="s">
        <v>745</v>
      </c>
      <c r="D5829" s="161">
        <f>VLOOKUP(Pag_Inicio_Corr_mas_casos[[#This Row],[Corregimiento]],Hoja3!$A$2:$D$676,4,0)</f>
        <v>80804</v>
      </c>
      <c r="E5829" s="160">
        <v>40</v>
      </c>
    </row>
    <row r="5830" spans="1:5">
      <c r="A5830" s="158">
        <v>44195</v>
      </c>
      <c r="B5830" s="159">
        <v>44195</v>
      </c>
      <c r="C5830" s="160" t="s">
        <v>800</v>
      </c>
      <c r="D5830" s="161">
        <f>VLOOKUP(Pag_Inicio_Corr_mas_casos[[#This Row],[Corregimiento]],Hoja3!$A$2:$D$676,4,0)</f>
        <v>130702</v>
      </c>
      <c r="E5830" s="160">
        <v>39</v>
      </c>
    </row>
    <row r="5831" spans="1:5">
      <c r="A5831" s="158">
        <v>44195</v>
      </c>
      <c r="B5831" s="159">
        <v>44195</v>
      </c>
      <c r="C5831" s="160" t="s">
        <v>762</v>
      </c>
      <c r="D5831" s="161">
        <f>VLOOKUP(Pag_Inicio_Corr_mas_casos[[#This Row],[Corregimiento]],Hoja3!$A$2:$D$676,4,0)</f>
        <v>80803</v>
      </c>
      <c r="E5831" s="160">
        <v>39</v>
      </c>
    </row>
    <row r="5832" spans="1:5">
      <c r="A5832" s="158">
        <v>44195</v>
      </c>
      <c r="B5832" s="159">
        <v>44195</v>
      </c>
      <c r="C5832" s="160" t="s">
        <v>735</v>
      </c>
      <c r="D5832" s="161">
        <f>VLOOKUP(Pag_Inicio_Corr_mas_casos[[#This Row],[Corregimiento]],Hoja3!$A$2:$D$676,4,0)</f>
        <v>130107</v>
      </c>
      <c r="E5832" s="160">
        <v>38</v>
      </c>
    </row>
    <row r="5833" spans="1:5">
      <c r="A5833" s="158">
        <v>44195</v>
      </c>
      <c r="B5833" s="159">
        <v>44195</v>
      </c>
      <c r="C5833" s="160" t="s">
        <v>803</v>
      </c>
      <c r="D5833" s="161">
        <f>VLOOKUP(Pag_Inicio_Corr_mas_casos[[#This Row],[Corregimiento]],Hoja3!$A$2:$D$676,4,0)</f>
        <v>81008</v>
      </c>
      <c r="E5833" s="160">
        <v>37</v>
      </c>
    </row>
    <row r="5834" spans="1:5">
      <c r="A5834" s="158">
        <v>44195</v>
      </c>
      <c r="B5834" s="159">
        <v>44195</v>
      </c>
      <c r="C5834" s="160" t="s">
        <v>781</v>
      </c>
      <c r="D5834" s="161">
        <f>VLOOKUP(Pag_Inicio_Corr_mas_casos[[#This Row],[Corregimiento]],Hoja3!$A$2:$D$676,4,0)</f>
        <v>80802</v>
      </c>
      <c r="E5834" s="160">
        <v>35</v>
      </c>
    </row>
    <row r="5835" spans="1:5">
      <c r="A5835" s="158">
        <v>44195</v>
      </c>
      <c r="B5835" s="159">
        <v>44195</v>
      </c>
      <c r="C5835" s="160" t="s">
        <v>747</v>
      </c>
      <c r="D5835" s="161">
        <f>VLOOKUP(Pag_Inicio_Corr_mas_casos[[#This Row],[Corregimiento]],Hoja3!$A$2:$D$676,4,0)</f>
        <v>81006</v>
      </c>
      <c r="E5835" s="160">
        <v>34</v>
      </c>
    </row>
    <row r="5836" spans="1:5">
      <c r="A5836" s="158">
        <v>44195</v>
      </c>
      <c r="B5836" s="159">
        <v>44195</v>
      </c>
      <c r="C5836" s="160" t="s">
        <v>749</v>
      </c>
      <c r="D5836" s="161">
        <f>VLOOKUP(Pag_Inicio_Corr_mas_casos[[#This Row],[Corregimiento]],Hoja3!$A$2:$D$676,4,0)</f>
        <v>30113</v>
      </c>
      <c r="E5836" s="160">
        <v>33</v>
      </c>
    </row>
    <row r="5837" spans="1:5">
      <c r="A5837" s="158">
        <v>44195</v>
      </c>
      <c r="B5837" s="159">
        <v>44195</v>
      </c>
      <c r="C5837" s="160" t="s">
        <v>746</v>
      </c>
      <c r="D5837" s="161">
        <f>VLOOKUP(Pag_Inicio_Corr_mas_casos[[#This Row],[Corregimiento]],Hoja3!$A$2:$D$676,4,0)</f>
        <v>20601</v>
      </c>
      <c r="E5837" s="160">
        <v>32</v>
      </c>
    </row>
    <row r="5838" spans="1:5">
      <c r="A5838" s="158">
        <v>44195</v>
      </c>
      <c r="B5838" s="159">
        <v>44195</v>
      </c>
      <c r="C5838" s="160" t="s">
        <v>776</v>
      </c>
      <c r="D5838" s="161">
        <f>VLOOKUP(Pag_Inicio_Corr_mas_casos[[#This Row],[Corregimiento]],Hoja3!$A$2:$D$676,4,0)</f>
        <v>130706</v>
      </c>
      <c r="E5838" s="160">
        <v>31</v>
      </c>
    </row>
    <row r="5839" spans="1:5">
      <c r="A5839" s="158">
        <v>44195</v>
      </c>
      <c r="B5839" s="159">
        <v>44195</v>
      </c>
      <c r="C5839" s="160" t="s">
        <v>744</v>
      </c>
      <c r="D5839" s="161">
        <f>VLOOKUP(Pag_Inicio_Corr_mas_casos[[#This Row],[Corregimiento]],Hoja3!$A$2:$D$676,4,0)</f>
        <v>130701</v>
      </c>
      <c r="E5839" s="160">
        <v>30</v>
      </c>
    </row>
    <row r="5840" spans="1:5">
      <c r="A5840" s="158">
        <v>44195</v>
      </c>
      <c r="B5840" s="159">
        <v>44195</v>
      </c>
      <c r="C5840" s="160" t="s">
        <v>729</v>
      </c>
      <c r="D5840" s="161">
        <f>VLOOKUP(Pag_Inicio_Corr_mas_casos[[#This Row],[Corregimiento]],Hoja3!$A$2:$D$676,4,0)</f>
        <v>130708</v>
      </c>
      <c r="E5840" s="160">
        <v>30</v>
      </c>
    </row>
    <row r="5841" spans="1:5">
      <c r="A5841" s="158">
        <v>44195</v>
      </c>
      <c r="B5841" s="159">
        <v>44195</v>
      </c>
      <c r="C5841" s="160" t="s">
        <v>846</v>
      </c>
      <c r="D5841" s="161">
        <f>VLOOKUP(Pag_Inicio_Corr_mas_casos[[#This Row],[Corregimiento]],Hoja3!$A$2:$D$676,4,0)</f>
        <v>60401</v>
      </c>
      <c r="E5841" s="160">
        <v>28</v>
      </c>
    </row>
    <row r="5842" spans="1:5">
      <c r="A5842" s="158">
        <v>44195</v>
      </c>
      <c r="B5842" s="159">
        <v>44195</v>
      </c>
      <c r="C5842" s="160" t="s">
        <v>835</v>
      </c>
      <c r="D5842" s="161">
        <f>VLOOKUP(Pag_Inicio_Corr_mas_casos[[#This Row],[Corregimiento]],Hoja3!$A$2:$D$676,4,0)</f>
        <v>80501</v>
      </c>
      <c r="E5842" s="160">
        <v>27</v>
      </c>
    </row>
    <row r="5843" spans="1:5">
      <c r="A5843" s="158">
        <v>44195</v>
      </c>
      <c r="B5843" s="159">
        <v>44195</v>
      </c>
      <c r="C5843" s="160" t="s">
        <v>791</v>
      </c>
      <c r="D5843" s="161">
        <f>VLOOKUP(Pag_Inicio_Corr_mas_casos[[#This Row],[Corregimiento]],Hoja3!$A$2:$D$676,4,0)</f>
        <v>60101</v>
      </c>
      <c r="E5843" s="160">
        <v>27</v>
      </c>
    </row>
    <row r="5844" spans="1:5">
      <c r="A5844" s="158">
        <v>44195</v>
      </c>
      <c r="B5844" s="159">
        <v>44195</v>
      </c>
      <c r="C5844" s="160" t="s">
        <v>783</v>
      </c>
      <c r="D5844" s="161">
        <f>VLOOKUP(Pag_Inicio_Corr_mas_casos[[#This Row],[Corregimiento]],Hoja3!$A$2:$D$676,4,0)</f>
        <v>81004</v>
      </c>
      <c r="E5844" s="160">
        <v>27</v>
      </c>
    </row>
    <row r="5845" spans="1:5">
      <c r="A5845" s="158">
        <v>44195</v>
      </c>
      <c r="B5845" s="159">
        <v>44195</v>
      </c>
      <c r="C5845" s="160" t="s">
        <v>848</v>
      </c>
      <c r="D5845" s="161">
        <f>VLOOKUP(Pag_Inicio_Corr_mas_casos[[#This Row],[Corregimiento]],Hoja3!$A$2:$D$676,4,0)</f>
        <v>20401</v>
      </c>
      <c r="E5845" s="160">
        <v>27</v>
      </c>
    </row>
    <row r="5846" spans="1:5">
      <c r="A5846" s="158">
        <v>44195</v>
      </c>
      <c r="B5846" s="159">
        <v>44195</v>
      </c>
      <c r="C5846" s="160" t="s">
        <v>855</v>
      </c>
      <c r="D5846" s="161">
        <f>VLOOKUP(Pag_Inicio_Corr_mas_casos[[#This Row],[Corregimiento]],Hoja3!$A$2:$D$676,4,0)</f>
        <v>91011</v>
      </c>
      <c r="E5846" s="160">
        <v>27</v>
      </c>
    </row>
    <row r="5847" spans="1:5">
      <c r="A5847" s="158">
        <v>44195</v>
      </c>
      <c r="B5847" s="159">
        <v>44195</v>
      </c>
      <c r="C5847" s="160" t="s">
        <v>742</v>
      </c>
      <c r="D5847" s="161">
        <f>VLOOKUP(Pag_Inicio_Corr_mas_casos[[#This Row],[Corregimiento]],Hoja3!$A$2:$D$676,4,0)</f>
        <v>130716</v>
      </c>
      <c r="E5847" s="160">
        <v>25</v>
      </c>
    </row>
    <row r="5848" spans="1:5">
      <c r="A5848" s="158">
        <v>44195</v>
      </c>
      <c r="B5848" s="159">
        <v>44195</v>
      </c>
      <c r="C5848" s="160" t="s">
        <v>760</v>
      </c>
      <c r="D5848" s="161">
        <f>VLOOKUP(Pag_Inicio_Corr_mas_casos[[#This Row],[Corregimiento]],Hoja3!$A$2:$D$676,4,0)</f>
        <v>20207</v>
      </c>
      <c r="E5848" s="160">
        <v>25</v>
      </c>
    </row>
    <row r="5849" spans="1:5">
      <c r="A5849" s="158">
        <v>44195</v>
      </c>
      <c r="B5849" s="159">
        <v>44195</v>
      </c>
      <c r="C5849" s="160" t="s">
        <v>755</v>
      </c>
      <c r="D5849" s="161">
        <f>VLOOKUP(Pag_Inicio_Corr_mas_casos[[#This Row],[Corregimiento]],Hoja3!$A$2:$D$676,4,0)</f>
        <v>40606</v>
      </c>
      <c r="E5849" s="160">
        <v>24</v>
      </c>
    </row>
    <row r="5850" spans="1:5">
      <c r="A5850" s="158">
        <v>44195</v>
      </c>
      <c r="B5850" s="159">
        <v>44195</v>
      </c>
      <c r="C5850" s="160" t="s">
        <v>754</v>
      </c>
      <c r="D5850" s="161">
        <f>VLOOKUP(Pag_Inicio_Corr_mas_casos[[#This Row],[Corregimiento]],Hoja3!$A$2:$D$676,4,0)</f>
        <v>130709</v>
      </c>
      <c r="E5850" s="160">
        <v>23</v>
      </c>
    </row>
    <row r="5851" spans="1:5">
      <c r="A5851" s="158">
        <v>44195</v>
      </c>
      <c r="B5851" s="159">
        <v>44195</v>
      </c>
      <c r="C5851" s="160" t="s">
        <v>790</v>
      </c>
      <c r="D5851" s="161">
        <f>VLOOKUP(Pag_Inicio_Corr_mas_casos[[#This Row],[Corregimiento]],Hoja3!$A$2:$D$676,4,0)</f>
        <v>60103</v>
      </c>
      <c r="E5851" s="160">
        <v>23</v>
      </c>
    </row>
    <row r="5852" spans="1:5">
      <c r="A5852" s="158">
        <v>44195</v>
      </c>
      <c r="B5852" s="159">
        <v>44195</v>
      </c>
      <c r="C5852" s="160" t="s">
        <v>823</v>
      </c>
      <c r="D5852" s="161">
        <f>VLOOKUP(Pag_Inicio_Corr_mas_casos[[#This Row],[Corregimiento]],Hoja3!$A$2:$D$676,4,0)</f>
        <v>130108</v>
      </c>
      <c r="E5852" s="160">
        <v>22</v>
      </c>
    </row>
    <row r="5853" spans="1:5">
      <c r="A5853" s="158">
        <v>44195</v>
      </c>
      <c r="B5853" s="159">
        <v>44195</v>
      </c>
      <c r="C5853" s="160" t="s">
        <v>812</v>
      </c>
      <c r="D5853" s="161">
        <f>VLOOKUP(Pag_Inicio_Corr_mas_casos[[#This Row],[Corregimiento]],Hoja3!$A$2:$D$676,4,0)</f>
        <v>30103</v>
      </c>
      <c r="E5853" s="160">
        <v>21</v>
      </c>
    </row>
    <row r="5854" spans="1:5">
      <c r="A5854" s="158">
        <v>44195</v>
      </c>
      <c r="B5854" s="159">
        <v>44195</v>
      </c>
      <c r="C5854" s="160" t="s">
        <v>818</v>
      </c>
      <c r="D5854" s="161">
        <f>VLOOKUP(Pag_Inicio_Corr_mas_casos[[#This Row],[Corregimiento]],Hoja3!$A$2:$D$676,4,0)</f>
        <v>91008</v>
      </c>
      <c r="E5854" s="160">
        <v>21</v>
      </c>
    </row>
    <row r="5855" spans="1:5">
      <c r="A5855" s="158">
        <v>44195</v>
      </c>
      <c r="B5855" s="159">
        <v>44195</v>
      </c>
      <c r="C5855" s="160" t="s">
        <v>780</v>
      </c>
      <c r="D5855" s="161">
        <f>VLOOKUP(Pag_Inicio_Corr_mas_casos[[#This Row],[Corregimiento]],Hoja3!$A$2:$D$676,4,0)</f>
        <v>81005</v>
      </c>
      <c r="E5855" s="160">
        <v>21</v>
      </c>
    </row>
    <row r="5856" spans="1:5">
      <c r="A5856" s="158">
        <v>44195</v>
      </c>
      <c r="B5856" s="159">
        <v>44195</v>
      </c>
      <c r="C5856" s="160" t="s">
        <v>788</v>
      </c>
      <c r="D5856" s="161">
        <f>VLOOKUP(Pag_Inicio_Corr_mas_casos[[#This Row],[Corregimiento]],Hoja3!$A$2:$D$676,4,0)</f>
        <v>40611</v>
      </c>
      <c r="E5856" s="160">
        <v>20</v>
      </c>
    </row>
    <row r="5857" spans="1:6">
      <c r="A5857" s="158">
        <v>44195</v>
      </c>
      <c r="B5857" s="159">
        <v>44195</v>
      </c>
      <c r="C5857" s="160" t="s">
        <v>844</v>
      </c>
      <c r="D5857" s="161">
        <f>VLOOKUP(Pag_Inicio_Corr_mas_casos[[#This Row],[Corregimiento]],Hoja3!$A$2:$D$676,4,0)</f>
        <v>91007</v>
      </c>
      <c r="E5857" s="160">
        <v>19</v>
      </c>
    </row>
    <row r="5858" spans="1:6">
      <c r="A5858" s="158">
        <v>44195</v>
      </c>
      <c r="B5858" s="159">
        <v>44195</v>
      </c>
      <c r="C5858" s="160" t="s">
        <v>784</v>
      </c>
      <c r="D5858" s="161">
        <f>VLOOKUP(Pag_Inicio_Corr_mas_casos[[#This Row],[Corregimiento]],Hoja3!$A$2:$D$676,4,0)</f>
        <v>60104</v>
      </c>
      <c r="E5858" s="160">
        <v>17</v>
      </c>
    </row>
    <row r="5859" spans="1:6">
      <c r="A5859" s="158">
        <v>44195</v>
      </c>
      <c r="B5859" s="159">
        <v>44195</v>
      </c>
      <c r="C5859" s="160" t="s">
        <v>842</v>
      </c>
      <c r="D5859" s="161">
        <f>VLOOKUP(Pag_Inicio_Corr_mas_casos[[#This Row],[Corregimiento]],Hoja3!$A$2:$D$676,4,0)</f>
        <v>20101</v>
      </c>
      <c r="E5859" s="160">
        <v>16</v>
      </c>
    </row>
    <row r="5860" spans="1:6">
      <c r="A5860" s="158">
        <v>44195</v>
      </c>
      <c r="B5860" s="159">
        <v>44195</v>
      </c>
      <c r="C5860" s="160" t="s">
        <v>785</v>
      </c>
      <c r="D5860" s="161">
        <f>VLOOKUP(Pag_Inicio_Corr_mas_casos[[#This Row],[Corregimiento]],Hoja3!$A$2:$D$676,4,0)</f>
        <v>80805</v>
      </c>
      <c r="E5860" s="160">
        <v>16</v>
      </c>
    </row>
    <row r="5861" spans="1:6">
      <c r="A5861" s="158">
        <v>44195</v>
      </c>
      <c r="B5861" s="159">
        <v>44195</v>
      </c>
      <c r="C5861" s="160" t="s">
        <v>857</v>
      </c>
      <c r="D5861" s="161">
        <f>VLOOKUP(Pag_Inicio_Corr_mas_casos[[#This Row],[Corregimiento]],Hoja3!$A$2:$D$676,4,0)</f>
        <v>91014</v>
      </c>
      <c r="E5861" s="160">
        <v>16</v>
      </c>
    </row>
    <row r="5862" spans="1:6">
      <c r="A5862" s="158">
        <v>44195</v>
      </c>
      <c r="B5862" s="159">
        <v>44195</v>
      </c>
      <c r="C5862" s="160" t="s">
        <v>808</v>
      </c>
      <c r="D5862" s="161">
        <f>VLOOKUP(Pag_Inicio_Corr_mas_casos[[#This Row],[Corregimiento]],Hoja3!$A$2:$D$676,4,0)</f>
        <v>30111</v>
      </c>
      <c r="E5862" s="160">
        <v>16</v>
      </c>
    </row>
    <row r="5863" spans="1:6">
      <c r="A5863" s="158">
        <v>44195</v>
      </c>
      <c r="B5863" s="159">
        <v>44195</v>
      </c>
      <c r="C5863" s="160" t="s">
        <v>837</v>
      </c>
      <c r="D5863" s="161">
        <f>VLOOKUP(Pag_Inicio_Corr_mas_casos[[#This Row],[Corregimiento]],Hoja3!$A$2:$D$676,4,0)</f>
        <v>40201</v>
      </c>
      <c r="E5863" s="160">
        <v>15</v>
      </c>
    </row>
    <row r="5864" spans="1:6">
      <c r="A5864" s="158">
        <v>44195</v>
      </c>
      <c r="B5864" s="159">
        <v>44195</v>
      </c>
      <c r="C5864" s="160" t="s">
        <v>863</v>
      </c>
      <c r="D5864" s="161">
        <f>VLOOKUP(Pag_Inicio_Corr_mas_casos[[#This Row],[Corregimiento]],Hoja3!$A$2:$D$676,4,0)</f>
        <v>40503</v>
      </c>
      <c r="E5864" s="160">
        <v>14</v>
      </c>
    </row>
    <row r="5865" spans="1:6">
      <c r="A5865" s="158">
        <v>44195</v>
      </c>
      <c r="B5865" s="159">
        <v>44195</v>
      </c>
      <c r="C5865" s="160" t="s">
        <v>814</v>
      </c>
      <c r="D5865" s="161">
        <f>VLOOKUP(Pag_Inicio_Corr_mas_casos[[#This Row],[Corregimiento]],Hoja3!$A$2:$D$676,4,0)</f>
        <v>20609</v>
      </c>
      <c r="E5865" s="160">
        <v>14</v>
      </c>
    </row>
    <row r="5866" spans="1:6">
      <c r="A5866" s="158">
        <v>44195</v>
      </c>
      <c r="B5866" s="159">
        <v>44195</v>
      </c>
      <c r="C5866" s="160" t="s">
        <v>859</v>
      </c>
      <c r="D5866" s="161">
        <f>VLOOKUP(Pag_Inicio_Corr_mas_casos[[#This Row],[Corregimiento]],Hoja3!$A$2:$D$676,4,0)</f>
        <v>90101</v>
      </c>
      <c r="E5866" s="160">
        <v>13</v>
      </c>
    </row>
    <row r="5867" spans="1:6">
      <c r="A5867" s="158">
        <v>44195</v>
      </c>
      <c r="B5867" s="159">
        <v>44195</v>
      </c>
      <c r="C5867" s="160" t="s">
        <v>854</v>
      </c>
      <c r="D5867" s="161">
        <f>VLOOKUP(Pag_Inicio_Corr_mas_casos[[#This Row],[Corregimiento]],Hoja3!$A$2:$D$676,4,0)</f>
        <v>91013</v>
      </c>
      <c r="E5867" s="160">
        <v>13</v>
      </c>
    </row>
    <row r="5868" spans="1:6">
      <c r="A5868" s="158">
        <v>44195</v>
      </c>
      <c r="B5868" s="159">
        <v>44195</v>
      </c>
      <c r="C5868" s="160" t="s">
        <v>864</v>
      </c>
      <c r="D5868" s="161">
        <f>VLOOKUP(Pag_Inicio_Corr_mas_casos[[#This Row],[Corregimiento]],Hoja3!$A$2:$D$676,4,0)</f>
        <v>91101</v>
      </c>
      <c r="E5868" s="160">
        <v>13</v>
      </c>
    </row>
    <row r="5869" spans="1:6">
      <c r="A5869" s="158">
        <v>44195</v>
      </c>
      <c r="B5869" s="159">
        <v>44195</v>
      </c>
      <c r="C5869" s="160" t="s">
        <v>736</v>
      </c>
      <c r="D5869" s="160">
        <v>40607</v>
      </c>
      <c r="E5869" s="160">
        <v>12</v>
      </c>
      <c r="F5869" s="7" t="s">
        <v>833</v>
      </c>
    </row>
    <row r="5870" spans="1:6">
      <c r="A5870" s="158">
        <v>44195</v>
      </c>
      <c r="B5870" s="159">
        <v>44195</v>
      </c>
      <c r="C5870" s="160" t="s">
        <v>852</v>
      </c>
      <c r="D5870" s="161">
        <f>VLOOKUP(Pag_Inicio_Corr_mas_casos[[#This Row],[Corregimiento]],Hoja3!$A$2:$D$676,4,0)</f>
        <v>20201</v>
      </c>
      <c r="E5870" s="160">
        <v>11</v>
      </c>
    </row>
    <row r="5871" spans="1:6">
      <c r="A5871" s="158">
        <v>44195</v>
      </c>
      <c r="B5871" s="159">
        <v>44195</v>
      </c>
      <c r="C5871" s="160" t="s">
        <v>865</v>
      </c>
      <c r="D5871" s="161">
        <f>VLOOKUP(Pag_Inicio_Corr_mas_casos[[#This Row],[Corregimiento]],Hoja3!$A$2:$D$676,4,0)</f>
        <v>130401</v>
      </c>
      <c r="E5871" s="160">
        <v>11</v>
      </c>
    </row>
    <row r="5872" spans="1:6">
      <c r="A5872" s="158">
        <v>44195</v>
      </c>
      <c r="B5872" s="159">
        <v>44195</v>
      </c>
      <c r="C5872" s="160" t="s">
        <v>866</v>
      </c>
      <c r="D5872" s="161">
        <f>VLOOKUP(Pag_Inicio_Corr_mas_casos[[#This Row],[Corregimiento]],Hoja3!$A$2:$D$676,4,0)</f>
        <v>40604</v>
      </c>
      <c r="E5872" s="160">
        <v>11</v>
      </c>
    </row>
    <row r="5873" spans="1:6">
      <c r="A5873" s="158">
        <v>44195</v>
      </c>
      <c r="B5873" s="159">
        <v>44195</v>
      </c>
      <c r="C5873" s="160" t="s">
        <v>792</v>
      </c>
      <c r="D5873" s="161">
        <f>VLOOKUP(Pag_Inicio_Corr_mas_casos[[#This Row],[Corregimiento]],Hoja3!$A$2:$D$676,4,0)</f>
        <v>40612</v>
      </c>
      <c r="E5873" s="160">
        <v>11</v>
      </c>
    </row>
    <row r="5874" spans="1:6">
      <c r="A5874" s="158">
        <v>44195</v>
      </c>
      <c r="B5874" s="159">
        <v>44195</v>
      </c>
      <c r="C5874" s="160" t="s">
        <v>826</v>
      </c>
      <c r="D5874" s="161">
        <f>VLOOKUP(Pag_Inicio_Corr_mas_casos[[#This Row],[Corregimiento]],Hoja3!$A$2:$D$676,4,0)</f>
        <v>70301</v>
      </c>
      <c r="E5874" s="160">
        <v>11</v>
      </c>
    </row>
    <row r="5875" spans="1:6">
      <c r="A5875" s="158">
        <v>44195</v>
      </c>
      <c r="B5875" s="159">
        <v>44195</v>
      </c>
      <c r="C5875" s="160" t="s">
        <v>867</v>
      </c>
      <c r="D5875" s="161">
        <f>VLOOKUP(Pag_Inicio_Corr_mas_casos[[#This Row],[Corregimiento]],Hoja3!$A$2:$D$676,4,0)</f>
        <v>60602</v>
      </c>
      <c r="E5875" s="160">
        <v>11</v>
      </c>
    </row>
    <row r="5876" spans="1:6">
      <c r="A5876" s="158">
        <v>44195</v>
      </c>
      <c r="B5876" s="159">
        <v>44195</v>
      </c>
      <c r="C5876" s="160" t="s">
        <v>850</v>
      </c>
      <c r="D5876" s="161">
        <f>VLOOKUP(Pag_Inicio_Corr_mas_casos[[#This Row],[Corregimiento]],Hoja3!$A$2:$D$676,4,0)</f>
        <v>30110</v>
      </c>
      <c r="E5876" s="160">
        <v>11</v>
      </c>
    </row>
    <row r="5877" spans="1:6">
      <c r="A5877" s="90">
        <v>44196</v>
      </c>
      <c r="B5877" s="91">
        <v>44196</v>
      </c>
      <c r="C5877" s="92" t="s">
        <v>853</v>
      </c>
      <c r="D5877" s="93">
        <f>VLOOKUP(Pag_Inicio_Corr_mas_casos[[#This Row],[Corregimiento]],Hoja3!$A$2:$D$676,4,0)</f>
        <v>130101</v>
      </c>
      <c r="E5877" s="92">
        <v>151</v>
      </c>
      <c r="F5877">
        <v>75</v>
      </c>
    </row>
    <row r="5878" spans="1:6">
      <c r="A5878" s="90">
        <v>44196</v>
      </c>
      <c r="B5878" s="91">
        <v>44196</v>
      </c>
      <c r="C5878" s="92" t="s">
        <v>797</v>
      </c>
      <c r="D5878" s="93">
        <f>VLOOKUP(Pag_Inicio_Corr_mas_casos[[#This Row],[Corregimiento]],Hoja3!$A$2:$D$676,4,0)</f>
        <v>80819</v>
      </c>
      <c r="E5878" s="92">
        <v>123</v>
      </c>
    </row>
    <row r="5879" spans="1:6">
      <c r="A5879" s="90">
        <v>44196</v>
      </c>
      <c r="B5879" s="91">
        <v>44196</v>
      </c>
      <c r="C5879" s="92" t="s">
        <v>831</v>
      </c>
      <c r="D5879" s="93">
        <f>VLOOKUP(Pag_Inicio_Corr_mas_casos[[#This Row],[Corregimiento]],Hoja3!$A$2:$D$676,4,0)</f>
        <v>80812</v>
      </c>
      <c r="E5879" s="92">
        <v>108</v>
      </c>
    </row>
    <row r="5880" spans="1:6">
      <c r="A5880" s="90">
        <v>44196</v>
      </c>
      <c r="B5880" s="91">
        <v>44196</v>
      </c>
      <c r="C5880" s="92" t="s">
        <v>555</v>
      </c>
      <c r="D5880" s="93">
        <f>VLOOKUP(Pag_Inicio_Corr_mas_casos[[#This Row],[Corregimiento]],Hoja3!$A$2:$D$676,4,0)</f>
        <v>80821</v>
      </c>
      <c r="E5880" s="92">
        <v>105</v>
      </c>
    </row>
    <row r="5881" spans="1:6">
      <c r="A5881" s="90">
        <v>44196</v>
      </c>
      <c r="B5881" s="91">
        <v>44196</v>
      </c>
      <c r="C5881" s="92" t="s">
        <v>839</v>
      </c>
      <c r="D5881" s="93">
        <f>VLOOKUP(Pag_Inicio_Corr_mas_casos[[#This Row],[Corregimiento]],Hoja3!$A$2:$D$676,4,0)</f>
        <v>130102</v>
      </c>
      <c r="E5881" s="92">
        <v>104</v>
      </c>
    </row>
    <row r="5882" spans="1:6">
      <c r="A5882" s="90">
        <v>44196</v>
      </c>
      <c r="B5882" s="91">
        <v>44196</v>
      </c>
      <c r="C5882" s="92" t="s">
        <v>738</v>
      </c>
      <c r="D5882" s="93">
        <f>VLOOKUP(Pag_Inicio_Corr_mas_casos[[#This Row],[Corregimiento]],Hoja3!$A$2:$D$676,4,0)</f>
        <v>80817</v>
      </c>
      <c r="E5882" s="92">
        <v>100</v>
      </c>
    </row>
    <row r="5883" spans="1:6">
      <c r="A5883" s="90">
        <v>44196</v>
      </c>
      <c r="B5883" s="91">
        <v>44196</v>
      </c>
      <c r="C5883" s="92" t="s">
        <v>733</v>
      </c>
      <c r="D5883" s="93">
        <f>VLOOKUP(Pag_Inicio_Corr_mas_casos[[#This Row],[Corregimiento]],Hoja3!$A$2:$D$676,4,0)</f>
        <v>80811</v>
      </c>
      <c r="E5883" s="92">
        <v>86</v>
      </c>
    </row>
    <row r="5884" spans="1:6">
      <c r="A5884" s="90">
        <v>44196</v>
      </c>
      <c r="B5884" s="91">
        <v>44196</v>
      </c>
      <c r="C5884" s="92" t="s">
        <v>739</v>
      </c>
      <c r="D5884" s="93">
        <f>VLOOKUP(Pag_Inicio_Corr_mas_casos[[#This Row],[Corregimiento]],Hoja3!$A$2:$D$676,4,0)</f>
        <v>80822</v>
      </c>
      <c r="E5884" s="92">
        <v>84</v>
      </c>
    </row>
    <row r="5885" spans="1:6">
      <c r="A5885" s="90">
        <v>44196</v>
      </c>
      <c r="B5885" s="91">
        <v>44196</v>
      </c>
      <c r="C5885" s="92" t="s">
        <v>722</v>
      </c>
      <c r="D5885" s="93">
        <f>VLOOKUP(Pag_Inicio_Corr_mas_casos[[#This Row],[Corregimiento]],Hoja3!$A$2:$D$676,4,0)</f>
        <v>80810</v>
      </c>
      <c r="E5885" s="92">
        <v>83</v>
      </c>
    </row>
    <row r="5886" spans="1:6">
      <c r="A5886" s="90">
        <v>44196</v>
      </c>
      <c r="B5886" s="91">
        <v>44196</v>
      </c>
      <c r="C5886" s="92" t="s">
        <v>821</v>
      </c>
      <c r="D5886" s="93">
        <f>VLOOKUP(Pag_Inicio_Corr_mas_casos[[#This Row],[Corregimiento]],Hoja3!$A$2:$D$676,4,0)</f>
        <v>130106</v>
      </c>
      <c r="E5886" s="92">
        <v>78</v>
      </c>
    </row>
    <row r="5887" spans="1:6">
      <c r="A5887" s="90">
        <v>44196</v>
      </c>
      <c r="B5887" s="91">
        <v>44196</v>
      </c>
      <c r="C5887" s="92" t="s">
        <v>729</v>
      </c>
      <c r="D5887" s="93">
        <f>VLOOKUP(Pag_Inicio_Corr_mas_casos[[#This Row],[Corregimiento]],Hoja3!$A$2:$D$676,4,0)</f>
        <v>130708</v>
      </c>
      <c r="E5887" s="92">
        <v>76</v>
      </c>
    </row>
    <row r="5888" spans="1:6">
      <c r="A5888" s="90">
        <v>44196</v>
      </c>
      <c r="B5888" s="91">
        <v>44196</v>
      </c>
      <c r="C5888" s="92" t="s">
        <v>796</v>
      </c>
      <c r="D5888" s="93">
        <f>VLOOKUP(Pag_Inicio_Corr_mas_casos[[#This Row],[Corregimiento]],Hoja3!$A$2:$D$676,4,0)</f>
        <v>80809</v>
      </c>
      <c r="E5888" s="92">
        <v>75</v>
      </c>
    </row>
    <row r="5889" spans="1:5">
      <c r="A5889" s="90">
        <v>44196</v>
      </c>
      <c r="B5889" s="91">
        <v>44196</v>
      </c>
      <c r="C5889" s="92" t="s">
        <v>726</v>
      </c>
      <c r="D5889" s="93">
        <f>VLOOKUP(Pag_Inicio_Corr_mas_casos[[#This Row],[Corregimiento]],Hoja3!$A$2:$D$676,4,0)</f>
        <v>80823</v>
      </c>
      <c r="E5889" s="92">
        <v>72</v>
      </c>
    </row>
    <row r="5890" spans="1:5">
      <c r="A5890" s="90">
        <v>44196</v>
      </c>
      <c r="B5890" s="91">
        <v>44196</v>
      </c>
      <c r="C5890" s="92" t="s">
        <v>737</v>
      </c>
      <c r="D5890" s="93">
        <f>VLOOKUP(Pag_Inicio_Corr_mas_casos[[#This Row],[Corregimiento]],Hoja3!$A$2:$D$676,4,0)</f>
        <v>80820</v>
      </c>
      <c r="E5890" s="92">
        <v>70</v>
      </c>
    </row>
    <row r="5891" spans="1:5">
      <c r="A5891" s="90">
        <v>44196</v>
      </c>
      <c r="B5891" s="91">
        <v>44196</v>
      </c>
      <c r="C5891" s="92" t="s">
        <v>724</v>
      </c>
      <c r="D5891" s="93">
        <f>VLOOKUP(Pag_Inicio_Corr_mas_casos[[#This Row],[Corregimiento]],Hoja3!$A$2:$D$676,4,0)</f>
        <v>81009</v>
      </c>
      <c r="E5891" s="92">
        <v>68</v>
      </c>
    </row>
    <row r="5892" spans="1:5">
      <c r="A5892" s="90">
        <v>44196</v>
      </c>
      <c r="B5892" s="91">
        <v>44196</v>
      </c>
      <c r="C5892" s="92" t="s">
        <v>804</v>
      </c>
      <c r="D5892" s="93">
        <f>VLOOKUP(Pag_Inicio_Corr_mas_casos[[#This Row],[Corregimiento]],Hoja3!$A$2:$D$676,4,0)</f>
        <v>81001</v>
      </c>
      <c r="E5892" s="92">
        <v>66</v>
      </c>
    </row>
    <row r="5893" spans="1:5">
      <c r="A5893" s="90">
        <v>44196</v>
      </c>
      <c r="B5893" s="91">
        <v>44196</v>
      </c>
      <c r="C5893" s="92" t="s">
        <v>741</v>
      </c>
      <c r="D5893" s="93">
        <f>VLOOKUP(Pag_Inicio_Corr_mas_casos[[#This Row],[Corregimiento]],Hoja3!$A$2:$D$676,4,0)</f>
        <v>80815</v>
      </c>
      <c r="E5893" s="92">
        <v>65</v>
      </c>
    </row>
    <row r="5894" spans="1:5">
      <c r="A5894" s="90">
        <v>44196</v>
      </c>
      <c r="B5894" s="91">
        <v>44196</v>
      </c>
      <c r="C5894" s="92" t="s">
        <v>728</v>
      </c>
      <c r="D5894" s="93">
        <f>VLOOKUP(Pag_Inicio_Corr_mas_casos[[#This Row],[Corregimiento]],Hoja3!$A$2:$D$676,4,0)</f>
        <v>80816</v>
      </c>
      <c r="E5894" s="92">
        <v>63</v>
      </c>
    </row>
    <row r="5895" spans="1:5">
      <c r="A5895" s="90">
        <v>44196</v>
      </c>
      <c r="B5895" s="91">
        <v>44196</v>
      </c>
      <c r="C5895" s="92" t="s">
        <v>805</v>
      </c>
      <c r="D5895" s="93">
        <f>VLOOKUP(Pag_Inicio_Corr_mas_casos[[#This Row],[Corregimiento]],Hoja3!$A$2:$D$676,4,0)</f>
        <v>81002</v>
      </c>
      <c r="E5895" s="92">
        <v>62</v>
      </c>
    </row>
    <row r="5896" spans="1:5">
      <c r="A5896" s="90">
        <v>44196</v>
      </c>
      <c r="B5896" s="91">
        <v>44196</v>
      </c>
      <c r="C5896" s="92" t="s">
        <v>807</v>
      </c>
      <c r="D5896" s="93">
        <f>VLOOKUP(Pag_Inicio_Corr_mas_casos[[#This Row],[Corregimiento]],Hoja3!$A$2:$D$676,4,0)</f>
        <v>91001</v>
      </c>
      <c r="E5896" s="92">
        <v>57</v>
      </c>
    </row>
    <row r="5897" spans="1:5">
      <c r="A5897" s="90">
        <v>44196</v>
      </c>
      <c r="B5897" s="91">
        <v>44196</v>
      </c>
      <c r="C5897" s="92" t="s">
        <v>730</v>
      </c>
      <c r="D5897" s="93">
        <f>VLOOKUP(Pag_Inicio_Corr_mas_casos[[#This Row],[Corregimiento]],Hoja3!$A$2:$D$676,4,0)</f>
        <v>81007</v>
      </c>
      <c r="E5897" s="92">
        <v>56</v>
      </c>
    </row>
    <row r="5898" spans="1:5">
      <c r="A5898" s="90">
        <v>44196</v>
      </c>
      <c r="B5898" s="91">
        <v>44196</v>
      </c>
      <c r="C5898" s="92" t="s">
        <v>806</v>
      </c>
      <c r="D5898" s="93">
        <f>VLOOKUP(Pag_Inicio_Corr_mas_casos[[#This Row],[Corregimiento]],Hoja3!$A$2:$D$676,4,0)</f>
        <v>81003</v>
      </c>
      <c r="E5898" s="92">
        <v>56</v>
      </c>
    </row>
    <row r="5899" spans="1:5">
      <c r="A5899" s="90">
        <v>44196</v>
      </c>
      <c r="B5899" s="91">
        <v>44196</v>
      </c>
      <c r="C5899" s="92" t="s">
        <v>735</v>
      </c>
      <c r="D5899" s="93">
        <f>VLOOKUP(Pag_Inicio_Corr_mas_casos[[#This Row],[Corregimiento]],Hoja3!$A$2:$D$676,4,0)</f>
        <v>130107</v>
      </c>
      <c r="E5899" s="92">
        <v>54</v>
      </c>
    </row>
    <row r="5900" spans="1:5">
      <c r="A5900" s="90">
        <v>44196</v>
      </c>
      <c r="B5900" s="91">
        <v>44196</v>
      </c>
      <c r="C5900" s="92" t="s">
        <v>800</v>
      </c>
      <c r="D5900" s="93">
        <f>VLOOKUP(Pag_Inicio_Corr_mas_casos[[#This Row],[Corregimiento]],Hoja3!$A$2:$D$676,4,0)</f>
        <v>130702</v>
      </c>
      <c r="E5900" s="92">
        <v>53</v>
      </c>
    </row>
    <row r="5901" spans="1:5">
      <c r="A5901" s="90">
        <v>44196</v>
      </c>
      <c r="B5901" s="91">
        <v>44196</v>
      </c>
      <c r="C5901" s="92" t="s">
        <v>725</v>
      </c>
      <c r="D5901" s="93">
        <f>VLOOKUP(Pag_Inicio_Corr_mas_casos[[#This Row],[Corregimiento]],Hoja3!$A$2:$D$676,4,0)</f>
        <v>80806</v>
      </c>
      <c r="E5901" s="92">
        <v>53</v>
      </c>
    </row>
    <row r="5902" spans="1:5">
      <c r="A5902" s="90">
        <v>44196</v>
      </c>
      <c r="B5902" s="91">
        <v>44196</v>
      </c>
      <c r="C5902" s="92" t="s">
        <v>762</v>
      </c>
      <c r="D5902" s="93">
        <f>VLOOKUP(Pag_Inicio_Corr_mas_casos[[#This Row],[Corregimiento]],Hoja3!$A$2:$D$676,4,0)</f>
        <v>80803</v>
      </c>
      <c r="E5902" s="92">
        <v>51</v>
      </c>
    </row>
    <row r="5903" spans="1:5">
      <c r="A5903" s="90">
        <v>44196</v>
      </c>
      <c r="B5903" s="91">
        <v>44196</v>
      </c>
      <c r="C5903" s="92" t="s">
        <v>752</v>
      </c>
      <c r="D5903" s="93">
        <f>VLOOKUP(Pag_Inicio_Corr_mas_casos[[#This Row],[Corregimiento]],Hoja3!$A$2:$D$676,4,0)</f>
        <v>30107</v>
      </c>
      <c r="E5903" s="92">
        <v>58</v>
      </c>
    </row>
    <row r="5904" spans="1:5">
      <c r="A5904" s="90">
        <v>44196</v>
      </c>
      <c r="B5904" s="91">
        <v>44196</v>
      </c>
      <c r="C5904" s="92" t="s">
        <v>727</v>
      </c>
      <c r="D5904" s="93">
        <f>VLOOKUP(Pag_Inicio_Corr_mas_casos[[#This Row],[Corregimiento]],Hoja3!$A$2:$D$676,4,0)</f>
        <v>80807</v>
      </c>
      <c r="E5904" s="92">
        <v>47</v>
      </c>
    </row>
    <row r="5905" spans="1:5">
      <c r="A5905" s="90">
        <v>44196</v>
      </c>
      <c r="B5905" s="91">
        <v>44196</v>
      </c>
      <c r="C5905" s="92" t="s">
        <v>823</v>
      </c>
      <c r="D5905" s="93">
        <f>VLOOKUP(Pag_Inicio_Corr_mas_casos[[#This Row],[Corregimiento]],Hoja3!$A$2:$D$676,4,0)</f>
        <v>130108</v>
      </c>
      <c r="E5905" s="92">
        <v>47</v>
      </c>
    </row>
    <row r="5906" spans="1:5">
      <c r="A5906" s="90">
        <v>44196</v>
      </c>
      <c r="B5906" s="91">
        <v>44196</v>
      </c>
      <c r="C5906" s="92" t="s">
        <v>803</v>
      </c>
      <c r="D5906" s="93">
        <f>VLOOKUP(Pag_Inicio_Corr_mas_casos[[#This Row],[Corregimiento]],Hoja3!$A$2:$D$676,4,0)</f>
        <v>81008</v>
      </c>
      <c r="E5906" s="92">
        <v>47</v>
      </c>
    </row>
    <row r="5907" spans="1:5">
      <c r="A5907" s="90">
        <v>44196</v>
      </c>
      <c r="B5907" s="91">
        <v>44196</v>
      </c>
      <c r="C5907" s="92" t="s">
        <v>736</v>
      </c>
      <c r="D5907" s="93">
        <f>VLOOKUP(Pag_Inicio_Corr_mas_casos[[#This Row],[Corregimiento]],Hoja3!$A$2:$D$676,4,0)</f>
        <v>80813</v>
      </c>
      <c r="E5907" s="92">
        <v>46</v>
      </c>
    </row>
    <row r="5908" spans="1:5">
      <c r="A5908" s="90">
        <v>44196</v>
      </c>
      <c r="B5908" s="91">
        <v>44196</v>
      </c>
      <c r="C5908" s="92" t="s">
        <v>731</v>
      </c>
      <c r="D5908" s="93">
        <f>VLOOKUP(Pag_Inicio_Corr_mas_casos[[#This Row],[Corregimiento]],Hoja3!$A$2:$D$676,4,0)</f>
        <v>80814</v>
      </c>
      <c r="E5908" s="92">
        <v>40</v>
      </c>
    </row>
    <row r="5909" spans="1:5">
      <c r="A5909" s="90">
        <v>44196</v>
      </c>
      <c r="B5909" s="91">
        <v>44196</v>
      </c>
      <c r="C5909" s="92" t="s">
        <v>745</v>
      </c>
      <c r="D5909" s="93">
        <f>VLOOKUP(Pag_Inicio_Corr_mas_casos[[#This Row],[Corregimiento]],Hoja3!$A$2:$D$676,4,0)</f>
        <v>80804</v>
      </c>
      <c r="E5909" s="92">
        <v>40</v>
      </c>
    </row>
    <row r="5910" spans="1:5">
      <c r="A5910" s="90">
        <v>44196</v>
      </c>
      <c r="B5910" s="91">
        <v>44196</v>
      </c>
      <c r="C5910" s="92" t="s">
        <v>754</v>
      </c>
      <c r="D5910" s="93">
        <f>VLOOKUP(Pag_Inicio_Corr_mas_casos[[#This Row],[Corregimiento]],Hoja3!$A$2:$D$676,4,0)</f>
        <v>130709</v>
      </c>
      <c r="E5910" s="92">
        <v>38</v>
      </c>
    </row>
    <row r="5911" spans="1:5">
      <c r="A5911" s="90">
        <v>44196</v>
      </c>
      <c r="B5911" s="91">
        <v>44196</v>
      </c>
      <c r="C5911" s="92" t="s">
        <v>732</v>
      </c>
      <c r="D5911" s="93">
        <f>VLOOKUP(Pag_Inicio_Corr_mas_casos[[#This Row],[Corregimiento]],Hoja3!$A$2:$D$676,4,0)</f>
        <v>80826</v>
      </c>
      <c r="E5911" s="92">
        <v>37</v>
      </c>
    </row>
    <row r="5912" spans="1:5">
      <c r="A5912" s="90">
        <v>44196</v>
      </c>
      <c r="B5912" s="91">
        <v>44196</v>
      </c>
      <c r="C5912" s="92" t="s">
        <v>845</v>
      </c>
      <c r="D5912" s="93">
        <f>VLOOKUP(Pag_Inicio_Corr_mas_casos[[#This Row],[Corregimiento]],Hoja3!$A$2:$D$676,4,0)</f>
        <v>40601</v>
      </c>
      <c r="E5912" s="92">
        <v>36</v>
      </c>
    </row>
    <row r="5913" spans="1:5">
      <c r="A5913" s="90">
        <v>44196</v>
      </c>
      <c r="B5913" s="91">
        <v>44196</v>
      </c>
      <c r="C5913" s="92" t="s">
        <v>776</v>
      </c>
      <c r="D5913" s="93">
        <f>VLOOKUP(Pag_Inicio_Corr_mas_casos[[#This Row],[Corregimiento]],Hoja3!$A$2:$D$676,4,0)</f>
        <v>130706</v>
      </c>
      <c r="E5913" s="92">
        <v>36</v>
      </c>
    </row>
    <row r="5914" spans="1:5">
      <c r="A5914" s="90">
        <v>44196</v>
      </c>
      <c r="B5914" s="91">
        <v>44196</v>
      </c>
      <c r="C5914" s="92" t="s">
        <v>723</v>
      </c>
      <c r="D5914" s="93">
        <f>VLOOKUP(Pag_Inicio_Corr_mas_casos[[#This Row],[Corregimiento]],Hoja3!$A$2:$D$676,4,0)</f>
        <v>130717</v>
      </c>
      <c r="E5914" s="92">
        <v>36</v>
      </c>
    </row>
    <row r="5915" spans="1:5">
      <c r="A5915" s="90">
        <v>44196</v>
      </c>
      <c r="B5915" s="91">
        <v>44196</v>
      </c>
      <c r="C5915" s="92" t="s">
        <v>817</v>
      </c>
      <c r="D5915" s="93">
        <f>VLOOKUP(Pag_Inicio_Corr_mas_casos[[#This Row],[Corregimiento]],Hoja3!$A$2:$D$676,4,0)</f>
        <v>30104</v>
      </c>
      <c r="E5915" s="92">
        <v>35</v>
      </c>
    </row>
    <row r="5916" spans="1:5">
      <c r="A5916" s="90">
        <v>44196</v>
      </c>
      <c r="B5916" s="91">
        <v>44196</v>
      </c>
      <c r="C5916" s="92" t="s">
        <v>812</v>
      </c>
      <c r="D5916" s="93">
        <f>VLOOKUP(Pag_Inicio_Corr_mas_casos[[#This Row],[Corregimiento]],Hoja3!$A$2:$D$676,4,0)</f>
        <v>30103</v>
      </c>
      <c r="E5916" s="92">
        <v>33</v>
      </c>
    </row>
    <row r="5917" spans="1:5">
      <c r="A5917" s="90">
        <v>44196</v>
      </c>
      <c r="B5917" s="91">
        <v>44196</v>
      </c>
      <c r="C5917" s="92" t="s">
        <v>835</v>
      </c>
      <c r="D5917" s="93">
        <f>VLOOKUP(Pag_Inicio_Corr_mas_casos[[#This Row],[Corregimiento]],Hoja3!$A$2:$D$676,4,0)</f>
        <v>80501</v>
      </c>
      <c r="E5917" s="92">
        <v>32</v>
      </c>
    </row>
    <row r="5918" spans="1:5">
      <c r="A5918" s="90">
        <v>44196</v>
      </c>
      <c r="B5918" s="91">
        <v>44196</v>
      </c>
      <c r="C5918" s="92" t="s">
        <v>744</v>
      </c>
      <c r="D5918" s="93">
        <f>VLOOKUP(Pag_Inicio_Corr_mas_casos[[#This Row],[Corregimiento]],Hoja3!$A$2:$D$676,4,0)</f>
        <v>130701</v>
      </c>
      <c r="E5918" s="92">
        <v>31</v>
      </c>
    </row>
    <row r="5919" spans="1:5">
      <c r="A5919" s="90">
        <v>44196</v>
      </c>
      <c r="B5919" s="91">
        <v>44196</v>
      </c>
      <c r="C5919" s="92" t="s">
        <v>791</v>
      </c>
      <c r="D5919" s="93">
        <f>VLOOKUP(Pag_Inicio_Corr_mas_casos[[#This Row],[Corregimiento]],Hoja3!$A$2:$D$676,4,0)</f>
        <v>60101</v>
      </c>
      <c r="E5919" s="92">
        <v>31</v>
      </c>
    </row>
    <row r="5920" spans="1:5">
      <c r="A5920" s="90">
        <v>44196</v>
      </c>
      <c r="B5920" s="91">
        <v>44196</v>
      </c>
      <c r="C5920" s="92" t="s">
        <v>777</v>
      </c>
      <c r="D5920" s="93">
        <f>VLOOKUP(Pag_Inicio_Corr_mas_casos[[#This Row],[Corregimiento]],Hoja3!$A$2:$D$676,4,0)</f>
        <v>80808</v>
      </c>
      <c r="E5920" s="92">
        <v>30</v>
      </c>
    </row>
    <row r="5921" spans="1:5">
      <c r="A5921" s="90">
        <v>44196</v>
      </c>
      <c r="B5921" s="91">
        <v>44196</v>
      </c>
      <c r="C5921" s="92" t="s">
        <v>756</v>
      </c>
      <c r="D5921" s="93">
        <f>VLOOKUP(Pag_Inicio_Corr_mas_casos[[#This Row],[Corregimiento]],Hoja3!$A$2:$D$676,4,0)</f>
        <v>130103</v>
      </c>
      <c r="E5921" s="92">
        <v>29</v>
      </c>
    </row>
    <row r="5922" spans="1:5">
      <c r="A5922" s="90">
        <v>44196</v>
      </c>
      <c r="B5922" s="91">
        <v>44196</v>
      </c>
      <c r="C5922" s="92" t="s">
        <v>742</v>
      </c>
      <c r="D5922" s="93">
        <f>VLOOKUP(Pag_Inicio_Corr_mas_casos[[#This Row],[Corregimiento]],Hoja3!$A$2:$D$676,4,0)</f>
        <v>130716</v>
      </c>
      <c r="E5922" s="92">
        <v>29</v>
      </c>
    </row>
    <row r="5923" spans="1:5">
      <c r="A5923" s="90">
        <v>44196</v>
      </c>
      <c r="B5923" s="91">
        <v>44196</v>
      </c>
      <c r="C5923" s="92" t="s">
        <v>780</v>
      </c>
      <c r="D5923" s="93">
        <f>VLOOKUP(Pag_Inicio_Corr_mas_casos[[#This Row],[Corregimiento]],Hoja3!$A$2:$D$676,4,0)</f>
        <v>81005</v>
      </c>
      <c r="E5923" s="92">
        <v>29</v>
      </c>
    </row>
    <row r="5924" spans="1:5">
      <c r="A5924" s="90">
        <v>44196</v>
      </c>
      <c r="B5924" s="91">
        <v>44196</v>
      </c>
      <c r="C5924" s="92" t="s">
        <v>747</v>
      </c>
      <c r="D5924" s="93">
        <f>VLOOKUP(Pag_Inicio_Corr_mas_casos[[#This Row],[Corregimiento]],Hoja3!$A$2:$D$676,4,0)</f>
        <v>81006</v>
      </c>
      <c r="E5924" s="92">
        <v>28</v>
      </c>
    </row>
    <row r="5925" spans="1:5">
      <c r="A5925" s="90">
        <v>44196</v>
      </c>
      <c r="B5925" s="91">
        <v>44196</v>
      </c>
      <c r="C5925" s="92" t="s">
        <v>783</v>
      </c>
      <c r="D5925" s="93">
        <f>VLOOKUP(Pag_Inicio_Corr_mas_casos[[#This Row],[Corregimiento]],Hoja3!$A$2:$D$676,4,0)</f>
        <v>81004</v>
      </c>
      <c r="E5925" s="92">
        <v>26</v>
      </c>
    </row>
    <row r="5926" spans="1:5">
      <c r="A5926" s="90">
        <v>44196</v>
      </c>
      <c r="B5926" s="91">
        <v>44196</v>
      </c>
      <c r="C5926" s="92" t="s">
        <v>781</v>
      </c>
      <c r="D5926" s="93">
        <f>VLOOKUP(Pag_Inicio_Corr_mas_casos[[#This Row],[Corregimiento]],Hoja3!$A$2:$D$676,4,0)</f>
        <v>80802</v>
      </c>
      <c r="E5926" s="92">
        <v>25</v>
      </c>
    </row>
    <row r="5927" spans="1:5">
      <c r="A5927" s="90">
        <v>44196</v>
      </c>
      <c r="B5927" s="91">
        <v>44196</v>
      </c>
      <c r="C5927" s="92" t="s">
        <v>743</v>
      </c>
      <c r="D5927" s="93">
        <f>VLOOKUP(Pag_Inicio_Corr_mas_casos[[#This Row],[Corregimiento]],Hoja3!$A$2:$D$676,4,0)</f>
        <v>50208</v>
      </c>
      <c r="E5927" s="92">
        <v>25</v>
      </c>
    </row>
    <row r="5928" spans="1:5">
      <c r="A5928" s="90">
        <v>44196</v>
      </c>
      <c r="B5928" s="91">
        <v>44196</v>
      </c>
      <c r="C5928" s="92" t="s">
        <v>790</v>
      </c>
      <c r="D5928" s="93">
        <f>VLOOKUP(Pag_Inicio_Corr_mas_casos[[#This Row],[Corregimiento]],Hoja3!$A$2:$D$676,4,0)</f>
        <v>60103</v>
      </c>
      <c r="E5928" s="92">
        <v>25</v>
      </c>
    </row>
    <row r="5929" spans="1:5">
      <c r="A5929" s="90">
        <v>44196</v>
      </c>
      <c r="B5929" s="91">
        <v>44196</v>
      </c>
      <c r="C5929" s="92" t="s">
        <v>746</v>
      </c>
      <c r="D5929" s="93">
        <f>VLOOKUP(Pag_Inicio_Corr_mas_casos[[#This Row],[Corregimiento]],Hoja3!$A$2:$D$676,4,0)</f>
        <v>20601</v>
      </c>
      <c r="E5929" s="92">
        <v>23</v>
      </c>
    </row>
    <row r="5930" spans="1:5">
      <c r="A5930" s="90">
        <v>44196</v>
      </c>
      <c r="B5930" s="91">
        <v>44196</v>
      </c>
      <c r="C5930" s="92" t="s">
        <v>868</v>
      </c>
      <c r="D5930" s="93">
        <f>VLOOKUP(Pag_Inicio_Corr_mas_casos[[#This Row],[Corregimiento]],Hoja3!$A$2:$D$676,4,0)</f>
        <v>80818</v>
      </c>
      <c r="E5930" s="92">
        <v>23</v>
      </c>
    </row>
    <row r="5931" spans="1:5">
      <c r="A5931" s="90">
        <v>44196</v>
      </c>
      <c r="B5931" s="91">
        <v>44196</v>
      </c>
      <c r="C5931" s="92" t="s">
        <v>869</v>
      </c>
      <c r="D5931" s="93">
        <f>VLOOKUP(Pag_Inicio_Corr_mas_casos[[#This Row],[Corregimiento]],Hoja3!$A$2:$D$676,4,0)</f>
        <v>130104</v>
      </c>
      <c r="E5931" s="92">
        <v>22</v>
      </c>
    </row>
    <row r="5932" spans="1:5">
      <c r="A5932" s="90">
        <v>44196</v>
      </c>
      <c r="B5932" s="91">
        <v>44196</v>
      </c>
      <c r="C5932" s="92" t="s">
        <v>741</v>
      </c>
      <c r="D5932" s="93">
        <f>VLOOKUP(Pag_Inicio_Corr_mas_casos[[#This Row],[Corregimiento]],Hoja3!$A$2:$D$676,4,0)</f>
        <v>80815</v>
      </c>
      <c r="E5932" s="92">
        <v>21</v>
      </c>
    </row>
    <row r="5933" spans="1:5">
      <c r="A5933" s="90">
        <v>44196</v>
      </c>
      <c r="B5933" s="91">
        <v>44196</v>
      </c>
      <c r="C5933" s="92" t="s">
        <v>870</v>
      </c>
      <c r="D5933" s="93">
        <f>VLOOKUP(Pag_Inicio_Corr_mas_casos[[#This Row],[Corregimiento]],Hoja3!$A$2:$D$676,4,0)</f>
        <v>130407</v>
      </c>
      <c r="E5933" s="92">
        <v>20</v>
      </c>
    </row>
    <row r="5934" spans="1:5">
      <c r="A5934" s="90">
        <v>44196</v>
      </c>
      <c r="B5934" s="91">
        <v>44196</v>
      </c>
      <c r="C5934" s="92" t="s">
        <v>826</v>
      </c>
      <c r="D5934" s="93">
        <f>VLOOKUP(Pag_Inicio_Corr_mas_casos[[#This Row],[Corregimiento]],Hoja3!$A$2:$D$676,4,0)</f>
        <v>70301</v>
      </c>
      <c r="E5934" s="92">
        <v>17</v>
      </c>
    </row>
    <row r="5935" spans="1:5">
      <c r="A5935" s="90">
        <v>44196</v>
      </c>
      <c r="B5935" s="91">
        <v>44196</v>
      </c>
      <c r="C5935" s="92" t="s">
        <v>808</v>
      </c>
      <c r="D5935" s="93">
        <f>VLOOKUP(Pag_Inicio_Corr_mas_casos[[#This Row],[Corregimiento]],Hoja3!$A$2:$D$676,4,0)</f>
        <v>30111</v>
      </c>
      <c r="E5935" s="92">
        <v>17</v>
      </c>
    </row>
    <row r="5936" spans="1:5">
      <c r="A5936" s="90">
        <v>44196</v>
      </c>
      <c r="B5936" s="91">
        <v>44196</v>
      </c>
      <c r="C5936" s="92" t="s">
        <v>844</v>
      </c>
      <c r="D5936" s="93">
        <f>VLOOKUP(Pag_Inicio_Corr_mas_casos[[#This Row],[Corregimiento]],Hoja3!$A$2:$D$676,4,0)</f>
        <v>91007</v>
      </c>
      <c r="E5936" s="92">
        <v>16</v>
      </c>
    </row>
    <row r="5937" spans="1:6">
      <c r="A5937" s="90">
        <v>44196</v>
      </c>
      <c r="B5937" s="91">
        <v>44196</v>
      </c>
      <c r="C5937" s="92" t="s">
        <v>785</v>
      </c>
      <c r="D5937" s="93">
        <f>VLOOKUP(Pag_Inicio_Corr_mas_casos[[#This Row],[Corregimiento]],Hoja3!$A$2:$D$676,4,0)</f>
        <v>80805</v>
      </c>
      <c r="E5937" s="92">
        <v>15</v>
      </c>
    </row>
    <row r="5938" spans="1:6">
      <c r="A5938" s="90">
        <v>44196</v>
      </c>
      <c r="B5938" s="91">
        <v>44196</v>
      </c>
      <c r="C5938" s="92" t="s">
        <v>854</v>
      </c>
      <c r="D5938" s="93">
        <f>VLOOKUP(Pag_Inicio_Corr_mas_casos[[#This Row],[Corregimiento]],Hoja3!$A$2:$D$676,4,0)</f>
        <v>91013</v>
      </c>
      <c r="E5938" s="92">
        <v>15</v>
      </c>
    </row>
    <row r="5939" spans="1:6">
      <c r="A5939" s="90">
        <v>44196</v>
      </c>
      <c r="B5939" s="91">
        <v>44196</v>
      </c>
      <c r="C5939" s="92" t="s">
        <v>871</v>
      </c>
      <c r="D5939" s="93">
        <f>VLOOKUP(Pag_Inicio_Corr_mas_casos[[#This Row],[Corregimiento]],Hoja3!$A$2:$D$676,4,0)</f>
        <v>70211</v>
      </c>
      <c r="E5939" s="92">
        <v>14</v>
      </c>
    </row>
    <row r="5940" spans="1:6">
      <c r="A5940" s="90">
        <v>44196</v>
      </c>
      <c r="B5940" s="91">
        <v>44196</v>
      </c>
      <c r="C5940" s="92" t="s">
        <v>755</v>
      </c>
      <c r="D5940" s="93">
        <f>VLOOKUP(Pag_Inicio_Corr_mas_casos[[#This Row],[Corregimiento]],Hoja3!$A$2:$D$676,4,0)</f>
        <v>40606</v>
      </c>
      <c r="E5940" s="92">
        <v>14</v>
      </c>
    </row>
    <row r="5941" spans="1:6">
      <c r="A5941" s="90">
        <v>44196</v>
      </c>
      <c r="B5941" s="91">
        <v>44196</v>
      </c>
      <c r="C5941" s="92" t="s">
        <v>749</v>
      </c>
      <c r="D5941" s="93">
        <f>VLOOKUP(Pag_Inicio_Corr_mas_casos[[#This Row],[Corregimiento]],Hoja3!$A$2:$D$676,4,0)</f>
        <v>30113</v>
      </c>
      <c r="E5941" s="92">
        <v>14</v>
      </c>
    </row>
    <row r="5942" spans="1:6">
      <c r="A5942" s="90">
        <v>44196</v>
      </c>
      <c r="B5942" s="91">
        <v>44196</v>
      </c>
      <c r="C5942" s="92" t="s">
        <v>855</v>
      </c>
      <c r="D5942" s="93">
        <f>VLOOKUP(Pag_Inicio_Corr_mas_casos[[#This Row],[Corregimiento]],Hoja3!$A$2:$D$676,4,0)</f>
        <v>91011</v>
      </c>
      <c r="E5942" s="92">
        <v>14</v>
      </c>
    </row>
    <row r="5943" spans="1:6">
      <c r="A5943" s="90">
        <v>44196</v>
      </c>
      <c r="B5943" s="91">
        <v>44196</v>
      </c>
      <c r="C5943" s="92" t="s">
        <v>851</v>
      </c>
      <c r="D5943" s="93">
        <f>VLOOKUP(Pag_Inicio_Corr_mas_casos[[#This Row],[Corregimiento]],Hoja3!$A$2:$D$676,4,0)</f>
        <v>40610</v>
      </c>
      <c r="E5943" s="92">
        <v>14</v>
      </c>
    </row>
    <row r="5944" spans="1:6">
      <c r="A5944" s="90">
        <v>44196</v>
      </c>
      <c r="B5944" s="91">
        <v>44196</v>
      </c>
      <c r="C5944" s="92" t="s">
        <v>788</v>
      </c>
      <c r="D5944" s="93">
        <f>VLOOKUP(Pag_Inicio_Corr_mas_casos[[#This Row],[Corregimiento]],Hoja3!$A$2:$D$676,4,0)</f>
        <v>40611</v>
      </c>
      <c r="E5944" s="92">
        <v>13</v>
      </c>
    </row>
    <row r="5945" spans="1:6">
      <c r="A5945" s="90">
        <v>44196</v>
      </c>
      <c r="B5945" s="91">
        <v>44196</v>
      </c>
      <c r="C5945" s="92" t="s">
        <v>872</v>
      </c>
      <c r="D5945" s="93">
        <f>VLOOKUP(Pag_Inicio_Corr_mas_casos[[#This Row],[Corregimiento]],Hoja3!$A$2:$D$676,4,0)</f>
        <v>70401</v>
      </c>
      <c r="E5945" s="92">
        <v>13</v>
      </c>
    </row>
    <row r="5946" spans="1:6">
      <c r="A5946" s="90">
        <v>44196</v>
      </c>
      <c r="B5946" s="91">
        <v>44196</v>
      </c>
      <c r="C5946" s="92" t="s">
        <v>873</v>
      </c>
      <c r="D5946" s="93">
        <f>VLOOKUP(Pag_Inicio_Corr_mas_casos[[#This Row],[Corregimiento]],Hoja3!$A$2:$D$676,4,0)</f>
        <v>41006</v>
      </c>
      <c r="E5946" s="92">
        <v>13</v>
      </c>
    </row>
    <row r="5947" spans="1:6">
      <c r="A5947" s="90">
        <v>44196</v>
      </c>
      <c r="B5947" s="91">
        <v>44196</v>
      </c>
      <c r="C5947" s="92" t="s">
        <v>836</v>
      </c>
      <c r="D5947" s="93">
        <f>VLOOKUP(Pag_Inicio_Corr_mas_casos[[#This Row],[Corregimiento]],Hoja3!$A$2:$D$676,4,0)</f>
        <v>20105</v>
      </c>
      <c r="E5947" s="92">
        <v>12</v>
      </c>
    </row>
    <row r="5948" spans="1:6">
      <c r="A5948" s="90">
        <v>44196</v>
      </c>
      <c r="B5948" s="91">
        <v>44196</v>
      </c>
      <c r="C5948" s="92" t="s">
        <v>874</v>
      </c>
      <c r="D5948" s="93">
        <f>VLOOKUP(Pag_Inicio_Corr_mas_casos[[#This Row],[Corregimiento]],Hoja3!$A$2:$D$676,4,0)</f>
        <v>80505</v>
      </c>
      <c r="E5948" s="92">
        <v>12</v>
      </c>
    </row>
    <row r="5949" spans="1:6">
      <c r="A5949" s="90">
        <v>44196</v>
      </c>
      <c r="B5949" s="91">
        <v>44196</v>
      </c>
      <c r="C5949" s="92" t="s">
        <v>818</v>
      </c>
      <c r="D5949" s="93">
        <f>VLOOKUP(Pag_Inicio_Corr_mas_casos[[#This Row],[Corregimiento]],Hoja3!$A$2:$D$676,4,0)</f>
        <v>91008</v>
      </c>
      <c r="E5949" s="92">
        <v>12</v>
      </c>
    </row>
    <row r="5950" spans="1:6">
      <c r="A5950" s="90">
        <v>44196</v>
      </c>
      <c r="B5950" s="91">
        <v>44196</v>
      </c>
      <c r="C5950" s="92" t="s">
        <v>850</v>
      </c>
      <c r="D5950" s="93">
        <f>VLOOKUP(Pag_Inicio_Corr_mas_casos[[#This Row],[Corregimiento]],Hoja3!$A$2:$D$676,4,0)</f>
        <v>30110</v>
      </c>
      <c r="E5950" s="92">
        <v>12</v>
      </c>
    </row>
    <row r="5951" spans="1:6">
      <c r="A5951" s="90">
        <v>44196</v>
      </c>
      <c r="B5951" s="91">
        <v>44196</v>
      </c>
      <c r="C5951" s="92" t="s">
        <v>860</v>
      </c>
      <c r="D5951" s="93">
        <f>VLOOKUP(Pag_Inicio_Corr_mas_casos[[#This Row],[Corregimiento]],Hoja3!$A$2:$D$676,4,0)</f>
        <v>20205</v>
      </c>
      <c r="E5951" s="92">
        <v>11</v>
      </c>
    </row>
    <row r="5952" spans="1:6">
      <c r="A5952" s="102">
        <v>44197</v>
      </c>
      <c r="B5952" s="103">
        <v>44197</v>
      </c>
      <c r="C5952" s="104" t="s">
        <v>473</v>
      </c>
      <c r="D5952" s="105">
        <f>VLOOKUP(Pag_Inicio_Corr_mas_casos[[#This Row],[Corregimiento]],Hoja3!$A$2:$D$676,4,0)</f>
        <v>80819</v>
      </c>
      <c r="E5952" s="104">
        <v>114</v>
      </c>
      <c r="F5952">
        <v>71</v>
      </c>
    </row>
    <row r="5953" spans="1:5">
      <c r="A5953" s="102">
        <v>44197</v>
      </c>
      <c r="B5953" s="103">
        <v>44197</v>
      </c>
      <c r="C5953" s="104" t="s">
        <v>831</v>
      </c>
      <c r="D5953" s="105">
        <f>VLOOKUP(Pag_Inicio_Corr_mas_casos[[#This Row],[Corregimiento]],Hoja3!$A$2:$D$676,4,0)</f>
        <v>80812</v>
      </c>
      <c r="E5953" s="104">
        <v>89</v>
      </c>
    </row>
    <row r="5954" spans="1:5">
      <c r="A5954" s="102">
        <v>44197</v>
      </c>
      <c r="B5954" s="103">
        <v>44197</v>
      </c>
      <c r="C5954" s="104" t="s">
        <v>555</v>
      </c>
      <c r="D5954" s="105">
        <f>VLOOKUP(Pag_Inicio_Corr_mas_casos[[#This Row],[Corregimiento]],Hoja3!$A$2:$D$676,4,0)</f>
        <v>80821</v>
      </c>
      <c r="E5954" s="104">
        <v>89</v>
      </c>
    </row>
    <row r="5955" spans="1:5">
      <c r="A5955" s="102">
        <v>44197</v>
      </c>
      <c r="B5955" s="103">
        <v>44197</v>
      </c>
      <c r="C5955" s="104" t="s">
        <v>736</v>
      </c>
      <c r="D5955" s="105">
        <f>VLOOKUP(Pag_Inicio_Corr_mas_casos[[#This Row],[Corregimiento]],Hoja3!$A$2:$D$676,4,0)</f>
        <v>80813</v>
      </c>
      <c r="E5955" s="104">
        <v>71</v>
      </c>
    </row>
    <row r="5956" spans="1:5">
      <c r="A5956" s="102">
        <v>44197</v>
      </c>
      <c r="B5956" s="103">
        <v>44197</v>
      </c>
      <c r="C5956" s="104" t="s">
        <v>875</v>
      </c>
      <c r="D5956" s="105">
        <f>VLOOKUP(Pag_Inicio_Corr_mas_casos[[#This Row],[Corregimiento]],Hoja3!$A$2:$D$676,4,0)</f>
        <v>91001</v>
      </c>
      <c r="E5956" s="104">
        <v>70</v>
      </c>
    </row>
    <row r="5957" spans="1:5">
      <c r="A5957" s="102">
        <v>44197</v>
      </c>
      <c r="B5957" s="103">
        <v>44197</v>
      </c>
      <c r="C5957" s="104" t="s">
        <v>853</v>
      </c>
      <c r="D5957" s="105">
        <f>VLOOKUP(Pag_Inicio_Corr_mas_casos[[#This Row],[Corregimiento]],Hoja3!$A$2:$D$676,4,0)</f>
        <v>130101</v>
      </c>
      <c r="E5957" s="104">
        <v>69</v>
      </c>
    </row>
    <row r="5958" spans="1:5">
      <c r="A5958" s="102">
        <v>44197</v>
      </c>
      <c r="B5958" s="103">
        <v>44197</v>
      </c>
      <c r="C5958" s="104" t="s">
        <v>821</v>
      </c>
      <c r="D5958" s="105">
        <f>VLOOKUP(Pag_Inicio_Corr_mas_casos[[#This Row],[Corregimiento]],Hoja3!$A$2:$D$676,4,0)</f>
        <v>130106</v>
      </c>
      <c r="E5958" s="104">
        <v>67</v>
      </c>
    </row>
    <row r="5959" spans="1:5">
      <c r="A5959" s="102">
        <v>44197</v>
      </c>
      <c r="B5959" s="103">
        <v>44197</v>
      </c>
      <c r="C5959" s="104" t="s">
        <v>796</v>
      </c>
      <c r="D5959" s="105">
        <f>VLOOKUP(Pag_Inicio_Corr_mas_casos[[#This Row],[Corregimiento]],Hoja3!$A$2:$D$676,4,0)</f>
        <v>80809</v>
      </c>
      <c r="E5959" s="104">
        <v>67</v>
      </c>
    </row>
    <row r="5960" spans="1:5">
      <c r="A5960" s="102">
        <v>44197</v>
      </c>
      <c r="B5960" s="103">
        <v>44197</v>
      </c>
      <c r="C5960" s="104" t="s">
        <v>728</v>
      </c>
      <c r="D5960" s="105">
        <f>VLOOKUP(Pag_Inicio_Corr_mas_casos[[#This Row],[Corregimiento]],Hoja3!$A$2:$D$676,4,0)</f>
        <v>80816</v>
      </c>
      <c r="E5960" s="104">
        <v>62</v>
      </c>
    </row>
    <row r="5961" spans="1:5">
      <c r="A5961" s="102">
        <v>44197</v>
      </c>
      <c r="B5961" s="103">
        <v>44197</v>
      </c>
      <c r="C5961" s="104" t="s">
        <v>726</v>
      </c>
      <c r="D5961" s="105">
        <f>VLOOKUP(Pag_Inicio_Corr_mas_casos[[#This Row],[Corregimiento]],Hoja3!$A$2:$D$676,4,0)</f>
        <v>80823</v>
      </c>
      <c r="E5961" s="104">
        <v>56</v>
      </c>
    </row>
    <row r="5962" spans="1:5">
      <c r="A5962" s="102">
        <v>44197</v>
      </c>
      <c r="B5962" s="103">
        <v>44197</v>
      </c>
      <c r="C5962" s="104" t="s">
        <v>805</v>
      </c>
      <c r="D5962" s="105">
        <f>VLOOKUP(Pag_Inicio_Corr_mas_casos[[#This Row],[Corregimiento]],Hoja3!$A$2:$D$676,4,0)</f>
        <v>81002</v>
      </c>
      <c r="E5962" s="104">
        <v>52</v>
      </c>
    </row>
    <row r="5963" spans="1:5">
      <c r="A5963" s="102">
        <v>44197</v>
      </c>
      <c r="B5963" s="103">
        <v>44197</v>
      </c>
      <c r="C5963" s="104" t="s">
        <v>803</v>
      </c>
      <c r="D5963" s="105">
        <f>VLOOKUP(Pag_Inicio_Corr_mas_casos[[#This Row],[Corregimiento]],Hoja3!$A$2:$D$676,4,0)</f>
        <v>81008</v>
      </c>
      <c r="E5963" s="104">
        <v>52</v>
      </c>
    </row>
    <row r="5964" spans="1:5">
      <c r="A5964" s="102">
        <v>44197</v>
      </c>
      <c r="B5964" s="103">
        <v>44197</v>
      </c>
      <c r="C5964" s="104" t="s">
        <v>806</v>
      </c>
      <c r="D5964" s="105">
        <f>VLOOKUP(Pag_Inicio_Corr_mas_casos[[#This Row],[Corregimiento]],Hoja3!$A$2:$D$676,4,0)</f>
        <v>81003</v>
      </c>
      <c r="E5964" s="104">
        <v>50</v>
      </c>
    </row>
    <row r="5965" spans="1:5">
      <c r="A5965" s="102">
        <v>44197</v>
      </c>
      <c r="B5965" s="103">
        <v>44197</v>
      </c>
      <c r="C5965" s="104" t="s">
        <v>732</v>
      </c>
      <c r="D5965" s="105">
        <f>VLOOKUP(Pag_Inicio_Corr_mas_casos[[#This Row],[Corregimiento]],Hoja3!$A$2:$D$676,4,0)</f>
        <v>80826</v>
      </c>
      <c r="E5965" s="104">
        <v>48</v>
      </c>
    </row>
    <row r="5966" spans="1:5">
      <c r="A5966" s="102">
        <v>44197</v>
      </c>
      <c r="B5966" s="103">
        <v>44197</v>
      </c>
      <c r="C5966" s="104" t="s">
        <v>733</v>
      </c>
      <c r="D5966" s="105">
        <f>VLOOKUP(Pag_Inicio_Corr_mas_casos[[#This Row],[Corregimiento]],Hoja3!$A$2:$D$676,4,0)</f>
        <v>80811</v>
      </c>
      <c r="E5966" s="104">
        <v>47</v>
      </c>
    </row>
    <row r="5967" spans="1:5">
      <c r="A5967" s="102">
        <v>44197</v>
      </c>
      <c r="B5967" s="103">
        <v>44197</v>
      </c>
      <c r="C5967" s="104" t="s">
        <v>727</v>
      </c>
      <c r="D5967" s="105">
        <f>VLOOKUP(Pag_Inicio_Corr_mas_casos[[#This Row],[Corregimiento]],Hoja3!$A$2:$D$676,4,0)</f>
        <v>80807</v>
      </c>
      <c r="E5967" s="104">
        <v>47</v>
      </c>
    </row>
    <row r="5968" spans="1:5">
      <c r="A5968" s="102">
        <v>44197</v>
      </c>
      <c r="B5968" s="103">
        <v>44197</v>
      </c>
      <c r="C5968" s="104" t="s">
        <v>739</v>
      </c>
      <c r="D5968" s="105">
        <f>VLOOKUP(Pag_Inicio_Corr_mas_casos[[#This Row],[Corregimiento]],Hoja3!$A$2:$D$676,4,0)</f>
        <v>80822</v>
      </c>
      <c r="E5968" s="104">
        <v>46</v>
      </c>
    </row>
    <row r="5969" spans="1:5">
      <c r="A5969" s="102">
        <v>44197</v>
      </c>
      <c r="B5969" s="103">
        <v>44197</v>
      </c>
      <c r="C5969" s="104" t="s">
        <v>738</v>
      </c>
      <c r="D5969" s="105">
        <f>VLOOKUP(Pag_Inicio_Corr_mas_casos[[#This Row],[Corregimiento]],Hoja3!$A$2:$D$676,4,0)</f>
        <v>80817</v>
      </c>
      <c r="E5969" s="104">
        <v>46</v>
      </c>
    </row>
    <row r="5970" spans="1:5">
      <c r="A5970" s="102">
        <v>44197</v>
      </c>
      <c r="B5970" s="103">
        <v>44197</v>
      </c>
      <c r="C5970" s="104" t="s">
        <v>741</v>
      </c>
      <c r="D5970" s="105">
        <f>VLOOKUP(Pag_Inicio_Corr_mas_casos[[#This Row],[Corregimiento]],Hoja3!$A$2:$D$676,4,0)</f>
        <v>80815</v>
      </c>
      <c r="E5970" s="104">
        <v>72</v>
      </c>
    </row>
    <row r="5971" spans="1:5">
      <c r="A5971" s="102">
        <v>44197</v>
      </c>
      <c r="B5971" s="103">
        <v>44197</v>
      </c>
      <c r="C5971" s="104" t="s">
        <v>722</v>
      </c>
      <c r="D5971" s="105">
        <f>VLOOKUP(Pag_Inicio_Corr_mas_casos[[#This Row],[Corregimiento]],Hoja3!$A$2:$D$676,4,0)</f>
        <v>80810</v>
      </c>
      <c r="E5971" s="104">
        <v>45</v>
      </c>
    </row>
    <row r="5972" spans="1:5">
      <c r="A5972" s="102">
        <v>44197</v>
      </c>
      <c r="B5972" s="103">
        <v>44197</v>
      </c>
      <c r="C5972" s="104" t="s">
        <v>804</v>
      </c>
      <c r="D5972" s="105">
        <f>VLOOKUP(Pag_Inicio_Corr_mas_casos[[#This Row],[Corregimiento]],Hoja3!$A$2:$D$676,4,0)</f>
        <v>81001</v>
      </c>
      <c r="E5972" s="104">
        <v>44</v>
      </c>
    </row>
    <row r="5973" spans="1:5">
      <c r="A5973" s="102">
        <v>44197</v>
      </c>
      <c r="B5973" s="103">
        <v>44197</v>
      </c>
      <c r="C5973" s="104" t="s">
        <v>730</v>
      </c>
      <c r="D5973" s="105">
        <f>VLOOKUP(Pag_Inicio_Corr_mas_casos[[#This Row],[Corregimiento]],Hoja3!$A$2:$D$676,4,0)</f>
        <v>81007</v>
      </c>
      <c r="E5973" s="104">
        <v>42</v>
      </c>
    </row>
    <row r="5974" spans="1:5">
      <c r="A5974" s="102">
        <v>44197</v>
      </c>
      <c r="B5974" s="103">
        <v>44197</v>
      </c>
      <c r="C5974" s="104" t="s">
        <v>725</v>
      </c>
      <c r="D5974" s="105">
        <f>VLOOKUP(Pag_Inicio_Corr_mas_casos[[#This Row],[Corregimiento]],Hoja3!$A$2:$D$676,4,0)</f>
        <v>80806</v>
      </c>
      <c r="E5974" s="104">
        <v>41</v>
      </c>
    </row>
    <row r="5975" spans="1:5">
      <c r="A5975" s="102">
        <v>44197</v>
      </c>
      <c r="B5975" s="103">
        <v>44197</v>
      </c>
      <c r="C5975" s="104" t="s">
        <v>817</v>
      </c>
      <c r="D5975" s="105">
        <f>VLOOKUP(Pag_Inicio_Corr_mas_casos[[#This Row],[Corregimiento]],Hoja3!$A$2:$D$676,4,0)</f>
        <v>30104</v>
      </c>
      <c r="E5975" s="104">
        <v>41</v>
      </c>
    </row>
    <row r="5976" spans="1:5">
      <c r="A5976" s="102">
        <v>44197</v>
      </c>
      <c r="B5976" s="103">
        <v>44197</v>
      </c>
      <c r="C5976" s="104" t="s">
        <v>845</v>
      </c>
      <c r="D5976" s="105">
        <f>VLOOKUP(Pag_Inicio_Corr_mas_casos[[#This Row],[Corregimiento]],Hoja3!$A$2:$D$676,4,0)</f>
        <v>40601</v>
      </c>
      <c r="E5976" s="104">
        <v>40</v>
      </c>
    </row>
    <row r="5977" spans="1:5">
      <c r="A5977" s="102">
        <v>44197</v>
      </c>
      <c r="B5977" s="103">
        <v>44197</v>
      </c>
      <c r="C5977" s="104" t="s">
        <v>843</v>
      </c>
      <c r="D5977" s="105">
        <f>VLOOKUP(Pag_Inicio_Corr_mas_casos[[#This Row],[Corregimiento]],Hoja3!$A$2:$D$676,4,0)</f>
        <v>40501</v>
      </c>
      <c r="E5977" s="104">
        <v>31</v>
      </c>
    </row>
    <row r="5978" spans="1:5">
      <c r="A5978" s="102">
        <v>44197</v>
      </c>
      <c r="B5978" s="103">
        <v>44197</v>
      </c>
      <c r="C5978" s="104" t="s">
        <v>724</v>
      </c>
      <c r="D5978" s="105">
        <f>VLOOKUP(Pag_Inicio_Corr_mas_casos[[#This Row],[Corregimiento]],Hoja3!$A$2:$D$676,4,0)</f>
        <v>81009</v>
      </c>
      <c r="E5978" s="104">
        <v>31</v>
      </c>
    </row>
    <row r="5979" spans="1:5">
      <c r="A5979" s="102">
        <v>44197</v>
      </c>
      <c r="B5979" s="103">
        <v>44197</v>
      </c>
      <c r="C5979" s="104" t="s">
        <v>800</v>
      </c>
      <c r="D5979" s="105">
        <f>VLOOKUP(Pag_Inicio_Corr_mas_casos[[#This Row],[Corregimiento]],Hoja3!$A$2:$D$676,4,0)</f>
        <v>130702</v>
      </c>
      <c r="E5979" s="104">
        <v>31</v>
      </c>
    </row>
    <row r="5980" spans="1:5">
      <c r="A5980" s="102">
        <v>44197</v>
      </c>
      <c r="B5980" s="103">
        <v>44197</v>
      </c>
      <c r="C5980" s="104" t="s">
        <v>839</v>
      </c>
      <c r="D5980" s="105">
        <f>VLOOKUP(Pag_Inicio_Corr_mas_casos[[#This Row],[Corregimiento]],Hoja3!$A$2:$D$676,4,0)</f>
        <v>130102</v>
      </c>
      <c r="E5980" s="104">
        <v>28</v>
      </c>
    </row>
    <row r="5981" spans="1:5">
      <c r="A5981" s="102">
        <v>44197</v>
      </c>
      <c r="B5981" s="103">
        <v>44197</v>
      </c>
      <c r="C5981" s="104" t="s">
        <v>729</v>
      </c>
      <c r="D5981" s="105">
        <f>VLOOKUP(Pag_Inicio_Corr_mas_casos[[#This Row],[Corregimiento]],Hoja3!$A$2:$D$676,4,0)</f>
        <v>130708</v>
      </c>
      <c r="E5981" s="104">
        <v>27</v>
      </c>
    </row>
    <row r="5982" spans="1:5">
      <c r="A5982" s="102">
        <v>44197</v>
      </c>
      <c r="B5982" s="103">
        <v>44197</v>
      </c>
      <c r="C5982" s="104" t="s">
        <v>777</v>
      </c>
      <c r="D5982" s="105">
        <f>VLOOKUP(Pag_Inicio_Corr_mas_casos[[#This Row],[Corregimiento]],Hoja3!$A$2:$D$676,4,0)</f>
        <v>80808</v>
      </c>
      <c r="E5982" s="104">
        <v>27</v>
      </c>
    </row>
    <row r="5983" spans="1:5">
      <c r="A5983" s="102">
        <v>44197</v>
      </c>
      <c r="B5983" s="103">
        <v>44197</v>
      </c>
      <c r="C5983" s="104" t="s">
        <v>779</v>
      </c>
      <c r="D5983" s="105">
        <f>VLOOKUP(Pag_Inicio_Corr_mas_casos[[#This Row],[Corregimiento]],Hoja3!$A$2:$D$676,4,0)</f>
        <v>130105</v>
      </c>
      <c r="E5983" s="104">
        <v>27</v>
      </c>
    </row>
    <row r="5984" spans="1:5">
      <c r="A5984" s="102">
        <v>44197</v>
      </c>
      <c r="B5984" s="103">
        <v>44197</v>
      </c>
      <c r="C5984" s="104" t="s">
        <v>752</v>
      </c>
      <c r="D5984" s="105">
        <f>VLOOKUP(Pag_Inicio_Corr_mas_casos[[#This Row],[Corregimiento]],Hoja3!$A$2:$D$676,4,0)</f>
        <v>30107</v>
      </c>
      <c r="E5984" s="104">
        <v>27</v>
      </c>
    </row>
    <row r="5985" spans="1:5">
      <c r="A5985" s="102">
        <v>44197</v>
      </c>
      <c r="B5985" s="103">
        <v>44197</v>
      </c>
      <c r="C5985" s="104" t="s">
        <v>731</v>
      </c>
      <c r="D5985" s="105">
        <f>VLOOKUP(Pag_Inicio_Corr_mas_casos[[#This Row],[Corregimiento]],Hoja3!$A$2:$D$676,4,0)</f>
        <v>80814</v>
      </c>
      <c r="E5985" s="104">
        <v>25</v>
      </c>
    </row>
    <row r="5986" spans="1:5">
      <c r="A5986" s="102">
        <v>44197</v>
      </c>
      <c r="B5986" s="103">
        <v>44197</v>
      </c>
      <c r="C5986" s="104" t="s">
        <v>758</v>
      </c>
      <c r="D5986" s="105">
        <f>VLOOKUP(Pag_Inicio_Corr_mas_casos[[#This Row],[Corregimiento]],Hoja3!$A$2:$D$676,4,0)</f>
        <v>20606</v>
      </c>
      <c r="E5986" s="104">
        <v>24</v>
      </c>
    </row>
    <row r="5987" spans="1:5">
      <c r="A5987" s="102">
        <v>44197</v>
      </c>
      <c r="B5987" s="103">
        <v>44197</v>
      </c>
      <c r="C5987" s="104" t="s">
        <v>742</v>
      </c>
      <c r="D5987" s="105">
        <f>VLOOKUP(Pag_Inicio_Corr_mas_casos[[#This Row],[Corregimiento]],Hoja3!$A$2:$D$676,4,0)</f>
        <v>130716</v>
      </c>
      <c r="E5987" s="104">
        <v>23</v>
      </c>
    </row>
    <row r="5988" spans="1:5">
      <c r="A5988" s="102">
        <v>44197</v>
      </c>
      <c r="B5988" s="103">
        <v>44197</v>
      </c>
      <c r="C5988" s="104" t="s">
        <v>840</v>
      </c>
      <c r="D5988" s="105">
        <f>VLOOKUP(Pag_Inicio_Corr_mas_casos[[#This Row],[Corregimiento]],Hoja3!$A$2:$D$676,4,0)</f>
        <v>90301</v>
      </c>
      <c r="E5988" s="104">
        <v>23</v>
      </c>
    </row>
    <row r="5989" spans="1:5">
      <c r="A5989" s="102">
        <v>44197</v>
      </c>
      <c r="B5989" s="103">
        <v>44197</v>
      </c>
      <c r="C5989" s="104" t="s">
        <v>762</v>
      </c>
      <c r="D5989" s="105">
        <f>VLOOKUP(Pag_Inicio_Corr_mas_casos[[#This Row],[Corregimiento]],Hoja3!$A$2:$D$676,4,0)</f>
        <v>80803</v>
      </c>
      <c r="E5989" s="104">
        <v>23</v>
      </c>
    </row>
    <row r="5990" spans="1:5">
      <c r="A5990" s="102">
        <v>44197</v>
      </c>
      <c r="B5990" s="103">
        <v>44197</v>
      </c>
      <c r="C5990" s="104" t="s">
        <v>755</v>
      </c>
      <c r="D5990" s="105">
        <f>VLOOKUP(Pag_Inicio_Corr_mas_casos[[#This Row],[Corregimiento]],Hoja3!$A$2:$D$676,4,0)</f>
        <v>40606</v>
      </c>
      <c r="E5990" s="104">
        <v>23</v>
      </c>
    </row>
    <row r="5991" spans="1:5">
      <c r="A5991" s="102">
        <v>44197</v>
      </c>
      <c r="B5991" s="103">
        <v>44197</v>
      </c>
      <c r="C5991" s="104" t="s">
        <v>790</v>
      </c>
      <c r="D5991" s="105">
        <f>VLOOKUP(Pag_Inicio_Corr_mas_casos[[#This Row],[Corregimiento]],Hoja3!$A$2:$D$676,4,0)</f>
        <v>60103</v>
      </c>
      <c r="E5991" s="104">
        <v>22</v>
      </c>
    </row>
    <row r="5992" spans="1:5">
      <c r="A5992" s="102">
        <v>44197</v>
      </c>
      <c r="B5992" s="103">
        <v>44197</v>
      </c>
      <c r="C5992" s="104" t="s">
        <v>744</v>
      </c>
      <c r="D5992" s="105">
        <f>VLOOKUP(Pag_Inicio_Corr_mas_casos[[#This Row],[Corregimiento]],Hoja3!$A$2:$D$676,4,0)</f>
        <v>130701</v>
      </c>
      <c r="E5992" s="104">
        <v>20</v>
      </c>
    </row>
    <row r="5993" spans="1:5">
      <c r="A5993" s="102">
        <v>44197</v>
      </c>
      <c r="B5993" s="103">
        <v>44197</v>
      </c>
      <c r="C5993" s="104" t="s">
        <v>781</v>
      </c>
      <c r="D5993" s="105">
        <f>VLOOKUP(Pag_Inicio_Corr_mas_casos[[#This Row],[Corregimiento]],Hoja3!$A$2:$D$676,4,0)</f>
        <v>80802</v>
      </c>
      <c r="E5993" s="104">
        <v>20</v>
      </c>
    </row>
    <row r="5994" spans="1:5">
      <c r="A5994" s="102">
        <v>44197</v>
      </c>
      <c r="B5994" s="103">
        <v>44197</v>
      </c>
      <c r="C5994" s="104" t="s">
        <v>735</v>
      </c>
      <c r="D5994" s="105">
        <f>VLOOKUP(Pag_Inicio_Corr_mas_casos[[#This Row],[Corregimiento]],Hoja3!$A$2:$D$676,4,0)</f>
        <v>130107</v>
      </c>
      <c r="E5994" s="104">
        <v>19</v>
      </c>
    </row>
    <row r="5995" spans="1:5">
      <c r="A5995" s="102">
        <v>44197</v>
      </c>
      <c r="B5995" s="103">
        <v>44197</v>
      </c>
      <c r="C5995" s="104" t="s">
        <v>723</v>
      </c>
      <c r="D5995" s="105">
        <f>VLOOKUP(Pag_Inicio_Corr_mas_casos[[#This Row],[Corregimiento]],Hoja3!$A$2:$D$676,4,0)</f>
        <v>130717</v>
      </c>
      <c r="E5995" s="104">
        <v>19</v>
      </c>
    </row>
    <row r="5996" spans="1:5">
      <c r="A5996" s="102">
        <v>44197</v>
      </c>
      <c r="B5996" s="103">
        <v>44197</v>
      </c>
      <c r="C5996" s="104" t="s">
        <v>737</v>
      </c>
      <c r="D5996" s="105">
        <f>VLOOKUP(Pag_Inicio_Corr_mas_casos[[#This Row],[Corregimiento]],Hoja3!$A$2:$D$676,4,0)</f>
        <v>80820</v>
      </c>
      <c r="E5996" s="104">
        <v>19</v>
      </c>
    </row>
    <row r="5997" spans="1:5">
      <c r="A5997" s="102">
        <v>44197</v>
      </c>
      <c r="B5997" s="103">
        <v>44197</v>
      </c>
      <c r="C5997" s="104" t="s">
        <v>794</v>
      </c>
      <c r="D5997" s="105">
        <f>VLOOKUP(Pag_Inicio_Corr_mas_casos[[#This Row],[Corregimiento]],Hoja3!$A$2:$D$676,4,0)</f>
        <v>40608</v>
      </c>
      <c r="E5997" s="104">
        <v>18</v>
      </c>
    </row>
    <row r="5998" spans="1:5">
      <c r="A5998" s="102">
        <v>44197</v>
      </c>
      <c r="B5998" s="103">
        <v>44197</v>
      </c>
      <c r="C5998" s="104" t="s">
        <v>760</v>
      </c>
      <c r="D5998" s="105">
        <f>VLOOKUP(Pag_Inicio_Corr_mas_casos[[#This Row],[Corregimiento]],Hoja3!$A$2:$D$676,4,0)</f>
        <v>20207</v>
      </c>
      <c r="E5998" s="104">
        <v>18</v>
      </c>
    </row>
    <row r="5999" spans="1:5">
      <c r="A5999" s="102">
        <v>44197</v>
      </c>
      <c r="B5999" s="103">
        <v>44197</v>
      </c>
      <c r="C5999" s="104" t="s">
        <v>788</v>
      </c>
      <c r="D5999" s="105">
        <f>VLOOKUP(Pag_Inicio_Corr_mas_casos[[#This Row],[Corregimiento]],Hoja3!$A$2:$D$676,4,0)</f>
        <v>40611</v>
      </c>
      <c r="E5999" s="104">
        <v>17</v>
      </c>
    </row>
    <row r="6000" spans="1:5">
      <c r="A6000" s="102">
        <v>44197</v>
      </c>
      <c r="B6000" s="103">
        <v>44197</v>
      </c>
      <c r="C6000" s="104" t="s">
        <v>747</v>
      </c>
      <c r="D6000" s="105">
        <f>VLOOKUP(Pag_Inicio_Corr_mas_casos[[#This Row],[Corregimiento]],Hoja3!$A$2:$D$676,4,0)</f>
        <v>81006</v>
      </c>
      <c r="E6000" s="104">
        <v>17</v>
      </c>
    </row>
    <row r="6001" spans="1:6">
      <c r="A6001" s="102">
        <v>44197</v>
      </c>
      <c r="B6001" s="103">
        <v>44197</v>
      </c>
      <c r="C6001" s="104" t="s">
        <v>818</v>
      </c>
      <c r="D6001" s="105">
        <f>VLOOKUP(Pag_Inicio_Corr_mas_casos[[#This Row],[Corregimiento]],Hoja3!$A$2:$D$676,4,0)</f>
        <v>91008</v>
      </c>
      <c r="E6001" s="104">
        <v>16</v>
      </c>
    </row>
    <row r="6002" spans="1:6">
      <c r="A6002" s="102">
        <v>44197</v>
      </c>
      <c r="B6002" s="103">
        <v>44197</v>
      </c>
      <c r="C6002" s="104" t="s">
        <v>746</v>
      </c>
      <c r="D6002" s="105">
        <f>VLOOKUP(Pag_Inicio_Corr_mas_casos[[#This Row],[Corregimiento]],Hoja3!$A$2:$D$676,4,0)</f>
        <v>20601</v>
      </c>
      <c r="E6002" s="104">
        <v>16</v>
      </c>
    </row>
    <row r="6003" spans="1:6">
      <c r="A6003" s="102">
        <v>44197</v>
      </c>
      <c r="B6003" s="103">
        <v>44197</v>
      </c>
      <c r="C6003" s="104" t="s">
        <v>842</v>
      </c>
      <c r="D6003" s="105">
        <f>VLOOKUP(Pag_Inicio_Corr_mas_casos[[#This Row],[Corregimiento]],Hoja3!$A$2:$D$676,4,0)</f>
        <v>20101</v>
      </c>
      <c r="E6003" s="104">
        <v>15</v>
      </c>
    </row>
    <row r="6004" spans="1:6">
      <c r="A6004" s="102">
        <v>44197</v>
      </c>
      <c r="B6004" s="103">
        <v>44197</v>
      </c>
      <c r="C6004" s="104" t="s">
        <v>876</v>
      </c>
      <c r="D6004" s="105">
        <f>VLOOKUP(Pag_Inicio_Corr_mas_casos[[#This Row],[Corregimiento]],Hoja3!$A$2:$D$676,4,0)</f>
        <v>41303</v>
      </c>
      <c r="E6004" s="104">
        <v>14</v>
      </c>
    </row>
    <row r="6005" spans="1:6">
      <c r="A6005" s="102">
        <v>44197</v>
      </c>
      <c r="B6005" s="103">
        <v>44197</v>
      </c>
      <c r="C6005" s="104" t="s">
        <v>761</v>
      </c>
      <c r="D6005" s="105">
        <f>VLOOKUP(Pag_Inicio_Corr_mas_casos[[#This Row],[Corregimiento]],Hoja3!$A$2:$D$676,4,0)</f>
        <v>60105</v>
      </c>
      <c r="E6005" s="104">
        <v>14</v>
      </c>
      <c r="F6005" s="26"/>
    </row>
    <row r="6006" spans="1:6">
      <c r="A6006" s="102">
        <v>44197</v>
      </c>
      <c r="B6006" s="103">
        <v>44197</v>
      </c>
      <c r="C6006" s="104" t="s">
        <v>745</v>
      </c>
      <c r="D6006" s="105">
        <f>VLOOKUP(Pag_Inicio_Corr_mas_casos[[#This Row],[Corregimiento]],Hoja3!$A$2:$D$676,4,0)</f>
        <v>80804</v>
      </c>
      <c r="E6006" s="104">
        <v>14</v>
      </c>
    </row>
    <row r="6007" spans="1:6">
      <c r="A6007" s="102">
        <v>44197</v>
      </c>
      <c r="B6007" s="103">
        <v>44197</v>
      </c>
      <c r="C6007" s="104" t="s">
        <v>749</v>
      </c>
      <c r="D6007" s="105">
        <f>VLOOKUP(Pag_Inicio_Corr_mas_casos[[#This Row],[Corregimiento]],Hoja3!$A$2:$D$676,4,0)</f>
        <v>30113</v>
      </c>
      <c r="E6007" s="104">
        <v>14</v>
      </c>
      <c r="F6007" s="92" t="s">
        <v>877</v>
      </c>
    </row>
    <row r="6008" spans="1:6">
      <c r="A6008" s="102">
        <v>44197</v>
      </c>
      <c r="B6008" s="103">
        <v>44197</v>
      </c>
      <c r="C6008" s="104" t="s">
        <v>878</v>
      </c>
      <c r="D6008" s="105">
        <f>VLOOKUP(Pag_Inicio_Corr_mas_casos[[#This Row],[Corregimiento]],Hoja3!$A$2:$D$676,4,0)</f>
        <v>90601</v>
      </c>
      <c r="E6008" s="104">
        <v>14</v>
      </c>
    </row>
    <row r="6009" spans="1:6">
      <c r="A6009" s="102">
        <v>44197</v>
      </c>
      <c r="B6009" s="103">
        <v>44197</v>
      </c>
      <c r="C6009" s="104" t="s">
        <v>844</v>
      </c>
      <c r="D6009" s="105">
        <f>VLOOKUP(Pag_Inicio_Corr_mas_casos[[#This Row],[Corregimiento]],Hoja3!$A$2:$D$676,4,0)</f>
        <v>91007</v>
      </c>
      <c r="E6009" s="104">
        <v>13</v>
      </c>
    </row>
    <row r="6010" spans="1:6">
      <c r="A6010" s="102">
        <v>44197</v>
      </c>
      <c r="B6010" s="103">
        <v>44197</v>
      </c>
      <c r="C6010" s="104" t="s">
        <v>780</v>
      </c>
      <c r="D6010" s="105">
        <f>VLOOKUP(Pag_Inicio_Corr_mas_casos[[#This Row],[Corregimiento]],Hoja3!$A$2:$D$676,4,0)</f>
        <v>81005</v>
      </c>
      <c r="E6010" s="104">
        <v>13</v>
      </c>
    </row>
    <row r="6011" spans="1:6">
      <c r="A6011" s="102">
        <v>44197</v>
      </c>
      <c r="B6011" s="103">
        <v>44197</v>
      </c>
      <c r="C6011" s="104" t="s">
        <v>823</v>
      </c>
      <c r="D6011" s="105">
        <f>VLOOKUP(Pag_Inicio_Corr_mas_casos[[#This Row],[Corregimiento]],Hoja3!$A$2:$D$676,4,0)</f>
        <v>130108</v>
      </c>
      <c r="E6011" s="104">
        <v>13</v>
      </c>
    </row>
    <row r="6012" spans="1:6">
      <c r="A6012" s="102">
        <v>44197</v>
      </c>
      <c r="B6012" s="103">
        <v>44197</v>
      </c>
      <c r="C6012" s="104" t="s">
        <v>826</v>
      </c>
      <c r="D6012" s="105">
        <f>VLOOKUP(Pag_Inicio_Corr_mas_casos[[#This Row],[Corregimiento]],Hoja3!$A$2:$D$676,4,0)</f>
        <v>70301</v>
      </c>
      <c r="E6012" s="104">
        <v>13</v>
      </c>
    </row>
    <row r="6013" spans="1:6">
      <c r="A6013" s="102">
        <v>44197</v>
      </c>
      <c r="B6013" s="103">
        <v>44197</v>
      </c>
      <c r="C6013" s="104" t="s">
        <v>783</v>
      </c>
      <c r="D6013" s="105">
        <f>VLOOKUP(Pag_Inicio_Corr_mas_casos[[#This Row],[Corregimiento]],Hoja3!$A$2:$D$676,4,0)</f>
        <v>81004</v>
      </c>
      <c r="E6013" s="104">
        <v>12</v>
      </c>
    </row>
    <row r="6014" spans="1:6">
      <c r="A6014" s="102">
        <v>44197</v>
      </c>
      <c r="B6014" s="103">
        <v>44197</v>
      </c>
      <c r="C6014" s="104" t="s">
        <v>736</v>
      </c>
      <c r="D6014" s="104">
        <v>40607</v>
      </c>
      <c r="E6014" s="104">
        <v>12</v>
      </c>
      <c r="F6014" s="92" t="s">
        <v>833</v>
      </c>
    </row>
    <row r="6015" spans="1:6">
      <c r="A6015" s="102">
        <v>44197</v>
      </c>
      <c r="B6015" s="103">
        <v>44197</v>
      </c>
      <c r="C6015" s="104" t="s">
        <v>789</v>
      </c>
      <c r="D6015" s="105">
        <f>VLOOKUP(Pag_Inicio_Corr_mas_casos[[#This Row],[Corregimiento]],Hoja3!$A$2:$D$676,4,0)</f>
        <v>130310</v>
      </c>
      <c r="E6015" s="104">
        <v>12</v>
      </c>
    </row>
    <row r="6016" spans="1:6">
      <c r="A6016" s="102">
        <v>44197</v>
      </c>
      <c r="B6016" s="103">
        <v>44197</v>
      </c>
      <c r="C6016" s="104" t="s">
        <v>776</v>
      </c>
      <c r="D6016" s="105">
        <f>VLOOKUP(Pag_Inicio_Corr_mas_casos[[#This Row],[Corregimiento]],Hoja3!$A$2:$D$676,4,0)</f>
        <v>130706</v>
      </c>
      <c r="E6016" s="104">
        <v>11</v>
      </c>
    </row>
    <row r="6017" spans="1:6">
      <c r="A6017" s="102">
        <v>44197</v>
      </c>
      <c r="B6017" s="103">
        <v>44197</v>
      </c>
      <c r="C6017" s="104" t="s">
        <v>837</v>
      </c>
      <c r="D6017" s="105">
        <f>VLOOKUP(Pag_Inicio_Corr_mas_casos[[#This Row],[Corregimiento]],Hoja3!$A$2:$D$676,4,0)</f>
        <v>40201</v>
      </c>
      <c r="E6017" s="104">
        <v>11</v>
      </c>
    </row>
    <row r="6018" spans="1:6">
      <c r="A6018" s="102">
        <v>44197</v>
      </c>
      <c r="B6018" s="103">
        <v>44197</v>
      </c>
      <c r="C6018" s="104" t="s">
        <v>879</v>
      </c>
      <c r="D6018" s="105">
        <f>VLOOKUP(Pag_Inicio_Corr_mas_casos[[#This Row],[Corregimiento]],Hoja3!$A$2:$D$676,4,0)</f>
        <v>30109</v>
      </c>
      <c r="E6018" s="104">
        <v>11</v>
      </c>
    </row>
    <row r="6019" spans="1:6">
      <c r="A6019" s="102">
        <v>44197</v>
      </c>
      <c r="B6019" s="103">
        <v>44197</v>
      </c>
      <c r="C6019" s="104" t="s">
        <v>880</v>
      </c>
      <c r="D6019" s="105">
        <f>VLOOKUP(Pag_Inicio_Corr_mas_casos[[#This Row],[Corregimiento]],Hoja3!$A$2:$D$676,4,0)</f>
        <v>130902</v>
      </c>
      <c r="E6019" s="104">
        <v>11</v>
      </c>
    </row>
    <row r="6020" spans="1:6">
      <c r="A6020" s="102">
        <v>44197</v>
      </c>
      <c r="B6020" s="103">
        <v>44197</v>
      </c>
      <c r="C6020" s="104" t="s">
        <v>812</v>
      </c>
      <c r="D6020" s="105">
        <f>VLOOKUP(Pag_Inicio_Corr_mas_casos[[#This Row],[Corregimiento]],Hoja3!$A$2:$D$676,4,0)</f>
        <v>30103</v>
      </c>
      <c r="E6020" s="104">
        <v>11</v>
      </c>
    </row>
    <row r="6021" spans="1:6">
      <c r="A6021" s="102">
        <v>44197</v>
      </c>
      <c r="B6021" s="103">
        <v>44197</v>
      </c>
      <c r="C6021" s="104" t="s">
        <v>851</v>
      </c>
      <c r="D6021" s="105">
        <f>VLOOKUP(Pag_Inicio_Corr_mas_casos[[#This Row],[Corregimiento]],Hoja3!$A$2:$D$676,4,0)</f>
        <v>40610</v>
      </c>
      <c r="E6021" s="104">
        <v>11</v>
      </c>
    </row>
    <row r="6022" spans="1:6">
      <c r="A6022" s="98">
        <v>44198</v>
      </c>
      <c r="B6022" s="99">
        <v>44198</v>
      </c>
      <c r="C6022" s="100" t="s">
        <v>881</v>
      </c>
      <c r="D6022" s="101">
        <f>VLOOKUP(Pag_Inicio_Corr_mas_casos[[#This Row],[Corregimiento]],Hoja3!$A$2:$D$676,4,0)</f>
        <v>130106</v>
      </c>
      <c r="E6022" s="100">
        <v>58</v>
      </c>
      <c r="F6022">
        <v>61</v>
      </c>
    </row>
    <row r="6023" spans="1:6">
      <c r="A6023" s="98">
        <v>44198</v>
      </c>
      <c r="B6023" s="99">
        <v>44198</v>
      </c>
      <c r="C6023" s="100" t="s">
        <v>796</v>
      </c>
      <c r="D6023" s="101">
        <f>VLOOKUP(Pag_Inicio_Corr_mas_casos[[#This Row],[Corregimiento]],Hoja3!$A$2:$D$676,4,0)</f>
        <v>80809</v>
      </c>
      <c r="E6023" s="100">
        <v>54</v>
      </c>
    </row>
    <row r="6024" spans="1:6">
      <c r="A6024" s="98">
        <v>44198</v>
      </c>
      <c r="B6024" s="99">
        <v>44198</v>
      </c>
      <c r="C6024" s="100" t="s">
        <v>725</v>
      </c>
      <c r="D6024" s="101">
        <f>VLOOKUP(Pag_Inicio_Corr_mas_casos[[#This Row],[Corregimiento]],Hoja3!$A$2:$D$676,4,0)</f>
        <v>80806</v>
      </c>
      <c r="E6024" s="100">
        <v>52</v>
      </c>
    </row>
    <row r="6025" spans="1:6">
      <c r="A6025" s="98">
        <v>44198</v>
      </c>
      <c r="B6025" s="99">
        <v>44198</v>
      </c>
      <c r="C6025" s="100" t="s">
        <v>797</v>
      </c>
      <c r="D6025" s="101">
        <f>VLOOKUP(Pag_Inicio_Corr_mas_casos[[#This Row],[Corregimiento]],Hoja3!$A$2:$D$676,4,0)</f>
        <v>80819</v>
      </c>
      <c r="E6025" s="100">
        <v>51</v>
      </c>
    </row>
    <row r="6026" spans="1:6">
      <c r="A6026" s="98">
        <v>44198</v>
      </c>
      <c r="B6026" s="99">
        <v>44198</v>
      </c>
      <c r="C6026" s="100" t="s">
        <v>853</v>
      </c>
      <c r="D6026" s="101">
        <f>VLOOKUP(Pag_Inicio_Corr_mas_casos[[#This Row],[Corregimiento]],Hoja3!$A$2:$D$676,4,0)</f>
        <v>130101</v>
      </c>
      <c r="E6026" s="100">
        <v>50</v>
      </c>
    </row>
    <row r="6027" spans="1:6">
      <c r="A6027" s="98">
        <v>44198</v>
      </c>
      <c r="B6027" s="99">
        <v>44198</v>
      </c>
      <c r="C6027" s="100" t="s">
        <v>839</v>
      </c>
      <c r="D6027" s="101">
        <f>VLOOKUP(Pag_Inicio_Corr_mas_casos[[#This Row],[Corregimiento]],Hoja3!$A$2:$D$676,4,0)</f>
        <v>130102</v>
      </c>
      <c r="E6027" s="100">
        <v>46</v>
      </c>
    </row>
    <row r="6028" spans="1:6">
      <c r="A6028" s="98">
        <v>44198</v>
      </c>
      <c r="B6028" s="99">
        <v>44198</v>
      </c>
      <c r="C6028" s="100" t="s">
        <v>741</v>
      </c>
      <c r="D6028" s="101">
        <f>VLOOKUP(Pag_Inicio_Corr_mas_casos[[#This Row],[Corregimiento]],Hoja3!$A$2:$D$676,4,0)</f>
        <v>80815</v>
      </c>
      <c r="E6028" s="100">
        <v>67</v>
      </c>
    </row>
    <row r="6029" spans="1:6">
      <c r="A6029" s="98">
        <v>44198</v>
      </c>
      <c r="B6029" s="99">
        <v>44198</v>
      </c>
      <c r="C6029" s="100" t="s">
        <v>726</v>
      </c>
      <c r="D6029" s="101">
        <f>VLOOKUP(Pag_Inicio_Corr_mas_casos[[#This Row],[Corregimiento]],Hoja3!$A$2:$D$676,4,0)</f>
        <v>80823</v>
      </c>
      <c r="E6029" s="100">
        <v>44</v>
      </c>
    </row>
    <row r="6030" spans="1:6">
      <c r="A6030" s="98">
        <v>44198</v>
      </c>
      <c r="B6030" s="99">
        <v>44198</v>
      </c>
      <c r="C6030" s="100" t="s">
        <v>737</v>
      </c>
      <c r="D6030" s="101">
        <f>VLOOKUP(Pag_Inicio_Corr_mas_casos[[#This Row],[Corregimiento]],Hoja3!$A$2:$D$676,4,0)</f>
        <v>80820</v>
      </c>
      <c r="E6030" s="100">
        <v>43</v>
      </c>
    </row>
    <row r="6031" spans="1:6">
      <c r="A6031" s="98">
        <v>44198</v>
      </c>
      <c r="B6031" s="99">
        <v>44198</v>
      </c>
      <c r="C6031" s="100" t="s">
        <v>804</v>
      </c>
      <c r="D6031" s="101">
        <f>VLOOKUP(Pag_Inicio_Corr_mas_casos[[#This Row],[Corregimiento]],Hoja3!$A$2:$D$676,4,0)</f>
        <v>81001</v>
      </c>
      <c r="E6031" s="100">
        <v>42</v>
      </c>
    </row>
    <row r="6032" spans="1:6">
      <c r="A6032" s="98">
        <v>44198</v>
      </c>
      <c r="B6032" s="99">
        <v>44198</v>
      </c>
      <c r="C6032" s="100" t="s">
        <v>728</v>
      </c>
      <c r="D6032" s="101">
        <f>VLOOKUP(Pag_Inicio_Corr_mas_casos[[#This Row],[Corregimiento]],Hoja3!$A$2:$D$676,4,0)</f>
        <v>80816</v>
      </c>
      <c r="E6032" s="100">
        <v>37</v>
      </c>
    </row>
    <row r="6033" spans="1:5">
      <c r="A6033" s="98">
        <v>44198</v>
      </c>
      <c r="B6033" s="99">
        <v>44198</v>
      </c>
      <c r="C6033" s="100" t="s">
        <v>803</v>
      </c>
      <c r="D6033" s="101">
        <f>VLOOKUP(Pag_Inicio_Corr_mas_casos[[#This Row],[Corregimiento]],Hoja3!$A$2:$D$676,4,0)</f>
        <v>81008</v>
      </c>
      <c r="E6033" s="100">
        <v>37</v>
      </c>
    </row>
    <row r="6034" spans="1:5">
      <c r="A6034" s="98">
        <v>44198</v>
      </c>
      <c r="B6034" s="99">
        <v>44198</v>
      </c>
      <c r="C6034" s="100" t="s">
        <v>805</v>
      </c>
      <c r="D6034" s="101">
        <f>VLOOKUP(Pag_Inicio_Corr_mas_casos[[#This Row],[Corregimiento]],Hoja3!$A$2:$D$676,4,0)</f>
        <v>81002</v>
      </c>
      <c r="E6034" s="100">
        <v>36</v>
      </c>
    </row>
    <row r="6035" spans="1:5">
      <c r="A6035" s="98">
        <v>44198</v>
      </c>
      <c r="B6035" s="99">
        <v>44198</v>
      </c>
      <c r="C6035" s="100" t="s">
        <v>735</v>
      </c>
      <c r="D6035" s="101">
        <f>VLOOKUP(Pag_Inicio_Corr_mas_casos[[#This Row],[Corregimiento]],Hoja3!$A$2:$D$676,4,0)</f>
        <v>130107</v>
      </c>
      <c r="E6035" s="100">
        <v>36</v>
      </c>
    </row>
    <row r="6036" spans="1:5">
      <c r="A6036" s="98">
        <v>44198</v>
      </c>
      <c r="B6036" s="99">
        <v>44198</v>
      </c>
      <c r="C6036" s="100" t="s">
        <v>739</v>
      </c>
      <c r="D6036" s="101">
        <f>VLOOKUP(Pag_Inicio_Corr_mas_casos[[#This Row],[Corregimiento]],Hoja3!$A$2:$D$676,4,0)</f>
        <v>80822</v>
      </c>
      <c r="E6036" s="100">
        <v>35</v>
      </c>
    </row>
    <row r="6037" spans="1:5">
      <c r="A6037" s="98">
        <v>44198</v>
      </c>
      <c r="B6037" s="99">
        <v>44198</v>
      </c>
      <c r="C6037" s="100" t="s">
        <v>555</v>
      </c>
      <c r="D6037" s="101">
        <f>VLOOKUP(Pag_Inicio_Corr_mas_casos[[#This Row],[Corregimiento]],Hoja3!$A$2:$D$676,4,0)</f>
        <v>80821</v>
      </c>
      <c r="E6037" s="100">
        <v>34</v>
      </c>
    </row>
    <row r="6038" spans="1:5">
      <c r="A6038" s="98">
        <v>44198</v>
      </c>
      <c r="B6038" s="99">
        <v>44198</v>
      </c>
      <c r="C6038" s="100" t="s">
        <v>864</v>
      </c>
      <c r="D6038" s="101">
        <f>VLOOKUP(Pag_Inicio_Corr_mas_casos[[#This Row],[Corregimiento]],Hoja3!$A$2:$D$676,4,0)</f>
        <v>91101</v>
      </c>
      <c r="E6038" s="100">
        <v>34</v>
      </c>
    </row>
    <row r="6039" spans="1:5">
      <c r="A6039" s="98">
        <v>44198</v>
      </c>
      <c r="B6039" s="99">
        <v>44198</v>
      </c>
      <c r="C6039" s="100" t="s">
        <v>729</v>
      </c>
      <c r="D6039" s="101">
        <f>VLOOKUP(Pag_Inicio_Corr_mas_casos[[#This Row],[Corregimiento]],Hoja3!$A$2:$D$676,4,0)</f>
        <v>130708</v>
      </c>
      <c r="E6039" s="100">
        <v>31</v>
      </c>
    </row>
    <row r="6040" spans="1:5">
      <c r="A6040" s="98">
        <v>44198</v>
      </c>
      <c r="B6040" s="99">
        <v>44198</v>
      </c>
      <c r="C6040" s="100" t="s">
        <v>845</v>
      </c>
      <c r="D6040" s="101">
        <f>VLOOKUP(Pag_Inicio_Corr_mas_casos[[#This Row],[Corregimiento]],Hoja3!$A$2:$D$676,4,0)</f>
        <v>40601</v>
      </c>
      <c r="E6040" s="100">
        <v>30</v>
      </c>
    </row>
    <row r="6041" spans="1:5">
      <c r="A6041" s="98">
        <v>44198</v>
      </c>
      <c r="B6041" s="99">
        <v>44198</v>
      </c>
      <c r="C6041" s="100" t="s">
        <v>823</v>
      </c>
      <c r="D6041" s="101">
        <f>VLOOKUP(Pag_Inicio_Corr_mas_casos[[#This Row],[Corregimiento]],Hoja3!$A$2:$D$676,4,0)</f>
        <v>130108</v>
      </c>
      <c r="E6041" s="100">
        <v>29</v>
      </c>
    </row>
    <row r="6042" spans="1:5">
      <c r="A6042" s="98">
        <v>44198</v>
      </c>
      <c r="B6042" s="99">
        <v>44198</v>
      </c>
      <c r="C6042" s="100" t="s">
        <v>835</v>
      </c>
      <c r="D6042" s="101">
        <f>VLOOKUP(Pag_Inicio_Corr_mas_casos[[#This Row],[Corregimiento]],Hoja3!$A$2:$D$676,4,0)</f>
        <v>80501</v>
      </c>
      <c r="E6042" s="100">
        <v>26</v>
      </c>
    </row>
    <row r="6043" spans="1:5">
      <c r="A6043" s="98">
        <v>44198</v>
      </c>
      <c r="B6043" s="99">
        <v>44198</v>
      </c>
      <c r="C6043" s="100" t="s">
        <v>730</v>
      </c>
      <c r="D6043" s="101">
        <f>VLOOKUP(Pag_Inicio_Corr_mas_casos[[#This Row],[Corregimiento]],Hoja3!$A$2:$D$676,4,0)</f>
        <v>81007</v>
      </c>
      <c r="E6043" s="100">
        <v>25</v>
      </c>
    </row>
    <row r="6044" spans="1:5">
      <c r="A6044" s="98">
        <v>44198</v>
      </c>
      <c r="B6044" s="99">
        <v>44198</v>
      </c>
      <c r="C6044" s="100" t="s">
        <v>736</v>
      </c>
      <c r="D6044" s="101">
        <f>VLOOKUP(Pag_Inicio_Corr_mas_casos[[#This Row],[Corregimiento]],Hoja3!$A$2:$D$676,4,0)</f>
        <v>80813</v>
      </c>
      <c r="E6044" s="100">
        <v>25</v>
      </c>
    </row>
    <row r="6045" spans="1:5">
      <c r="A6045" s="98">
        <v>44198</v>
      </c>
      <c r="B6045" s="99">
        <v>44198</v>
      </c>
      <c r="C6045" s="100" t="s">
        <v>800</v>
      </c>
      <c r="D6045" s="101">
        <f>VLOOKUP(Pag_Inicio_Corr_mas_casos[[#This Row],[Corregimiento]],Hoja3!$A$2:$D$676,4,0)</f>
        <v>130702</v>
      </c>
      <c r="E6045" s="100">
        <v>23</v>
      </c>
    </row>
    <row r="6046" spans="1:5">
      <c r="A6046" s="98">
        <v>44198</v>
      </c>
      <c r="B6046" s="99">
        <v>44198</v>
      </c>
      <c r="C6046" s="100" t="s">
        <v>732</v>
      </c>
      <c r="D6046" s="101">
        <f>VLOOKUP(Pag_Inicio_Corr_mas_casos[[#This Row],[Corregimiento]],Hoja3!$A$2:$D$676,4,0)</f>
        <v>80826</v>
      </c>
      <c r="E6046" s="100">
        <v>23</v>
      </c>
    </row>
    <row r="6047" spans="1:5">
      <c r="A6047" s="98">
        <v>44198</v>
      </c>
      <c r="B6047" s="99">
        <v>44198</v>
      </c>
      <c r="C6047" s="100" t="s">
        <v>806</v>
      </c>
      <c r="D6047" s="101">
        <f>VLOOKUP(Pag_Inicio_Corr_mas_casos[[#This Row],[Corregimiento]],Hoja3!$A$2:$D$676,4,0)</f>
        <v>81003</v>
      </c>
      <c r="E6047" s="100">
        <v>23</v>
      </c>
    </row>
    <row r="6048" spans="1:5">
      <c r="A6048" s="98">
        <v>44198</v>
      </c>
      <c r="B6048" s="99">
        <v>44198</v>
      </c>
      <c r="C6048" s="100" t="s">
        <v>738</v>
      </c>
      <c r="D6048" s="101">
        <f>VLOOKUP(Pag_Inicio_Corr_mas_casos[[#This Row],[Corregimiento]],Hoja3!$A$2:$D$676,4,0)</f>
        <v>80817</v>
      </c>
      <c r="E6048" s="100">
        <v>23</v>
      </c>
    </row>
    <row r="6049" spans="1:5">
      <c r="A6049" s="98">
        <v>44198</v>
      </c>
      <c r="B6049" s="99">
        <v>44198</v>
      </c>
      <c r="C6049" s="100" t="s">
        <v>723</v>
      </c>
      <c r="D6049" s="101">
        <f>VLOOKUP(Pag_Inicio_Corr_mas_casos[[#This Row],[Corregimiento]],Hoja3!$A$2:$D$676,4,0)</f>
        <v>130717</v>
      </c>
      <c r="E6049" s="100">
        <v>21</v>
      </c>
    </row>
    <row r="6050" spans="1:5">
      <c r="A6050" s="98">
        <v>44198</v>
      </c>
      <c r="B6050" s="99">
        <v>44198</v>
      </c>
      <c r="C6050" s="100" t="s">
        <v>831</v>
      </c>
      <c r="D6050" s="101">
        <f>VLOOKUP(Pag_Inicio_Corr_mas_casos[[#This Row],[Corregimiento]],Hoja3!$A$2:$D$676,4,0)</f>
        <v>80812</v>
      </c>
      <c r="E6050" s="100">
        <v>20</v>
      </c>
    </row>
    <row r="6051" spans="1:5">
      <c r="A6051" s="98">
        <v>44198</v>
      </c>
      <c r="B6051" s="99">
        <v>44198</v>
      </c>
      <c r="C6051" s="100" t="s">
        <v>848</v>
      </c>
      <c r="D6051" s="101">
        <f>VLOOKUP(Pag_Inicio_Corr_mas_casos[[#This Row],[Corregimiento]],Hoja3!$A$2:$D$676,4,0)</f>
        <v>20401</v>
      </c>
      <c r="E6051" s="100">
        <v>20</v>
      </c>
    </row>
    <row r="6052" spans="1:5">
      <c r="A6052" s="98">
        <v>44198</v>
      </c>
      <c r="B6052" s="99">
        <v>44198</v>
      </c>
      <c r="C6052" s="100" t="s">
        <v>761</v>
      </c>
      <c r="D6052" s="101">
        <f>VLOOKUP(Pag_Inicio_Corr_mas_casos[[#This Row],[Corregimiento]],Hoja3!$A$2:$D$676,4,0)</f>
        <v>60105</v>
      </c>
      <c r="E6052" s="100">
        <v>20</v>
      </c>
    </row>
    <row r="6053" spans="1:5">
      <c r="A6053" s="98">
        <v>44198</v>
      </c>
      <c r="B6053" s="99">
        <v>44198</v>
      </c>
      <c r="C6053" s="100" t="s">
        <v>744</v>
      </c>
      <c r="D6053" s="101">
        <f>VLOOKUP(Pag_Inicio_Corr_mas_casos[[#This Row],[Corregimiento]],Hoja3!$A$2:$D$676,4,0)</f>
        <v>130701</v>
      </c>
      <c r="E6053" s="100">
        <v>19</v>
      </c>
    </row>
    <row r="6054" spans="1:5">
      <c r="A6054" s="98">
        <v>44198</v>
      </c>
      <c r="B6054" s="99">
        <v>44198</v>
      </c>
      <c r="C6054" s="100" t="s">
        <v>882</v>
      </c>
      <c r="D6054" s="101">
        <f>VLOOKUP(Pag_Inicio_Corr_mas_casos[[#This Row],[Corregimiento]],Hoja3!$A$2:$D$676,4,0)</f>
        <v>20104</v>
      </c>
      <c r="E6054" s="100">
        <v>19</v>
      </c>
    </row>
    <row r="6055" spans="1:5">
      <c r="A6055" s="98">
        <v>44198</v>
      </c>
      <c r="B6055" s="99">
        <v>44198</v>
      </c>
      <c r="C6055" s="100" t="s">
        <v>812</v>
      </c>
      <c r="D6055" s="101">
        <f>VLOOKUP(Pag_Inicio_Corr_mas_casos[[#This Row],[Corregimiento]],Hoja3!$A$2:$D$676,4,0)</f>
        <v>30103</v>
      </c>
      <c r="E6055" s="100">
        <v>18</v>
      </c>
    </row>
    <row r="6056" spans="1:5">
      <c r="A6056" s="98">
        <v>44198</v>
      </c>
      <c r="B6056" s="99">
        <v>44198</v>
      </c>
      <c r="C6056" s="100" t="s">
        <v>745</v>
      </c>
      <c r="D6056" s="101">
        <f>VLOOKUP(Pag_Inicio_Corr_mas_casos[[#This Row],[Corregimiento]],Hoja3!$A$2:$D$676,4,0)</f>
        <v>80804</v>
      </c>
      <c r="E6056" s="100">
        <v>18</v>
      </c>
    </row>
    <row r="6057" spans="1:5">
      <c r="A6057" s="98">
        <v>44198</v>
      </c>
      <c r="B6057" s="99">
        <v>44198</v>
      </c>
      <c r="C6057" s="100" t="s">
        <v>743</v>
      </c>
      <c r="D6057" s="101">
        <f>VLOOKUP(Pag_Inicio_Corr_mas_casos[[#This Row],[Corregimiento]],Hoja3!$A$2:$D$676,4,0)</f>
        <v>50208</v>
      </c>
      <c r="E6057" s="100">
        <v>18</v>
      </c>
    </row>
    <row r="6058" spans="1:5">
      <c r="A6058" s="98">
        <v>44198</v>
      </c>
      <c r="B6058" s="99">
        <v>44198</v>
      </c>
      <c r="C6058" s="100" t="s">
        <v>742</v>
      </c>
      <c r="D6058" s="101">
        <f>VLOOKUP(Pag_Inicio_Corr_mas_casos[[#This Row],[Corregimiento]],Hoja3!$A$2:$D$676,4,0)</f>
        <v>130716</v>
      </c>
      <c r="E6058" s="100">
        <v>18</v>
      </c>
    </row>
    <row r="6059" spans="1:5">
      <c r="A6059" s="98">
        <v>44198</v>
      </c>
      <c r="B6059" s="99">
        <v>44198</v>
      </c>
      <c r="C6059" s="100" t="s">
        <v>780</v>
      </c>
      <c r="D6059" s="101">
        <f>VLOOKUP(Pag_Inicio_Corr_mas_casos[[#This Row],[Corregimiento]],Hoja3!$A$2:$D$676,4,0)</f>
        <v>81005</v>
      </c>
      <c r="E6059" s="100">
        <v>18</v>
      </c>
    </row>
    <row r="6060" spans="1:5">
      <c r="A6060" s="98">
        <v>44198</v>
      </c>
      <c r="B6060" s="99">
        <v>44198</v>
      </c>
      <c r="C6060" s="100" t="s">
        <v>776</v>
      </c>
      <c r="D6060" s="101">
        <f>VLOOKUP(Pag_Inicio_Corr_mas_casos[[#This Row],[Corregimiento]],Hoja3!$A$2:$D$676,4,0)</f>
        <v>130706</v>
      </c>
      <c r="E6060" s="100">
        <v>17</v>
      </c>
    </row>
    <row r="6061" spans="1:5">
      <c r="A6061" s="98">
        <v>44198</v>
      </c>
      <c r="B6061" s="99">
        <v>44198</v>
      </c>
      <c r="C6061" s="100" t="s">
        <v>747</v>
      </c>
      <c r="D6061" s="101">
        <f>VLOOKUP(Pag_Inicio_Corr_mas_casos[[#This Row],[Corregimiento]],Hoja3!$A$2:$D$676,4,0)</f>
        <v>81006</v>
      </c>
      <c r="E6061" s="100">
        <v>16</v>
      </c>
    </row>
    <row r="6062" spans="1:5">
      <c r="A6062" s="98">
        <v>44198</v>
      </c>
      <c r="B6062" s="99">
        <v>44198</v>
      </c>
      <c r="C6062" s="100" t="s">
        <v>727</v>
      </c>
      <c r="D6062" s="101">
        <f>VLOOKUP(Pag_Inicio_Corr_mas_casos[[#This Row],[Corregimiento]],Hoja3!$A$2:$D$676,4,0)</f>
        <v>80807</v>
      </c>
      <c r="E6062" s="100">
        <v>16</v>
      </c>
    </row>
    <row r="6063" spans="1:5">
      <c r="A6063" s="98">
        <v>44198</v>
      </c>
      <c r="B6063" s="99">
        <v>44198</v>
      </c>
      <c r="C6063" s="100" t="s">
        <v>843</v>
      </c>
      <c r="D6063" s="101">
        <f>VLOOKUP(Pag_Inicio_Corr_mas_casos[[#This Row],[Corregimiento]],Hoja3!$A$2:$D$676,4,0)</f>
        <v>40501</v>
      </c>
      <c r="E6063" s="100">
        <v>16</v>
      </c>
    </row>
    <row r="6064" spans="1:5">
      <c r="A6064" s="98">
        <v>44198</v>
      </c>
      <c r="B6064" s="99">
        <v>44198</v>
      </c>
      <c r="C6064" s="100" t="s">
        <v>836</v>
      </c>
      <c r="D6064" s="101">
        <f>VLOOKUP(Pag_Inicio_Corr_mas_casos[[#This Row],[Corregimiento]],Hoja3!$A$2:$D$676,4,0)</f>
        <v>20105</v>
      </c>
      <c r="E6064" s="100">
        <v>15</v>
      </c>
    </row>
    <row r="6065" spans="1:5">
      <c r="A6065" s="98">
        <v>44198</v>
      </c>
      <c r="B6065" s="99">
        <v>44198</v>
      </c>
      <c r="C6065" s="100" t="s">
        <v>722</v>
      </c>
      <c r="D6065" s="101">
        <f>VLOOKUP(Pag_Inicio_Corr_mas_casos[[#This Row],[Corregimiento]],Hoja3!$A$2:$D$676,4,0)</f>
        <v>80810</v>
      </c>
      <c r="E6065" s="100">
        <v>15</v>
      </c>
    </row>
    <row r="6066" spans="1:5">
      <c r="A6066" s="98">
        <v>44198</v>
      </c>
      <c r="B6066" s="99">
        <v>44198</v>
      </c>
      <c r="C6066" s="100" t="s">
        <v>783</v>
      </c>
      <c r="D6066" s="101">
        <f>VLOOKUP(Pag_Inicio_Corr_mas_casos[[#This Row],[Corregimiento]],Hoja3!$A$2:$D$676,4,0)</f>
        <v>81004</v>
      </c>
      <c r="E6066" s="100">
        <v>14</v>
      </c>
    </row>
    <row r="6067" spans="1:5">
      <c r="A6067" s="98">
        <v>44198</v>
      </c>
      <c r="B6067" s="99">
        <v>44198</v>
      </c>
      <c r="C6067" s="100" t="s">
        <v>790</v>
      </c>
      <c r="D6067" s="101">
        <f>VLOOKUP(Pag_Inicio_Corr_mas_casos[[#This Row],[Corregimiento]],Hoja3!$A$2:$D$676,4,0)</f>
        <v>60103</v>
      </c>
      <c r="E6067" s="100">
        <v>14</v>
      </c>
    </row>
    <row r="6068" spans="1:5">
      <c r="A6068" s="98">
        <v>44198</v>
      </c>
      <c r="B6068" s="99">
        <v>44198</v>
      </c>
      <c r="C6068" s="100" t="s">
        <v>746</v>
      </c>
      <c r="D6068" s="101">
        <f>VLOOKUP(Pag_Inicio_Corr_mas_casos[[#This Row],[Corregimiento]],Hoja3!$A$2:$D$676,4,0)</f>
        <v>20601</v>
      </c>
      <c r="E6068" s="100">
        <v>14</v>
      </c>
    </row>
    <row r="6069" spans="1:5">
      <c r="A6069" s="98">
        <v>44198</v>
      </c>
      <c r="B6069" s="99">
        <v>44198</v>
      </c>
      <c r="C6069" s="100" t="s">
        <v>724</v>
      </c>
      <c r="D6069" s="101">
        <f>VLOOKUP(Pag_Inicio_Corr_mas_casos[[#This Row],[Corregimiento]],Hoja3!$A$2:$D$676,4,0)</f>
        <v>81009</v>
      </c>
      <c r="E6069" s="100">
        <v>14</v>
      </c>
    </row>
    <row r="6070" spans="1:5">
      <c r="A6070" s="98">
        <v>44198</v>
      </c>
      <c r="B6070" s="99">
        <v>44198</v>
      </c>
      <c r="C6070" s="100" t="s">
        <v>731</v>
      </c>
      <c r="D6070" s="101">
        <f>VLOOKUP(Pag_Inicio_Corr_mas_casos[[#This Row],[Corregimiento]],Hoja3!$A$2:$D$676,4,0)</f>
        <v>80814</v>
      </c>
      <c r="E6070" s="100">
        <v>13</v>
      </c>
    </row>
    <row r="6071" spans="1:5">
      <c r="A6071" s="98">
        <v>44198</v>
      </c>
      <c r="B6071" s="99">
        <v>44198</v>
      </c>
      <c r="C6071" s="100" t="s">
        <v>777</v>
      </c>
      <c r="D6071" s="101">
        <f>VLOOKUP(Pag_Inicio_Corr_mas_casos[[#This Row],[Corregimiento]],Hoja3!$A$2:$D$676,4,0)</f>
        <v>80808</v>
      </c>
      <c r="E6071" s="100">
        <v>13</v>
      </c>
    </row>
    <row r="6072" spans="1:5">
      <c r="A6072" s="98">
        <v>44198</v>
      </c>
      <c r="B6072" s="99">
        <v>44198</v>
      </c>
      <c r="C6072" s="100" t="s">
        <v>855</v>
      </c>
      <c r="D6072" s="101">
        <f>VLOOKUP(Pag_Inicio_Corr_mas_casos[[#This Row],[Corregimiento]],Hoja3!$A$2:$D$676,4,0)</f>
        <v>91011</v>
      </c>
      <c r="E6072" s="100">
        <v>13</v>
      </c>
    </row>
    <row r="6073" spans="1:5">
      <c r="A6073" s="98">
        <v>44198</v>
      </c>
      <c r="B6073" s="99">
        <v>44198</v>
      </c>
      <c r="C6073" s="100" t="s">
        <v>807</v>
      </c>
      <c r="D6073" s="101">
        <f>VLOOKUP(Pag_Inicio_Corr_mas_casos[[#This Row],[Corregimiento]],Hoja3!$A$2:$D$676,4,0)</f>
        <v>91001</v>
      </c>
      <c r="E6073" s="100">
        <v>13</v>
      </c>
    </row>
    <row r="6074" spans="1:5">
      <c r="A6074" s="98">
        <v>44198</v>
      </c>
      <c r="B6074" s="99">
        <v>44198</v>
      </c>
      <c r="C6074" s="100" t="s">
        <v>817</v>
      </c>
      <c r="D6074" s="101">
        <f>VLOOKUP(Pag_Inicio_Corr_mas_casos[[#This Row],[Corregimiento]],Hoja3!$A$2:$D$676,4,0)</f>
        <v>30104</v>
      </c>
      <c r="E6074" s="100">
        <v>12</v>
      </c>
    </row>
    <row r="6075" spans="1:5">
      <c r="A6075" s="98">
        <v>44198</v>
      </c>
      <c r="B6075" s="99">
        <v>44198</v>
      </c>
      <c r="C6075" s="100" t="s">
        <v>752</v>
      </c>
      <c r="D6075" s="101">
        <f>VLOOKUP(Pag_Inicio_Corr_mas_casos[[#This Row],[Corregimiento]],Hoja3!$A$2:$D$676,4,0)</f>
        <v>30107</v>
      </c>
      <c r="E6075" s="100">
        <v>12</v>
      </c>
    </row>
    <row r="6076" spans="1:5">
      <c r="A6076" s="98">
        <v>44198</v>
      </c>
      <c r="B6076" s="99">
        <v>44198</v>
      </c>
      <c r="C6076" s="100" t="s">
        <v>883</v>
      </c>
      <c r="D6076" s="101">
        <f>VLOOKUP(Pag_Inicio_Corr_mas_casos[[#This Row],[Corregimiento]],Hoja3!$A$2:$D$676,4,0)</f>
        <v>40205</v>
      </c>
      <c r="E6076" s="100">
        <v>12</v>
      </c>
    </row>
    <row r="6077" spans="1:5">
      <c r="A6077" s="98">
        <v>44198</v>
      </c>
      <c r="B6077" s="99">
        <v>44198</v>
      </c>
      <c r="C6077" s="100" t="s">
        <v>884</v>
      </c>
      <c r="D6077" s="101">
        <f>VLOOKUP(Pag_Inicio_Corr_mas_casos[[#This Row],[Corregimiento]],Hoja3!$A$2:$D$676,4,0)</f>
        <v>41401</v>
      </c>
      <c r="E6077" s="100">
        <v>12</v>
      </c>
    </row>
    <row r="6078" spans="1:5">
      <c r="A6078" s="98">
        <v>44198</v>
      </c>
      <c r="B6078" s="99">
        <v>44198</v>
      </c>
      <c r="C6078" s="100" t="s">
        <v>824</v>
      </c>
      <c r="D6078" s="101">
        <f>VLOOKUP(Pag_Inicio_Corr_mas_casos[[#This Row],[Corregimiento]],Hoja3!$A$2:$D$676,4,0)</f>
        <v>60101</v>
      </c>
      <c r="E6078" s="100">
        <v>11</v>
      </c>
    </row>
    <row r="6079" spans="1:5">
      <c r="A6079" s="98">
        <v>44198</v>
      </c>
      <c r="B6079" s="99">
        <v>44198</v>
      </c>
      <c r="C6079" s="100" t="s">
        <v>733</v>
      </c>
      <c r="D6079" s="101">
        <f>VLOOKUP(Pag_Inicio_Corr_mas_casos[[#This Row],[Corregimiento]],Hoja3!$A$2:$D$676,4,0)</f>
        <v>80811</v>
      </c>
      <c r="E6079" s="100">
        <v>11</v>
      </c>
    </row>
    <row r="6080" spans="1:5">
      <c r="A6080" s="98">
        <v>44198</v>
      </c>
      <c r="B6080" s="99">
        <v>44198</v>
      </c>
      <c r="C6080" s="100" t="s">
        <v>761</v>
      </c>
      <c r="D6080" s="101">
        <f>VLOOKUP(Pag_Inicio_Corr_mas_casos[[#This Row],[Corregimiento]],Hoja3!$A$2:$D$676,4,0)</f>
        <v>60105</v>
      </c>
      <c r="E6080" s="100">
        <v>11</v>
      </c>
    </row>
    <row r="6081" spans="1:6">
      <c r="A6081" s="98">
        <v>44198</v>
      </c>
      <c r="B6081" s="99">
        <v>44198</v>
      </c>
      <c r="C6081" s="100" t="s">
        <v>751</v>
      </c>
      <c r="D6081" s="101">
        <f>VLOOKUP(Pag_Inicio_Corr_mas_casos[[#This Row],[Corregimiento]],Hoja3!$A$2:$D$676,4,0)</f>
        <v>20406</v>
      </c>
      <c r="E6081" s="100">
        <v>11</v>
      </c>
    </row>
    <row r="6082" spans="1:6">
      <c r="A6082" s="139">
        <v>44199</v>
      </c>
      <c r="B6082" s="140">
        <v>44199</v>
      </c>
      <c r="C6082" s="141" t="s">
        <v>797</v>
      </c>
      <c r="D6082" s="142">
        <f>VLOOKUP(Pag_Inicio_Corr_mas_casos[[#This Row],[Corregimiento]],Hoja3!$A$2:$D$676,4,0)</f>
        <v>80819</v>
      </c>
      <c r="E6082" s="141">
        <v>64</v>
      </c>
      <c r="F6082">
        <v>59</v>
      </c>
    </row>
    <row r="6083" spans="1:6">
      <c r="A6083" s="139">
        <v>44199</v>
      </c>
      <c r="B6083" s="140">
        <v>44199</v>
      </c>
      <c r="C6083" s="141" t="s">
        <v>831</v>
      </c>
      <c r="D6083" s="142">
        <f>VLOOKUP(Pag_Inicio_Corr_mas_casos[[#This Row],[Corregimiento]],Hoja3!$A$2:$D$676,4,0)</f>
        <v>80812</v>
      </c>
      <c r="E6083" s="141">
        <v>57</v>
      </c>
    </row>
    <row r="6084" spans="1:6">
      <c r="A6084" s="139">
        <v>44199</v>
      </c>
      <c r="B6084" s="140">
        <v>44199</v>
      </c>
      <c r="C6084" s="141" t="s">
        <v>839</v>
      </c>
      <c r="D6084" s="142">
        <f>VLOOKUP(Pag_Inicio_Corr_mas_casos[[#This Row],[Corregimiento]],Hoja3!$A$2:$D$676,4,0)</f>
        <v>130102</v>
      </c>
      <c r="E6084" s="141">
        <v>51</v>
      </c>
    </row>
    <row r="6085" spans="1:6">
      <c r="A6085" s="139">
        <v>44199</v>
      </c>
      <c r="B6085" s="140">
        <v>44199</v>
      </c>
      <c r="C6085" s="141" t="s">
        <v>845</v>
      </c>
      <c r="D6085" s="142">
        <f>VLOOKUP(Pag_Inicio_Corr_mas_casos[[#This Row],[Corregimiento]],Hoja3!$A$2:$D$676,4,0)</f>
        <v>40601</v>
      </c>
      <c r="E6085" s="141">
        <v>47</v>
      </c>
    </row>
    <row r="6086" spans="1:6">
      <c r="A6086" s="139">
        <v>44199</v>
      </c>
      <c r="B6086" s="140">
        <v>44199</v>
      </c>
      <c r="C6086" s="141" t="s">
        <v>805</v>
      </c>
      <c r="D6086" s="142">
        <f>VLOOKUP(Pag_Inicio_Corr_mas_casos[[#This Row],[Corregimiento]],Hoja3!$A$2:$D$676,4,0)</f>
        <v>81002</v>
      </c>
      <c r="E6086" s="141">
        <v>44</v>
      </c>
    </row>
    <row r="6087" spans="1:6">
      <c r="A6087" s="139">
        <v>44199</v>
      </c>
      <c r="B6087" s="140">
        <v>44199</v>
      </c>
      <c r="C6087" s="141" t="s">
        <v>723</v>
      </c>
      <c r="D6087" s="142">
        <f>VLOOKUP(Pag_Inicio_Corr_mas_casos[[#This Row],[Corregimiento]],Hoja3!$A$2:$D$676,4,0)</f>
        <v>130717</v>
      </c>
      <c r="E6087" s="141">
        <v>44</v>
      </c>
    </row>
    <row r="6088" spans="1:6">
      <c r="A6088" s="139">
        <v>44199</v>
      </c>
      <c r="B6088" s="140">
        <v>44199</v>
      </c>
      <c r="C6088" s="141" t="s">
        <v>739</v>
      </c>
      <c r="D6088" s="142">
        <f>VLOOKUP(Pag_Inicio_Corr_mas_casos[[#This Row],[Corregimiento]],Hoja3!$A$2:$D$676,4,0)</f>
        <v>80822</v>
      </c>
      <c r="E6088" s="141">
        <v>42</v>
      </c>
    </row>
    <row r="6089" spans="1:6">
      <c r="A6089" s="139">
        <v>44199</v>
      </c>
      <c r="B6089" s="140">
        <v>44199</v>
      </c>
      <c r="C6089" s="141" t="s">
        <v>881</v>
      </c>
      <c r="D6089" s="142">
        <f>VLOOKUP(Pag_Inicio_Corr_mas_casos[[#This Row],[Corregimiento]],Hoja3!$A$2:$D$676,4,0)</f>
        <v>130106</v>
      </c>
      <c r="E6089" s="141">
        <v>41</v>
      </c>
    </row>
    <row r="6090" spans="1:6">
      <c r="A6090" s="139">
        <v>44199</v>
      </c>
      <c r="B6090" s="140">
        <v>44199</v>
      </c>
      <c r="C6090" s="141" t="s">
        <v>853</v>
      </c>
      <c r="D6090" s="142">
        <f>VLOOKUP(Pag_Inicio_Corr_mas_casos[[#This Row],[Corregimiento]],Hoja3!$A$2:$D$676,4,0)</f>
        <v>130101</v>
      </c>
      <c r="E6090" s="141">
        <v>40</v>
      </c>
    </row>
    <row r="6091" spans="1:6">
      <c r="A6091" s="139">
        <v>44199</v>
      </c>
      <c r="B6091" s="140">
        <v>44199</v>
      </c>
      <c r="C6091" s="141" t="s">
        <v>727</v>
      </c>
      <c r="D6091" s="142">
        <f>VLOOKUP(Pag_Inicio_Corr_mas_casos[[#This Row],[Corregimiento]],Hoja3!$A$2:$D$676,4,0)</f>
        <v>80807</v>
      </c>
      <c r="E6091" s="141">
        <v>37</v>
      </c>
    </row>
    <row r="6092" spans="1:6">
      <c r="A6092" s="139">
        <v>44199</v>
      </c>
      <c r="B6092" s="140">
        <v>44199</v>
      </c>
      <c r="C6092" s="141" t="s">
        <v>724</v>
      </c>
      <c r="D6092" s="142">
        <f>VLOOKUP(Pag_Inicio_Corr_mas_casos[[#This Row],[Corregimiento]],Hoja3!$A$2:$D$676,4,0)</f>
        <v>81009</v>
      </c>
      <c r="E6092" s="141">
        <v>35</v>
      </c>
    </row>
    <row r="6093" spans="1:6">
      <c r="A6093" s="139">
        <v>44199</v>
      </c>
      <c r="B6093" s="140">
        <v>44199</v>
      </c>
      <c r="C6093" s="141" t="s">
        <v>800</v>
      </c>
      <c r="D6093" s="142">
        <f>VLOOKUP(Pag_Inicio_Corr_mas_casos[[#This Row],[Corregimiento]],Hoja3!$A$2:$D$676,4,0)</f>
        <v>130702</v>
      </c>
      <c r="E6093" s="141">
        <v>33</v>
      </c>
    </row>
    <row r="6094" spans="1:6">
      <c r="A6094" s="139">
        <v>44199</v>
      </c>
      <c r="B6094" s="140">
        <v>44199</v>
      </c>
      <c r="C6094" s="141" t="s">
        <v>741</v>
      </c>
      <c r="D6094" s="142">
        <f>VLOOKUP(Pag_Inicio_Corr_mas_casos[[#This Row],[Corregimiento]],Hoja3!$A$2:$D$676,4,0)</f>
        <v>80815</v>
      </c>
      <c r="E6094" s="141">
        <v>33</v>
      </c>
    </row>
    <row r="6095" spans="1:6">
      <c r="A6095" s="139">
        <v>44199</v>
      </c>
      <c r="B6095" s="140">
        <v>44199</v>
      </c>
      <c r="C6095" s="141" t="s">
        <v>742</v>
      </c>
      <c r="D6095" s="142">
        <f>VLOOKUP(Pag_Inicio_Corr_mas_casos[[#This Row],[Corregimiento]],Hoja3!$A$2:$D$676,4,0)</f>
        <v>130716</v>
      </c>
      <c r="E6095" s="141">
        <v>31</v>
      </c>
    </row>
    <row r="6096" spans="1:6">
      <c r="A6096" s="139">
        <v>44199</v>
      </c>
      <c r="B6096" s="140">
        <v>44199</v>
      </c>
      <c r="C6096" s="141" t="s">
        <v>722</v>
      </c>
      <c r="D6096" s="142">
        <f>VLOOKUP(Pag_Inicio_Corr_mas_casos[[#This Row],[Corregimiento]],Hoja3!$A$2:$D$676,4,0)</f>
        <v>80810</v>
      </c>
      <c r="E6096" s="141">
        <v>30</v>
      </c>
    </row>
    <row r="6097" spans="1:5">
      <c r="A6097" s="139">
        <v>44199</v>
      </c>
      <c r="B6097" s="140">
        <v>44199</v>
      </c>
      <c r="C6097" s="141" t="s">
        <v>744</v>
      </c>
      <c r="D6097" s="142">
        <f>VLOOKUP(Pag_Inicio_Corr_mas_casos[[#This Row],[Corregimiento]],Hoja3!$A$2:$D$676,4,0)</f>
        <v>130701</v>
      </c>
      <c r="E6097" s="141">
        <v>29</v>
      </c>
    </row>
    <row r="6098" spans="1:5">
      <c r="A6098" s="139">
        <v>44199</v>
      </c>
      <c r="B6098" s="140">
        <v>44199</v>
      </c>
      <c r="C6098" s="141" t="s">
        <v>729</v>
      </c>
      <c r="D6098" s="142">
        <f>VLOOKUP(Pag_Inicio_Corr_mas_casos[[#This Row],[Corregimiento]],Hoja3!$A$2:$D$676,4,0)</f>
        <v>130708</v>
      </c>
      <c r="E6098" s="141">
        <v>29</v>
      </c>
    </row>
    <row r="6099" spans="1:5">
      <c r="A6099" s="139">
        <v>44199</v>
      </c>
      <c r="B6099" s="140">
        <v>44199</v>
      </c>
      <c r="C6099" s="141" t="s">
        <v>754</v>
      </c>
      <c r="D6099" s="142">
        <f>VLOOKUP(Pag_Inicio_Corr_mas_casos[[#This Row],[Corregimiento]],Hoja3!$A$2:$D$676,4,0)</f>
        <v>130709</v>
      </c>
      <c r="E6099" s="141">
        <v>29</v>
      </c>
    </row>
    <row r="6100" spans="1:5">
      <c r="A6100" s="139">
        <v>44199</v>
      </c>
      <c r="B6100" s="140">
        <v>44199</v>
      </c>
      <c r="C6100" s="141" t="s">
        <v>843</v>
      </c>
      <c r="D6100" s="142">
        <f>VLOOKUP(Pag_Inicio_Corr_mas_casos[[#This Row],[Corregimiento]],Hoja3!$A$2:$D$676,4,0)</f>
        <v>40501</v>
      </c>
      <c r="E6100" s="141">
        <v>29</v>
      </c>
    </row>
    <row r="6101" spans="1:5">
      <c r="A6101" s="139">
        <v>44199</v>
      </c>
      <c r="B6101" s="140">
        <v>44199</v>
      </c>
      <c r="C6101" s="141" t="s">
        <v>823</v>
      </c>
      <c r="D6101" s="142">
        <f>VLOOKUP(Pag_Inicio_Corr_mas_casos[[#This Row],[Corregimiento]],Hoja3!$A$2:$D$676,4,0)</f>
        <v>130108</v>
      </c>
      <c r="E6101" s="141">
        <v>27</v>
      </c>
    </row>
    <row r="6102" spans="1:5">
      <c r="A6102" s="139">
        <v>44199</v>
      </c>
      <c r="B6102" s="140">
        <v>44199</v>
      </c>
      <c r="C6102" s="141" t="s">
        <v>796</v>
      </c>
      <c r="D6102" s="142">
        <f>VLOOKUP(Pag_Inicio_Corr_mas_casos[[#This Row],[Corregimiento]],Hoja3!$A$2:$D$676,4,0)</f>
        <v>80809</v>
      </c>
      <c r="E6102" s="141">
        <v>27</v>
      </c>
    </row>
    <row r="6103" spans="1:5">
      <c r="A6103" s="139">
        <v>44199</v>
      </c>
      <c r="B6103" s="140">
        <v>44199</v>
      </c>
      <c r="C6103" s="141" t="s">
        <v>555</v>
      </c>
      <c r="D6103" s="142">
        <f>VLOOKUP(Pag_Inicio_Corr_mas_casos[[#This Row],[Corregimiento]],Hoja3!$A$2:$D$676,4,0)</f>
        <v>80821</v>
      </c>
      <c r="E6103" s="141">
        <v>26</v>
      </c>
    </row>
    <row r="6104" spans="1:5">
      <c r="A6104" s="139">
        <v>44199</v>
      </c>
      <c r="B6104" s="140">
        <v>44199</v>
      </c>
      <c r="C6104" s="141" t="s">
        <v>736</v>
      </c>
      <c r="D6104" s="142">
        <f>VLOOKUP(Pag_Inicio_Corr_mas_casos[[#This Row],[Corregimiento]],Hoja3!$A$2:$D$676,4,0)</f>
        <v>80813</v>
      </c>
      <c r="E6104" s="141">
        <v>26</v>
      </c>
    </row>
    <row r="6105" spans="1:5">
      <c r="A6105" s="139">
        <v>44199</v>
      </c>
      <c r="B6105" s="140">
        <v>44199</v>
      </c>
      <c r="C6105" s="141" t="s">
        <v>776</v>
      </c>
      <c r="D6105" s="142">
        <f>VLOOKUP(Pag_Inicio_Corr_mas_casos[[#This Row],[Corregimiento]],Hoja3!$A$2:$D$676,4,0)</f>
        <v>130706</v>
      </c>
      <c r="E6105" s="141">
        <v>24</v>
      </c>
    </row>
    <row r="6106" spans="1:5">
      <c r="A6106" s="139">
        <v>44199</v>
      </c>
      <c r="B6106" s="140">
        <v>44199</v>
      </c>
      <c r="C6106" s="141" t="s">
        <v>806</v>
      </c>
      <c r="D6106" s="142">
        <f>VLOOKUP(Pag_Inicio_Corr_mas_casos[[#This Row],[Corregimiento]],Hoja3!$A$2:$D$676,4,0)</f>
        <v>81003</v>
      </c>
      <c r="E6106" s="141">
        <v>24</v>
      </c>
    </row>
    <row r="6107" spans="1:5">
      <c r="A6107" s="139">
        <v>44199</v>
      </c>
      <c r="B6107" s="140">
        <v>44199</v>
      </c>
      <c r="C6107" s="141" t="s">
        <v>745</v>
      </c>
      <c r="D6107" s="142">
        <f>VLOOKUP(Pag_Inicio_Corr_mas_casos[[#This Row],[Corregimiento]],Hoja3!$A$2:$D$676,4,0)</f>
        <v>80804</v>
      </c>
      <c r="E6107" s="141">
        <v>23</v>
      </c>
    </row>
    <row r="6108" spans="1:5">
      <c r="A6108" s="139">
        <v>44199</v>
      </c>
      <c r="B6108" s="140">
        <v>44199</v>
      </c>
      <c r="C6108" s="141" t="s">
        <v>735</v>
      </c>
      <c r="D6108" s="142">
        <f>VLOOKUP(Pag_Inicio_Corr_mas_casos[[#This Row],[Corregimiento]],Hoja3!$A$2:$D$676,4,0)</f>
        <v>130107</v>
      </c>
      <c r="E6108" s="141">
        <v>22</v>
      </c>
    </row>
    <row r="6109" spans="1:5">
      <c r="A6109" s="139">
        <v>44199</v>
      </c>
      <c r="B6109" s="140">
        <v>44199</v>
      </c>
      <c r="C6109" s="141" t="s">
        <v>725</v>
      </c>
      <c r="D6109" s="142">
        <f>VLOOKUP(Pag_Inicio_Corr_mas_casos[[#This Row],[Corregimiento]],Hoja3!$A$2:$D$676,4,0)</f>
        <v>80806</v>
      </c>
      <c r="E6109" s="141">
        <v>21</v>
      </c>
    </row>
    <row r="6110" spans="1:5">
      <c r="A6110" s="139">
        <v>44199</v>
      </c>
      <c r="B6110" s="140">
        <v>44199</v>
      </c>
      <c r="C6110" s="141" t="s">
        <v>752</v>
      </c>
      <c r="D6110" s="142">
        <f>VLOOKUP(Pag_Inicio_Corr_mas_casos[[#This Row],[Corregimiento]],Hoja3!$A$2:$D$676,4,0)</f>
        <v>30107</v>
      </c>
      <c r="E6110" s="141">
        <v>21</v>
      </c>
    </row>
    <row r="6111" spans="1:5">
      <c r="A6111" s="139">
        <v>44199</v>
      </c>
      <c r="B6111" s="140">
        <v>44199</v>
      </c>
      <c r="C6111" s="141" t="s">
        <v>728</v>
      </c>
      <c r="D6111" s="142">
        <f>VLOOKUP(Pag_Inicio_Corr_mas_casos[[#This Row],[Corregimiento]],Hoja3!$A$2:$D$676,4,0)</f>
        <v>80816</v>
      </c>
      <c r="E6111" s="141">
        <v>21</v>
      </c>
    </row>
    <row r="6112" spans="1:5">
      <c r="A6112" s="139">
        <v>44199</v>
      </c>
      <c r="B6112" s="140">
        <v>44199</v>
      </c>
      <c r="C6112" s="141" t="s">
        <v>730</v>
      </c>
      <c r="D6112" s="142">
        <f>VLOOKUP(Pag_Inicio_Corr_mas_casos[[#This Row],[Corregimiento]],Hoja3!$A$2:$D$676,4,0)</f>
        <v>81007</v>
      </c>
      <c r="E6112" s="141">
        <v>20</v>
      </c>
    </row>
    <row r="6113" spans="1:5">
      <c r="A6113" s="139">
        <v>44199</v>
      </c>
      <c r="B6113" s="140">
        <v>44199</v>
      </c>
      <c r="C6113" s="141" t="s">
        <v>804</v>
      </c>
      <c r="D6113" s="142">
        <f>VLOOKUP(Pag_Inicio_Corr_mas_casos[[#This Row],[Corregimiento]],Hoja3!$A$2:$D$676,4,0)</f>
        <v>81001</v>
      </c>
      <c r="E6113" s="141">
        <v>19</v>
      </c>
    </row>
    <row r="6114" spans="1:5">
      <c r="A6114" s="139">
        <v>44199</v>
      </c>
      <c r="B6114" s="140">
        <v>44199</v>
      </c>
      <c r="C6114" s="141" t="s">
        <v>732</v>
      </c>
      <c r="D6114" s="142">
        <f>VLOOKUP(Pag_Inicio_Corr_mas_casos[[#This Row],[Corregimiento]],Hoja3!$A$2:$D$676,4,0)</f>
        <v>80826</v>
      </c>
      <c r="E6114" s="141">
        <v>19</v>
      </c>
    </row>
    <row r="6115" spans="1:5">
      <c r="A6115" s="139">
        <v>44199</v>
      </c>
      <c r="B6115" s="140">
        <v>44199</v>
      </c>
      <c r="C6115" s="141" t="s">
        <v>737</v>
      </c>
      <c r="D6115" s="142">
        <f>VLOOKUP(Pag_Inicio_Corr_mas_casos[[#This Row],[Corregimiento]],Hoja3!$A$2:$D$676,4,0)</f>
        <v>80820</v>
      </c>
      <c r="E6115" s="141">
        <v>19</v>
      </c>
    </row>
    <row r="6116" spans="1:5">
      <c r="A6116" s="139">
        <v>44199</v>
      </c>
      <c r="B6116" s="140">
        <v>44199</v>
      </c>
      <c r="C6116" s="141" t="s">
        <v>803</v>
      </c>
      <c r="D6116" s="142">
        <f>VLOOKUP(Pag_Inicio_Corr_mas_casos[[#This Row],[Corregimiento]],Hoja3!$A$2:$D$676,4,0)</f>
        <v>81008</v>
      </c>
      <c r="E6116" s="141">
        <v>19</v>
      </c>
    </row>
    <row r="6117" spans="1:5">
      <c r="A6117" s="139">
        <v>44199</v>
      </c>
      <c r="B6117" s="140">
        <v>44199</v>
      </c>
      <c r="C6117" s="141" t="s">
        <v>855</v>
      </c>
      <c r="D6117" s="142">
        <f>VLOOKUP(Pag_Inicio_Corr_mas_casos[[#This Row],[Corregimiento]],Hoja3!$A$2:$D$676,4,0)</f>
        <v>91011</v>
      </c>
      <c r="E6117" s="141">
        <v>18</v>
      </c>
    </row>
    <row r="6118" spans="1:5">
      <c r="A6118" s="139">
        <v>44199</v>
      </c>
      <c r="B6118" s="140">
        <v>44199</v>
      </c>
      <c r="C6118" s="141" t="s">
        <v>852</v>
      </c>
      <c r="D6118" s="142">
        <f>VLOOKUP(Pag_Inicio_Corr_mas_casos[[#This Row],[Corregimiento]],Hoja3!$A$2:$D$676,4,0)</f>
        <v>20201</v>
      </c>
      <c r="E6118" s="141">
        <v>17</v>
      </c>
    </row>
    <row r="6119" spans="1:5">
      <c r="A6119" s="139">
        <v>44199</v>
      </c>
      <c r="B6119" s="140">
        <v>44199</v>
      </c>
      <c r="C6119" s="141" t="s">
        <v>807</v>
      </c>
      <c r="D6119" s="142">
        <f>VLOOKUP(Pag_Inicio_Corr_mas_casos[[#This Row],[Corregimiento]],Hoja3!$A$2:$D$676,4,0)</f>
        <v>91001</v>
      </c>
      <c r="E6119" s="141">
        <v>17</v>
      </c>
    </row>
    <row r="6120" spans="1:5">
      <c r="A6120" s="139">
        <v>44199</v>
      </c>
      <c r="B6120" s="140">
        <v>44199</v>
      </c>
      <c r="C6120" s="141" t="s">
        <v>844</v>
      </c>
      <c r="D6120" s="142">
        <f>VLOOKUP(Pag_Inicio_Corr_mas_casos[[#This Row],[Corregimiento]],Hoja3!$A$2:$D$676,4,0)</f>
        <v>91007</v>
      </c>
      <c r="E6120" s="141">
        <v>16</v>
      </c>
    </row>
    <row r="6121" spans="1:5">
      <c r="A6121" s="139">
        <v>44199</v>
      </c>
      <c r="B6121" s="140">
        <v>44199</v>
      </c>
      <c r="C6121" s="141" t="s">
        <v>792</v>
      </c>
      <c r="D6121" s="142">
        <f>VLOOKUP(Pag_Inicio_Corr_mas_casos[[#This Row],[Corregimiento]],Hoja3!$A$2:$D$676,4,0)</f>
        <v>40612</v>
      </c>
      <c r="E6121" s="141">
        <v>16</v>
      </c>
    </row>
    <row r="6122" spans="1:5">
      <c r="A6122" s="139">
        <v>44199</v>
      </c>
      <c r="B6122" s="140">
        <v>44199</v>
      </c>
      <c r="C6122" s="141" t="s">
        <v>756</v>
      </c>
      <c r="D6122" s="142">
        <f>VLOOKUP(Pag_Inicio_Corr_mas_casos[[#This Row],[Corregimiento]],Hoja3!$A$2:$D$676,4,0)</f>
        <v>130103</v>
      </c>
      <c r="E6122" s="141">
        <v>16</v>
      </c>
    </row>
    <row r="6123" spans="1:5">
      <c r="A6123" s="139">
        <v>44199</v>
      </c>
      <c r="B6123" s="140">
        <v>44199</v>
      </c>
      <c r="C6123" s="141" t="s">
        <v>733</v>
      </c>
      <c r="D6123" s="142">
        <f>VLOOKUP(Pag_Inicio_Corr_mas_casos[[#This Row],[Corregimiento]],Hoja3!$A$2:$D$676,4,0)</f>
        <v>80811</v>
      </c>
      <c r="E6123" s="141">
        <v>16</v>
      </c>
    </row>
    <row r="6124" spans="1:5">
      <c r="A6124" s="139">
        <v>44199</v>
      </c>
      <c r="B6124" s="140">
        <v>44199</v>
      </c>
      <c r="C6124" s="141" t="s">
        <v>760</v>
      </c>
      <c r="D6124" s="142">
        <f>VLOOKUP(Pag_Inicio_Corr_mas_casos[[#This Row],[Corregimiento]],Hoja3!$A$2:$D$676,4,0)</f>
        <v>20207</v>
      </c>
      <c r="E6124" s="141">
        <v>16</v>
      </c>
    </row>
    <row r="6125" spans="1:5">
      <c r="A6125" s="139">
        <v>44199</v>
      </c>
      <c r="B6125" s="140">
        <v>44199</v>
      </c>
      <c r="C6125" s="141" t="s">
        <v>824</v>
      </c>
      <c r="D6125" s="142">
        <f>VLOOKUP(Pag_Inicio_Corr_mas_casos[[#This Row],[Corregimiento]],Hoja3!$A$2:$D$676,4,0)</f>
        <v>60101</v>
      </c>
      <c r="E6125" s="141">
        <v>15</v>
      </c>
    </row>
    <row r="6126" spans="1:5">
      <c r="A6126" s="139">
        <v>44199</v>
      </c>
      <c r="B6126" s="140">
        <v>44199</v>
      </c>
      <c r="C6126" s="141" t="s">
        <v>788</v>
      </c>
      <c r="D6126" s="142">
        <f>VLOOKUP(Pag_Inicio_Corr_mas_casos[[#This Row],[Corregimiento]],Hoja3!$A$2:$D$676,4,0)</f>
        <v>40611</v>
      </c>
      <c r="E6126" s="141">
        <v>15</v>
      </c>
    </row>
    <row r="6127" spans="1:5">
      <c r="A6127" s="139">
        <v>44199</v>
      </c>
      <c r="B6127" s="140">
        <v>44199</v>
      </c>
      <c r="C6127" s="141" t="s">
        <v>790</v>
      </c>
      <c r="D6127" s="142">
        <f>VLOOKUP(Pag_Inicio_Corr_mas_casos[[#This Row],[Corregimiento]],Hoja3!$A$2:$D$676,4,0)</f>
        <v>60103</v>
      </c>
      <c r="E6127" s="141">
        <v>15</v>
      </c>
    </row>
    <row r="6128" spans="1:5">
      <c r="A6128" s="139">
        <v>44199</v>
      </c>
      <c r="B6128" s="140">
        <v>44199</v>
      </c>
      <c r="C6128" s="141" t="s">
        <v>846</v>
      </c>
      <c r="D6128" s="142">
        <f>VLOOKUP(Pag_Inicio_Corr_mas_casos[[#This Row],[Corregimiento]],Hoja3!$A$2:$D$676,4,0)</f>
        <v>60401</v>
      </c>
      <c r="E6128" s="141">
        <v>15</v>
      </c>
    </row>
    <row r="6129" spans="1:6">
      <c r="A6129" s="139">
        <v>44199</v>
      </c>
      <c r="B6129" s="140">
        <v>44199</v>
      </c>
      <c r="C6129" s="141" t="s">
        <v>885</v>
      </c>
      <c r="D6129" s="142">
        <f>VLOOKUP(Pag_Inicio_Corr_mas_casos[[#This Row],[Corregimiento]],Hoja3!$A$2:$D$676,4,0)</f>
        <v>60701</v>
      </c>
      <c r="E6129" s="141">
        <v>15</v>
      </c>
    </row>
    <row r="6130" spans="1:6">
      <c r="A6130" s="139">
        <v>44199</v>
      </c>
      <c r="B6130" s="140">
        <v>44199</v>
      </c>
      <c r="C6130" s="141" t="s">
        <v>726</v>
      </c>
      <c r="D6130" s="142">
        <f>VLOOKUP(Pag_Inicio_Corr_mas_casos[[#This Row],[Corregimiento]],Hoja3!$A$2:$D$676,4,0)</f>
        <v>80823</v>
      </c>
      <c r="E6130" s="141">
        <v>14</v>
      </c>
    </row>
    <row r="6131" spans="1:6">
      <c r="A6131" s="139">
        <v>44199</v>
      </c>
      <c r="B6131" s="140">
        <v>44199</v>
      </c>
      <c r="C6131" s="141" t="s">
        <v>759</v>
      </c>
      <c r="D6131" s="142">
        <f>VLOOKUP(Pag_Inicio_Corr_mas_casos[[#This Row],[Corregimiento]],Hoja3!$A$2:$D$676,4,0)</f>
        <v>40203</v>
      </c>
      <c r="E6131" s="141">
        <v>14</v>
      </c>
    </row>
    <row r="6132" spans="1:6">
      <c r="A6132" s="139">
        <v>44199</v>
      </c>
      <c r="B6132" s="140">
        <v>44199</v>
      </c>
      <c r="C6132" s="141" t="s">
        <v>780</v>
      </c>
      <c r="D6132" s="142">
        <f>VLOOKUP(Pag_Inicio_Corr_mas_casos[[#This Row],[Corregimiento]],Hoja3!$A$2:$D$676,4,0)</f>
        <v>81005</v>
      </c>
      <c r="E6132" s="141">
        <v>14</v>
      </c>
    </row>
    <row r="6133" spans="1:6">
      <c r="A6133" s="139">
        <v>44199</v>
      </c>
      <c r="B6133" s="140">
        <v>44199</v>
      </c>
      <c r="C6133" s="141" t="s">
        <v>736</v>
      </c>
      <c r="D6133" s="141">
        <v>40607</v>
      </c>
      <c r="E6133" s="141">
        <v>12</v>
      </c>
      <c r="F6133" s="7" t="s">
        <v>886</v>
      </c>
    </row>
    <row r="6134" spans="1:6">
      <c r="A6134" s="139">
        <v>44199</v>
      </c>
      <c r="B6134" s="140">
        <v>44199</v>
      </c>
      <c r="C6134" s="141" t="s">
        <v>887</v>
      </c>
      <c r="D6134" s="142">
        <f>VLOOKUP(Pag_Inicio_Corr_mas_casos[[#This Row],[Corregimiento]],Hoja3!$A$2:$D$676,4,0)</f>
        <v>60601</v>
      </c>
      <c r="E6134" s="141">
        <v>12</v>
      </c>
    </row>
    <row r="6135" spans="1:6">
      <c r="A6135" s="139">
        <v>44199</v>
      </c>
      <c r="B6135" s="140">
        <v>44199</v>
      </c>
      <c r="C6135" s="141" t="s">
        <v>731</v>
      </c>
      <c r="D6135" s="142">
        <f>VLOOKUP(Pag_Inicio_Corr_mas_casos[[#This Row],[Corregimiento]],Hoja3!$A$2:$D$676,4,0)</f>
        <v>80814</v>
      </c>
      <c r="E6135" s="141">
        <v>11</v>
      </c>
    </row>
    <row r="6136" spans="1:6">
      <c r="A6136" s="139">
        <v>44199</v>
      </c>
      <c r="B6136" s="140">
        <v>44199</v>
      </c>
      <c r="C6136" s="141" t="s">
        <v>888</v>
      </c>
      <c r="D6136" s="142">
        <f>VLOOKUP(Pag_Inicio_Corr_mas_casos[[#This Row],[Corregimiento]],Hoja3!$A$2:$D$676,4,0)</f>
        <v>130301</v>
      </c>
      <c r="E6136" s="141">
        <v>11</v>
      </c>
    </row>
    <row r="6137" spans="1:6">
      <c r="A6137" s="139">
        <v>44199</v>
      </c>
      <c r="B6137" s="140">
        <v>44199</v>
      </c>
      <c r="C6137" s="141" t="s">
        <v>787</v>
      </c>
      <c r="D6137" s="142">
        <f>VLOOKUP(Pag_Inicio_Corr_mas_casos[[#This Row],[Corregimiento]],Hoja3!$A$2:$D$676,4,0)</f>
        <v>30115</v>
      </c>
      <c r="E6137" s="141">
        <v>11</v>
      </c>
    </row>
    <row r="6138" spans="1:6">
      <c r="A6138" s="139">
        <v>44199</v>
      </c>
      <c r="B6138" s="140">
        <v>44199</v>
      </c>
      <c r="C6138" s="141" t="s">
        <v>783</v>
      </c>
      <c r="D6138" s="142">
        <f>VLOOKUP(Pag_Inicio_Corr_mas_casos[[#This Row],[Corregimiento]],Hoja3!$A$2:$D$676,4,0)</f>
        <v>81004</v>
      </c>
      <c r="E6138" s="141">
        <v>11</v>
      </c>
    </row>
    <row r="6139" spans="1:6">
      <c r="A6139" s="139">
        <v>44199</v>
      </c>
      <c r="B6139" s="140">
        <v>44199</v>
      </c>
      <c r="C6139" s="141" t="s">
        <v>848</v>
      </c>
      <c r="D6139" s="142">
        <f>VLOOKUP(Pag_Inicio_Corr_mas_casos[[#This Row],[Corregimiento]],Hoja3!$A$2:$D$676,4,0)</f>
        <v>20401</v>
      </c>
      <c r="E6139" s="141">
        <v>11</v>
      </c>
    </row>
    <row r="6140" spans="1:6">
      <c r="A6140" s="139">
        <v>44199</v>
      </c>
      <c r="B6140" s="140">
        <v>44199</v>
      </c>
      <c r="C6140" s="141" t="s">
        <v>851</v>
      </c>
      <c r="D6140" s="142">
        <f>VLOOKUP(Pag_Inicio_Corr_mas_casos[[#This Row],[Corregimiento]],Hoja3!$A$2:$D$676,4,0)</f>
        <v>40610</v>
      </c>
      <c r="E6140" s="141">
        <v>11</v>
      </c>
    </row>
    <row r="6141" spans="1:6">
      <c r="A6141" s="98">
        <v>44200</v>
      </c>
      <c r="B6141" s="99">
        <v>44200</v>
      </c>
      <c r="C6141" s="100" t="s">
        <v>649</v>
      </c>
      <c r="D6141" s="101">
        <f>VLOOKUP(Pag_Inicio_Corr_mas_casos[[#This Row],[Corregimiento]],Hoja3!$A$2:$D$676,4,0)</f>
        <v>80812</v>
      </c>
      <c r="E6141" s="100">
        <v>65</v>
      </c>
      <c r="F6141">
        <v>70</v>
      </c>
    </row>
    <row r="6142" spans="1:6">
      <c r="A6142" s="98">
        <v>44200</v>
      </c>
      <c r="B6142" s="99">
        <v>44200</v>
      </c>
      <c r="C6142" s="100" t="s">
        <v>804</v>
      </c>
      <c r="D6142" s="101">
        <f>VLOOKUP(Pag_Inicio_Corr_mas_casos[[#This Row],[Corregimiento]],Hoja3!$A$2:$D$676,4,0)</f>
        <v>81001</v>
      </c>
      <c r="E6142" s="100">
        <v>60</v>
      </c>
    </row>
    <row r="6143" spans="1:6">
      <c r="A6143" s="98">
        <v>44200</v>
      </c>
      <c r="B6143" s="99">
        <v>44200</v>
      </c>
      <c r="C6143" s="100" t="s">
        <v>725</v>
      </c>
      <c r="D6143" s="101">
        <f>VLOOKUP(Pag_Inicio_Corr_mas_casos[[#This Row],[Corregimiento]],Hoja3!$A$2:$D$676,4,0)</f>
        <v>80806</v>
      </c>
      <c r="E6143" s="100">
        <v>58</v>
      </c>
    </row>
    <row r="6144" spans="1:6">
      <c r="A6144" s="98">
        <v>44200</v>
      </c>
      <c r="B6144" s="99">
        <v>44200</v>
      </c>
      <c r="C6144" s="100" t="s">
        <v>797</v>
      </c>
      <c r="D6144" s="101">
        <f>VLOOKUP(Pag_Inicio_Corr_mas_casos[[#This Row],[Corregimiento]],Hoja3!$A$2:$D$676,4,0)</f>
        <v>80819</v>
      </c>
      <c r="E6144" s="100">
        <v>57</v>
      </c>
    </row>
    <row r="6145" spans="1:5">
      <c r="A6145" s="98">
        <v>44200</v>
      </c>
      <c r="B6145" s="99">
        <v>44200</v>
      </c>
      <c r="C6145" s="100" t="s">
        <v>726</v>
      </c>
      <c r="D6145" s="101">
        <f>VLOOKUP(Pag_Inicio_Corr_mas_casos[[#This Row],[Corregimiento]],Hoja3!$A$2:$D$676,4,0)</f>
        <v>80823</v>
      </c>
      <c r="E6145" s="100">
        <v>55</v>
      </c>
    </row>
    <row r="6146" spans="1:5">
      <c r="A6146" s="98">
        <v>44200</v>
      </c>
      <c r="B6146" s="99">
        <v>44200</v>
      </c>
      <c r="C6146" s="100" t="s">
        <v>796</v>
      </c>
      <c r="D6146" s="101">
        <f>VLOOKUP(Pag_Inicio_Corr_mas_casos[[#This Row],[Corregimiento]],Hoja3!$A$2:$D$676,4,0)</f>
        <v>80809</v>
      </c>
      <c r="E6146" s="100">
        <v>55</v>
      </c>
    </row>
    <row r="6147" spans="1:5">
      <c r="A6147" s="98">
        <v>44200</v>
      </c>
      <c r="B6147" s="99">
        <v>44200</v>
      </c>
      <c r="C6147" s="100" t="s">
        <v>739</v>
      </c>
      <c r="D6147" s="101">
        <f>VLOOKUP(Pag_Inicio_Corr_mas_casos[[#This Row],[Corregimiento]],Hoja3!$A$2:$D$676,4,0)</f>
        <v>80822</v>
      </c>
      <c r="E6147" s="100">
        <v>52</v>
      </c>
    </row>
    <row r="6148" spans="1:5">
      <c r="A6148" s="98">
        <v>44200</v>
      </c>
      <c r="B6148" s="99">
        <v>44200</v>
      </c>
      <c r="C6148" s="100" t="s">
        <v>853</v>
      </c>
      <c r="D6148" s="101">
        <f>VLOOKUP(Pag_Inicio_Corr_mas_casos[[#This Row],[Corregimiento]],Hoja3!$A$2:$D$676,4,0)</f>
        <v>130101</v>
      </c>
      <c r="E6148" s="100">
        <v>52</v>
      </c>
    </row>
    <row r="6149" spans="1:5">
      <c r="A6149" s="98">
        <v>44200</v>
      </c>
      <c r="B6149" s="99">
        <v>44200</v>
      </c>
      <c r="C6149" s="100" t="s">
        <v>735</v>
      </c>
      <c r="D6149" s="101">
        <f>VLOOKUP(Pag_Inicio_Corr_mas_casos[[#This Row],[Corregimiento]],Hoja3!$A$2:$D$676,4,0)</f>
        <v>130107</v>
      </c>
      <c r="E6149" s="100">
        <v>51</v>
      </c>
    </row>
    <row r="6150" spans="1:5">
      <c r="A6150" s="98">
        <v>44200</v>
      </c>
      <c r="B6150" s="99">
        <v>44200</v>
      </c>
      <c r="C6150" s="100" t="s">
        <v>738</v>
      </c>
      <c r="D6150" s="101">
        <f>VLOOKUP(Pag_Inicio_Corr_mas_casos[[#This Row],[Corregimiento]],Hoja3!$A$2:$D$676,4,0)</f>
        <v>80817</v>
      </c>
      <c r="E6150" s="100">
        <v>51</v>
      </c>
    </row>
    <row r="6151" spans="1:5">
      <c r="A6151" s="98">
        <v>44200</v>
      </c>
      <c r="B6151" s="99">
        <v>44200</v>
      </c>
      <c r="C6151" s="100" t="s">
        <v>737</v>
      </c>
      <c r="D6151" s="101">
        <f>VLOOKUP(Pag_Inicio_Corr_mas_casos[[#This Row],[Corregimiento]],Hoja3!$A$2:$D$676,4,0)</f>
        <v>80820</v>
      </c>
      <c r="E6151" s="100">
        <v>50</v>
      </c>
    </row>
    <row r="6152" spans="1:5">
      <c r="A6152" s="98">
        <v>44200</v>
      </c>
      <c r="B6152" s="99">
        <v>44200</v>
      </c>
      <c r="C6152" s="100" t="s">
        <v>732</v>
      </c>
      <c r="D6152" s="101">
        <f>VLOOKUP(Pag_Inicio_Corr_mas_casos[[#This Row],[Corregimiento]],Hoja3!$A$2:$D$676,4,0)</f>
        <v>80826</v>
      </c>
      <c r="E6152" s="100">
        <v>48</v>
      </c>
    </row>
    <row r="6153" spans="1:5">
      <c r="A6153" s="98">
        <v>44200</v>
      </c>
      <c r="B6153" s="99">
        <v>44200</v>
      </c>
      <c r="C6153" s="100" t="s">
        <v>555</v>
      </c>
      <c r="D6153" s="101">
        <f>VLOOKUP(Pag_Inicio_Corr_mas_casos[[#This Row],[Corregimiento]],Hoja3!$A$2:$D$676,4,0)</f>
        <v>80821</v>
      </c>
      <c r="E6153" s="100">
        <v>45</v>
      </c>
    </row>
    <row r="6154" spans="1:5">
      <c r="A6154" s="98">
        <v>44200</v>
      </c>
      <c r="B6154" s="99">
        <v>44200</v>
      </c>
      <c r="C6154" s="100" t="s">
        <v>821</v>
      </c>
      <c r="D6154" s="101">
        <f>VLOOKUP(Pag_Inicio_Corr_mas_casos[[#This Row],[Corregimiento]],Hoja3!$A$2:$D$676,4,0)</f>
        <v>130106</v>
      </c>
      <c r="E6154" s="100">
        <v>45</v>
      </c>
    </row>
    <row r="6155" spans="1:5">
      <c r="A6155" s="98">
        <v>44200</v>
      </c>
      <c r="B6155" s="99">
        <v>44200</v>
      </c>
      <c r="C6155" s="100" t="s">
        <v>730</v>
      </c>
      <c r="D6155" s="101">
        <f>VLOOKUP(Pag_Inicio_Corr_mas_casos[[#This Row],[Corregimiento]],Hoja3!$A$2:$D$676,4,0)</f>
        <v>81007</v>
      </c>
      <c r="E6155" s="100">
        <v>43</v>
      </c>
    </row>
    <row r="6156" spans="1:5">
      <c r="A6156" s="98">
        <v>44200</v>
      </c>
      <c r="B6156" s="99">
        <v>44200</v>
      </c>
      <c r="C6156" s="100" t="s">
        <v>723</v>
      </c>
      <c r="D6156" s="101">
        <f>VLOOKUP(Pag_Inicio_Corr_mas_casos[[#This Row],[Corregimiento]],Hoja3!$A$2:$D$676,4,0)</f>
        <v>130717</v>
      </c>
      <c r="E6156" s="100">
        <v>42</v>
      </c>
    </row>
    <row r="6157" spans="1:5">
      <c r="A6157" s="98">
        <v>44200</v>
      </c>
      <c r="B6157" s="99">
        <v>44200</v>
      </c>
      <c r="C6157" s="100" t="s">
        <v>729</v>
      </c>
      <c r="D6157" s="101">
        <f>VLOOKUP(Pag_Inicio_Corr_mas_casos[[#This Row],[Corregimiento]],Hoja3!$A$2:$D$676,4,0)</f>
        <v>130708</v>
      </c>
      <c r="E6157" s="100">
        <v>38</v>
      </c>
    </row>
    <row r="6158" spans="1:5">
      <c r="A6158" s="98">
        <v>44200</v>
      </c>
      <c r="B6158" s="99">
        <v>44200</v>
      </c>
      <c r="C6158" s="100" t="s">
        <v>728</v>
      </c>
      <c r="D6158" s="101">
        <f>VLOOKUP(Pag_Inicio_Corr_mas_casos[[#This Row],[Corregimiento]],Hoja3!$A$2:$D$676,4,0)</f>
        <v>80816</v>
      </c>
      <c r="E6158" s="100">
        <v>37</v>
      </c>
    </row>
    <row r="6159" spans="1:5">
      <c r="A6159" s="98">
        <v>44200</v>
      </c>
      <c r="B6159" s="99">
        <v>44200</v>
      </c>
      <c r="C6159" s="100" t="s">
        <v>800</v>
      </c>
      <c r="D6159" s="101">
        <f>VLOOKUP(Pag_Inicio_Corr_mas_casos[[#This Row],[Corregimiento]],Hoja3!$A$2:$D$676,4,0)</f>
        <v>130702</v>
      </c>
      <c r="E6159" s="100">
        <v>36</v>
      </c>
    </row>
    <row r="6160" spans="1:5">
      <c r="A6160" s="98">
        <v>44200</v>
      </c>
      <c r="B6160" s="99">
        <v>44200</v>
      </c>
      <c r="C6160" s="100" t="s">
        <v>803</v>
      </c>
      <c r="D6160" s="101">
        <f>VLOOKUP(Pag_Inicio_Corr_mas_casos[[#This Row],[Corregimiento]],Hoja3!$A$2:$D$676,4,0)</f>
        <v>81008</v>
      </c>
      <c r="E6160" s="100">
        <v>32</v>
      </c>
    </row>
    <row r="6161" spans="1:6">
      <c r="A6161" s="98">
        <v>44200</v>
      </c>
      <c r="B6161" s="99">
        <v>44200</v>
      </c>
      <c r="C6161" s="100" t="s">
        <v>823</v>
      </c>
      <c r="D6161" s="101">
        <f>VLOOKUP(Pag_Inicio_Corr_mas_casos[[#This Row],[Corregimiento]],Hoja3!$A$2:$D$676,4,0)</f>
        <v>130108</v>
      </c>
      <c r="E6161" s="100">
        <v>31</v>
      </c>
    </row>
    <row r="6162" spans="1:6">
      <c r="A6162" s="98">
        <v>44200</v>
      </c>
      <c r="B6162" s="99">
        <v>44200</v>
      </c>
      <c r="C6162" s="100" t="s">
        <v>736</v>
      </c>
      <c r="D6162" s="100">
        <v>40607</v>
      </c>
      <c r="E6162" s="100">
        <v>31</v>
      </c>
      <c r="F6162" s="7" t="s">
        <v>833</v>
      </c>
    </row>
    <row r="6163" spans="1:6">
      <c r="A6163" s="98">
        <v>44200</v>
      </c>
      <c r="B6163" s="99">
        <v>44200</v>
      </c>
      <c r="C6163" s="100" t="s">
        <v>736</v>
      </c>
      <c r="D6163" s="101">
        <f>VLOOKUP(Pag_Inicio_Corr_mas_casos[[#This Row],[Corregimiento]],Hoja3!$A$2:$D$676,4,0)</f>
        <v>80813</v>
      </c>
      <c r="E6163" s="100">
        <v>31</v>
      </c>
    </row>
    <row r="6164" spans="1:6">
      <c r="A6164" s="98">
        <v>44200</v>
      </c>
      <c r="B6164" s="99">
        <v>44200</v>
      </c>
      <c r="C6164" s="100" t="s">
        <v>727</v>
      </c>
      <c r="D6164" s="101">
        <f>VLOOKUP(Pag_Inicio_Corr_mas_casos[[#This Row],[Corregimiento]],Hoja3!$A$2:$D$676,4,0)</f>
        <v>80807</v>
      </c>
      <c r="E6164" s="100">
        <v>30</v>
      </c>
    </row>
    <row r="6165" spans="1:6">
      <c r="A6165" s="98">
        <v>44200</v>
      </c>
      <c r="B6165" s="99">
        <v>44200</v>
      </c>
      <c r="C6165" s="100" t="s">
        <v>722</v>
      </c>
      <c r="D6165" s="101">
        <f>VLOOKUP(Pag_Inicio_Corr_mas_casos[[#This Row],[Corregimiento]],Hoja3!$A$2:$D$676,4,0)</f>
        <v>80810</v>
      </c>
      <c r="E6165" s="100">
        <v>30</v>
      </c>
    </row>
    <row r="6166" spans="1:6">
      <c r="A6166" s="98">
        <v>44200</v>
      </c>
      <c r="B6166" s="99">
        <v>44200</v>
      </c>
      <c r="C6166" s="100" t="s">
        <v>806</v>
      </c>
      <c r="D6166" s="101">
        <f>VLOOKUP(Pag_Inicio_Corr_mas_casos[[#This Row],[Corregimiento]],Hoja3!$A$2:$D$676,4,0)</f>
        <v>81003</v>
      </c>
      <c r="E6166" s="100">
        <v>27</v>
      </c>
    </row>
    <row r="6167" spans="1:6">
      <c r="A6167" s="98">
        <v>44200</v>
      </c>
      <c r="B6167" s="99">
        <v>44200</v>
      </c>
      <c r="C6167" s="100" t="s">
        <v>755</v>
      </c>
      <c r="D6167" s="101">
        <f>VLOOKUP(Pag_Inicio_Corr_mas_casos[[#This Row],[Corregimiento]],Hoja3!$A$2:$D$676,4,0)</f>
        <v>40606</v>
      </c>
      <c r="E6167" s="100">
        <v>27</v>
      </c>
    </row>
    <row r="6168" spans="1:6">
      <c r="A6168" s="98">
        <v>44200</v>
      </c>
      <c r="B6168" s="99">
        <v>44200</v>
      </c>
      <c r="C6168" s="100" t="s">
        <v>733</v>
      </c>
      <c r="D6168" s="101">
        <f>VLOOKUP(Pag_Inicio_Corr_mas_casos[[#This Row],[Corregimiento]],Hoja3!$A$2:$D$676,4,0)</f>
        <v>80811</v>
      </c>
      <c r="E6168" s="100">
        <v>27</v>
      </c>
    </row>
    <row r="6169" spans="1:6">
      <c r="A6169" s="98">
        <v>44200</v>
      </c>
      <c r="B6169" s="99">
        <v>44200</v>
      </c>
      <c r="C6169" s="100" t="s">
        <v>724</v>
      </c>
      <c r="D6169" s="101">
        <f>VLOOKUP(Pag_Inicio_Corr_mas_casos[[#This Row],[Corregimiento]],Hoja3!$A$2:$D$676,4,0)</f>
        <v>81009</v>
      </c>
      <c r="E6169" s="100">
        <v>27</v>
      </c>
    </row>
    <row r="6170" spans="1:6">
      <c r="A6170" s="98">
        <v>44200</v>
      </c>
      <c r="B6170" s="99">
        <v>44200</v>
      </c>
      <c r="C6170" s="100" t="s">
        <v>805</v>
      </c>
      <c r="D6170" s="101">
        <f>VLOOKUP(Pag_Inicio_Corr_mas_casos[[#This Row],[Corregimiento]],Hoja3!$A$2:$D$676,4,0)</f>
        <v>81002</v>
      </c>
      <c r="E6170" s="100">
        <v>26</v>
      </c>
    </row>
    <row r="6171" spans="1:6">
      <c r="A6171" s="98">
        <v>44200</v>
      </c>
      <c r="B6171" s="99">
        <v>44200</v>
      </c>
      <c r="C6171" s="100" t="s">
        <v>835</v>
      </c>
      <c r="D6171" s="101">
        <f>VLOOKUP(Pag_Inicio_Corr_mas_casos[[#This Row],[Corregimiento]],Hoja3!$A$2:$D$676,4,0)</f>
        <v>80501</v>
      </c>
      <c r="E6171" s="100">
        <v>26</v>
      </c>
    </row>
    <row r="6172" spans="1:6">
      <c r="A6172" s="98">
        <v>44200</v>
      </c>
      <c r="B6172" s="99">
        <v>44200</v>
      </c>
      <c r="C6172" s="100" t="s">
        <v>786</v>
      </c>
      <c r="D6172" s="101">
        <f>VLOOKUP(Pag_Inicio_Corr_mas_casos[[#This Row],[Corregimiento]],Hoja3!$A$2:$D$676,4,0)</f>
        <v>40501</v>
      </c>
      <c r="E6172" s="100">
        <v>26</v>
      </c>
    </row>
    <row r="6173" spans="1:6">
      <c r="A6173" s="98">
        <v>44200</v>
      </c>
      <c r="B6173" s="99">
        <v>44200</v>
      </c>
      <c r="C6173" s="100" t="s">
        <v>839</v>
      </c>
      <c r="D6173" s="101">
        <f>VLOOKUP(Pag_Inicio_Corr_mas_casos[[#This Row],[Corregimiento]],Hoja3!$A$2:$D$676,4,0)</f>
        <v>130102</v>
      </c>
      <c r="E6173" s="100">
        <v>25</v>
      </c>
    </row>
    <row r="6174" spans="1:6">
      <c r="A6174" s="98">
        <v>44200</v>
      </c>
      <c r="B6174" s="99">
        <v>44200</v>
      </c>
      <c r="C6174" s="100" t="s">
        <v>792</v>
      </c>
      <c r="D6174" s="101">
        <f>VLOOKUP(Pag_Inicio_Corr_mas_casos[[#This Row],[Corregimiento]],Hoja3!$A$2:$D$676,4,0)</f>
        <v>40612</v>
      </c>
      <c r="E6174" s="100">
        <v>24</v>
      </c>
    </row>
    <row r="6175" spans="1:6">
      <c r="A6175" s="98">
        <v>44200</v>
      </c>
      <c r="B6175" s="99">
        <v>44200</v>
      </c>
      <c r="C6175" s="100" t="s">
        <v>731</v>
      </c>
      <c r="D6175" s="101">
        <f>VLOOKUP(Pag_Inicio_Corr_mas_casos[[#This Row],[Corregimiento]],Hoja3!$A$2:$D$676,4,0)</f>
        <v>80814</v>
      </c>
      <c r="E6175" s="100">
        <v>23</v>
      </c>
    </row>
    <row r="6176" spans="1:6">
      <c r="A6176" s="98">
        <v>44200</v>
      </c>
      <c r="B6176" s="99">
        <v>44200</v>
      </c>
      <c r="C6176" s="100" t="s">
        <v>836</v>
      </c>
      <c r="D6176" s="101">
        <f>VLOOKUP(Pag_Inicio_Corr_mas_casos[[#This Row],[Corregimiento]],Hoja3!$A$2:$D$676,4,0)</f>
        <v>20105</v>
      </c>
      <c r="E6176" s="100">
        <v>22</v>
      </c>
    </row>
    <row r="6177" spans="1:5">
      <c r="A6177" s="98">
        <v>44200</v>
      </c>
      <c r="B6177" s="99">
        <v>44200</v>
      </c>
      <c r="C6177" s="100" t="s">
        <v>807</v>
      </c>
      <c r="D6177" s="101">
        <f>VLOOKUP(Pag_Inicio_Corr_mas_casos[[#This Row],[Corregimiento]],Hoja3!$A$2:$D$676,4,0)</f>
        <v>91001</v>
      </c>
      <c r="E6177" s="100">
        <v>22</v>
      </c>
    </row>
    <row r="6178" spans="1:5">
      <c r="A6178" s="98">
        <v>44200</v>
      </c>
      <c r="B6178" s="99">
        <v>44200</v>
      </c>
      <c r="C6178" s="100" t="s">
        <v>741</v>
      </c>
      <c r="D6178" s="101">
        <f>VLOOKUP(Pag_Inicio_Corr_mas_casos[[#This Row],[Corregimiento]],Hoja3!$A$2:$D$676,4,0)</f>
        <v>80815</v>
      </c>
      <c r="E6178" s="100">
        <v>40</v>
      </c>
    </row>
    <row r="6179" spans="1:5">
      <c r="A6179" s="98">
        <v>44200</v>
      </c>
      <c r="B6179" s="99">
        <v>44200</v>
      </c>
      <c r="C6179" s="100" t="s">
        <v>845</v>
      </c>
      <c r="D6179" s="101">
        <f>VLOOKUP(Pag_Inicio_Corr_mas_casos[[#This Row],[Corregimiento]],Hoja3!$A$2:$D$676,4,0)</f>
        <v>40601</v>
      </c>
      <c r="E6179" s="100">
        <v>21</v>
      </c>
    </row>
    <row r="6180" spans="1:5">
      <c r="A6180" s="98">
        <v>44200</v>
      </c>
      <c r="B6180" s="99">
        <v>44200</v>
      </c>
      <c r="C6180" s="100" t="s">
        <v>777</v>
      </c>
      <c r="D6180" s="101">
        <f>VLOOKUP(Pag_Inicio_Corr_mas_casos[[#This Row],[Corregimiento]],Hoja3!$A$2:$D$676,4,0)</f>
        <v>80808</v>
      </c>
      <c r="E6180" s="100">
        <v>21</v>
      </c>
    </row>
    <row r="6181" spans="1:5">
      <c r="A6181" s="98">
        <v>44200</v>
      </c>
      <c r="B6181" s="99">
        <v>44200</v>
      </c>
      <c r="C6181" s="100" t="s">
        <v>744</v>
      </c>
      <c r="D6181" s="101">
        <f>VLOOKUP(Pag_Inicio_Corr_mas_casos[[#This Row],[Corregimiento]],Hoja3!$A$2:$D$676,4,0)</f>
        <v>130701</v>
      </c>
      <c r="E6181" s="100">
        <v>19</v>
      </c>
    </row>
    <row r="6182" spans="1:5">
      <c r="A6182" s="98">
        <v>44200</v>
      </c>
      <c r="B6182" s="99">
        <v>44200</v>
      </c>
      <c r="C6182" s="100" t="s">
        <v>879</v>
      </c>
      <c r="D6182" s="101">
        <f>VLOOKUP(Pag_Inicio_Corr_mas_casos[[#This Row],[Corregimiento]],Hoja3!$A$2:$D$676,4,0)</f>
        <v>30109</v>
      </c>
      <c r="E6182" s="100">
        <v>19</v>
      </c>
    </row>
    <row r="6183" spans="1:5">
      <c r="A6183" s="98">
        <v>44200</v>
      </c>
      <c r="B6183" s="99">
        <v>44200</v>
      </c>
      <c r="C6183" s="100" t="s">
        <v>818</v>
      </c>
      <c r="D6183" s="101">
        <f>VLOOKUP(Pag_Inicio_Corr_mas_casos[[#This Row],[Corregimiento]],Hoja3!$A$2:$D$676,4,0)</f>
        <v>91008</v>
      </c>
      <c r="E6183" s="100">
        <v>18</v>
      </c>
    </row>
    <row r="6184" spans="1:5">
      <c r="A6184" s="98">
        <v>44200</v>
      </c>
      <c r="B6184" s="99">
        <v>44200</v>
      </c>
      <c r="C6184" s="100" t="s">
        <v>790</v>
      </c>
      <c r="D6184" s="101">
        <f>VLOOKUP(Pag_Inicio_Corr_mas_casos[[#This Row],[Corregimiento]],Hoja3!$A$2:$D$676,4,0)</f>
        <v>60103</v>
      </c>
      <c r="E6184" s="100">
        <v>18</v>
      </c>
    </row>
    <row r="6185" spans="1:5">
      <c r="A6185" s="98">
        <v>44200</v>
      </c>
      <c r="B6185" s="99">
        <v>44200</v>
      </c>
      <c r="C6185" s="100" t="s">
        <v>848</v>
      </c>
      <c r="D6185" s="101">
        <f>VLOOKUP(Pag_Inicio_Corr_mas_casos[[#This Row],[Corregimiento]],Hoja3!$A$2:$D$676,4,0)</f>
        <v>20401</v>
      </c>
      <c r="E6185" s="100">
        <v>18</v>
      </c>
    </row>
    <row r="6186" spans="1:5">
      <c r="A6186" s="98">
        <v>44200</v>
      </c>
      <c r="B6186" s="99">
        <v>44200</v>
      </c>
      <c r="C6186" s="100" t="s">
        <v>742</v>
      </c>
      <c r="D6186" s="101">
        <f>VLOOKUP(Pag_Inicio_Corr_mas_casos[[#This Row],[Corregimiento]],Hoja3!$A$2:$D$676,4,0)</f>
        <v>130716</v>
      </c>
      <c r="E6186" s="100">
        <v>18</v>
      </c>
    </row>
    <row r="6187" spans="1:5">
      <c r="A6187" s="98">
        <v>44200</v>
      </c>
      <c r="B6187" s="99">
        <v>44200</v>
      </c>
      <c r="C6187" s="100" t="s">
        <v>780</v>
      </c>
      <c r="D6187" s="101">
        <f>VLOOKUP(Pag_Inicio_Corr_mas_casos[[#This Row],[Corregimiento]],Hoja3!$A$2:$D$676,4,0)</f>
        <v>81005</v>
      </c>
      <c r="E6187" s="100">
        <v>18</v>
      </c>
    </row>
    <row r="6188" spans="1:5">
      <c r="A6188" s="98">
        <v>44200</v>
      </c>
      <c r="B6188" s="99">
        <v>44200</v>
      </c>
      <c r="C6188" s="100" t="s">
        <v>889</v>
      </c>
      <c r="D6188" s="101">
        <f>VLOOKUP(Pag_Inicio_Corr_mas_casos[[#This Row],[Corregimiento]],Hoja3!$A$2:$D$676,4,0)</f>
        <v>90607</v>
      </c>
      <c r="E6188" s="100">
        <v>17</v>
      </c>
    </row>
    <row r="6189" spans="1:5">
      <c r="A6189" s="98">
        <v>44200</v>
      </c>
      <c r="B6189" s="99">
        <v>44200</v>
      </c>
      <c r="C6189" s="100" t="s">
        <v>788</v>
      </c>
      <c r="D6189" s="101">
        <f>VLOOKUP(Pag_Inicio_Corr_mas_casos[[#This Row],[Corregimiento]],Hoja3!$A$2:$D$676,4,0)</f>
        <v>40611</v>
      </c>
      <c r="E6189" s="100">
        <v>16</v>
      </c>
    </row>
    <row r="6190" spans="1:5">
      <c r="A6190" s="98">
        <v>44200</v>
      </c>
      <c r="B6190" s="99">
        <v>44200</v>
      </c>
      <c r="C6190" s="100" t="s">
        <v>757</v>
      </c>
      <c r="D6190" s="101">
        <f>VLOOKUP(Pag_Inicio_Corr_mas_casos[[#This Row],[Corregimiento]],Hoja3!$A$2:$D$676,4,0)</f>
        <v>80508</v>
      </c>
      <c r="E6190" s="100">
        <v>16</v>
      </c>
    </row>
    <row r="6191" spans="1:5">
      <c r="A6191" s="98">
        <v>44200</v>
      </c>
      <c r="B6191" s="99">
        <v>44200</v>
      </c>
      <c r="C6191" s="100" t="s">
        <v>817</v>
      </c>
      <c r="D6191" s="101">
        <f>VLOOKUP(Pag_Inicio_Corr_mas_casos[[#This Row],[Corregimiento]],Hoja3!$A$2:$D$676,4,0)</f>
        <v>30104</v>
      </c>
      <c r="E6191" s="100">
        <v>15</v>
      </c>
    </row>
    <row r="6192" spans="1:5">
      <c r="A6192" s="98">
        <v>44200</v>
      </c>
      <c r="B6192" s="99">
        <v>44200</v>
      </c>
      <c r="C6192" s="100" t="s">
        <v>776</v>
      </c>
      <c r="D6192" s="101">
        <f>VLOOKUP(Pag_Inicio_Corr_mas_casos[[#This Row],[Corregimiento]],Hoja3!$A$2:$D$676,4,0)</f>
        <v>130706</v>
      </c>
      <c r="E6192" s="100">
        <v>15</v>
      </c>
    </row>
    <row r="6193" spans="1:5">
      <c r="A6193" s="98">
        <v>44200</v>
      </c>
      <c r="B6193" s="99">
        <v>44200</v>
      </c>
      <c r="C6193" s="100" t="s">
        <v>783</v>
      </c>
      <c r="D6193" s="101">
        <f>VLOOKUP(Pag_Inicio_Corr_mas_casos[[#This Row],[Corregimiento]],Hoja3!$A$2:$D$676,4,0)</f>
        <v>81004</v>
      </c>
      <c r="E6193" s="100">
        <v>15</v>
      </c>
    </row>
    <row r="6194" spans="1:5">
      <c r="A6194" s="98">
        <v>44200</v>
      </c>
      <c r="B6194" s="99">
        <v>44200</v>
      </c>
      <c r="C6194" s="100" t="s">
        <v>846</v>
      </c>
      <c r="D6194" s="101">
        <f>VLOOKUP(Pag_Inicio_Corr_mas_casos[[#This Row],[Corregimiento]],Hoja3!$A$2:$D$676,4,0)</f>
        <v>60401</v>
      </c>
      <c r="E6194" s="100">
        <v>15</v>
      </c>
    </row>
    <row r="6195" spans="1:5">
      <c r="A6195" s="98">
        <v>44200</v>
      </c>
      <c r="B6195" s="99">
        <v>44200</v>
      </c>
      <c r="C6195" s="100" t="s">
        <v>746</v>
      </c>
      <c r="D6195" s="101">
        <f>VLOOKUP(Pag_Inicio_Corr_mas_casos[[#This Row],[Corregimiento]],Hoja3!$A$2:$D$676,4,0)</f>
        <v>20601</v>
      </c>
      <c r="E6195" s="100">
        <v>15</v>
      </c>
    </row>
    <row r="6196" spans="1:5">
      <c r="A6196" s="98">
        <v>44200</v>
      </c>
      <c r="B6196" s="99">
        <v>44200</v>
      </c>
      <c r="C6196" s="100" t="s">
        <v>890</v>
      </c>
      <c r="D6196" s="101">
        <f>VLOOKUP(Pag_Inicio_Corr_mas_casos[[#This Row],[Corregimiento]],Hoja3!$A$2:$D$676,4,0)</f>
        <v>40404</v>
      </c>
      <c r="E6196" s="100">
        <v>14</v>
      </c>
    </row>
    <row r="6197" spans="1:5">
      <c r="A6197" s="98">
        <v>44200</v>
      </c>
      <c r="B6197" s="99">
        <v>44200</v>
      </c>
      <c r="C6197" s="100" t="s">
        <v>855</v>
      </c>
      <c r="D6197" s="101">
        <f>VLOOKUP(Pag_Inicio_Corr_mas_casos[[#This Row],[Corregimiento]],Hoja3!$A$2:$D$676,4,0)</f>
        <v>91011</v>
      </c>
      <c r="E6197" s="100">
        <v>14</v>
      </c>
    </row>
    <row r="6198" spans="1:5">
      <c r="A6198" s="98">
        <v>44200</v>
      </c>
      <c r="B6198" s="99">
        <v>44200</v>
      </c>
      <c r="C6198" s="100" t="s">
        <v>745</v>
      </c>
      <c r="D6198" s="101">
        <f>VLOOKUP(Pag_Inicio_Corr_mas_casos[[#This Row],[Corregimiento]],Hoja3!$A$2:$D$676,4,0)</f>
        <v>80804</v>
      </c>
      <c r="E6198" s="100">
        <v>13</v>
      </c>
    </row>
    <row r="6199" spans="1:5">
      <c r="A6199" s="98">
        <v>44200</v>
      </c>
      <c r="B6199" s="99">
        <v>44200</v>
      </c>
      <c r="C6199" s="100" t="s">
        <v>791</v>
      </c>
      <c r="D6199" s="101">
        <f>VLOOKUP(Pag_Inicio_Corr_mas_casos[[#This Row],[Corregimiento]],Hoja3!$A$2:$D$676,4,0)</f>
        <v>60101</v>
      </c>
      <c r="E6199" s="100">
        <v>13</v>
      </c>
    </row>
    <row r="6200" spans="1:5">
      <c r="A6200" s="98">
        <v>44200</v>
      </c>
      <c r="B6200" s="99">
        <v>44200</v>
      </c>
      <c r="C6200" s="100" t="s">
        <v>752</v>
      </c>
      <c r="D6200" s="101">
        <f>VLOOKUP(Pag_Inicio_Corr_mas_casos[[#This Row],[Corregimiento]],Hoja3!$A$2:$D$676,4,0)</f>
        <v>30107</v>
      </c>
      <c r="E6200" s="100">
        <v>13</v>
      </c>
    </row>
    <row r="6201" spans="1:5">
      <c r="A6201" s="98">
        <v>44200</v>
      </c>
      <c r="B6201" s="99">
        <v>44200</v>
      </c>
      <c r="C6201" s="100" t="s">
        <v>754</v>
      </c>
      <c r="D6201" s="101">
        <f>VLOOKUP(Pag_Inicio_Corr_mas_casos[[#This Row],[Corregimiento]],Hoja3!$A$2:$D$676,4,0)</f>
        <v>130709</v>
      </c>
      <c r="E6201" s="100">
        <v>13</v>
      </c>
    </row>
    <row r="6202" spans="1:5">
      <c r="A6202" s="98">
        <v>44200</v>
      </c>
      <c r="B6202" s="99">
        <v>44200</v>
      </c>
      <c r="C6202" s="100" t="s">
        <v>871</v>
      </c>
      <c r="D6202" s="101">
        <f>VLOOKUP(Pag_Inicio_Corr_mas_casos[[#This Row],[Corregimiento]],Hoja3!$A$2:$D$676,4,0)</f>
        <v>70211</v>
      </c>
      <c r="E6202" s="100">
        <v>13</v>
      </c>
    </row>
    <row r="6203" spans="1:5">
      <c r="A6203" s="98">
        <v>44200</v>
      </c>
      <c r="B6203" s="99">
        <v>44200</v>
      </c>
      <c r="C6203" s="100" t="s">
        <v>760</v>
      </c>
      <c r="D6203" s="101">
        <f>VLOOKUP(Pag_Inicio_Corr_mas_casos[[#This Row],[Corregimiento]],Hoja3!$A$2:$D$676,4,0)</f>
        <v>20207</v>
      </c>
      <c r="E6203" s="100">
        <v>13</v>
      </c>
    </row>
    <row r="6204" spans="1:5">
      <c r="A6204" s="98">
        <v>44200</v>
      </c>
      <c r="B6204" s="99">
        <v>44200</v>
      </c>
      <c r="C6204" s="100" t="s">
        <v>838</v>
      </c>
      <c r="D6204" s="101">
        <f>VLOOKUP(Pag_Inicio_Corr_mas_casos[[#This Row],[Corregimiento]],Hoja3!$A$2:$D$676,4,0)</f>
        <v>130301</v>
      </c>
      <c r="E6204" s="100">
        <v>12</v>
      </c>
    </row>
    <row r="6205" spans="1:5">
      <c r="A6205" s="98">
        <v>44200</v>
      </c>
      <c r="B6205" s="99">
        <v>44200</v>
      </c>
      <c r="C6205" s="100" t="s">
        <v>747</v>
      </c>
      <c r="D6205" s="101">
        <f>VLOOKUP(Pag_Inicio_Corr_mas_casos[[#This Row],[Corregimiento]],Hoja3!$A$2:$D$676,4,0)</f>
        <v>81006</v>
      </c>
      <c r="E6205" s="100">
        <v>11</v>
      </c>
    </row>
    <row r="6206" spans="1:5">
      <c r="A6206" s="98">
        <v>44200</v>
      </c>
      <c r="B6206" s="99">
        <v>44200</v>
      </c>
      <c r="C6206" s="100" t="s">
        <v>860</v>
      </c>
      <c r="D6206" s="101">
        <f>VLOOKUP(Pag_Inicio_Corr_mas_casos[[#This Row],[Corregimiento]],Hoja3!$A$2:$D$676,4,0)</f>
        <v>20205</v>
      </c>
      <c r="E6206" s="100">
        <v>11</v>
      </c>
    </row>
    <row r="6207" spans="1:5">
      <c r="A6207" s="98">
        <v>44200</v>
      </c>
      <c r="B6207" s="99">
        <v>44200</v>
      </c>
      <c r="C6207" s="100" t="s">
        <v>887</v>
      </c>
      <c r="D6207" s="101">
        <f>VLOOKUP(Pag_Inicio_Corr_mas_casos[[#This Row],[Corregimiento]],Hoja3!$A$2:$D$676,4,0)</f>
        <v>60601</v>
      </c>
      <c r="E6207" s="100">
        <v>11</v>
      </c>
    </row>
    <row r="6208" spans="1:5">
      <c r="A6208" s="98">
        <v>44200</v>
      </c>
      <c r="B6208" s="99">
        <v>44200</v>
      </c>
      <c r="C6208" s="100" t="s">
        <v>891</v>
      </c>
      <c r="D6208" s="101">
        <f>VLOOKUP(Pag_Inicio_Corr_mas_casos[[#This Row],[Corregimiento]],Hoja3!$A$2:$D$676,4,0)</f>
        <v>50307</v>
      </c>
      <c r="E6208" s="100">
        <v>11</v>
      </c>
    </row>
    <row r="6209" spans="1:6">
      <c r="A6209" s="98">
        <v>44200</v>
      </c>
      <c r="B6209" s="99">
        <v>44200</v>
      </c>
      <c r="C6209" s="100" t="s">
        <v>808</v>
      </c>
      <c r="D6209" s="101">
        <f>VLOOKUP(Pag_Inicio_Corr_mas_casos[[#This Row],[Corregimiento]],Hoja3!$A$2:$D$676,4,0)</f>
        <v>30111</v>
      </c>
      <c r="E6209" s="100">
        <v>11</v>
      </c>
    </row>
    <row r="6210" spans="1:6">
      <c r="A6210" s="127">
        <v>44201</v>
      </c>
      <c r="B6210" s="128">
        <v>44201</v>
      </c>
      <c r="C6210" s="129" t="s">
        <v>839</v>
      </c>
      <c r="D6210" s="130">
        <f>VLOOKUP(Pag_Inicio_Corr_mas_casos[[#This Row],[Corregimiento]],Hoja3!$A$2:$D$676,4,0)</f>
        <v>130102</v>
      </c>
      <c r="E6210" s="129">
        <v>93</v>
      </c>
      <c r="F6210">
        <v>79</v>
      </c>
    </row>
    <row r="6211" spans="1:6">
      <c r="A6211" s="127">
        <v>44201</v>
      </c>
      <c r="B6211" s="128">
        <v>44201</v>
      </c>
      <c r="C6211" s="129" t="s">
        <v>649</v>
      </c>
      <c r="D6211" s="130">
        <f>VLOOKUP(Pag_Inicio_Corr_mas_casos[[#This Row],[Corregimiento]],Hoja3!$A$2:$D$676,4,0)</f>
        <v>80812</v>
      </c>
      <c r="E6211" s="129">
        <v>92</v>
      </c>
    </row>
    <row r="6212" spans="1:6">
      <c r="A6212" s="127">
        <v>44201</v>
      </c>
      <c r="B6212" s="128">
        <v>44201</v>
      </c>
      <c r="C6212" s="129" t="s">
        <v>555</v>
      </c>
      <c r="D6212" s="130">
        <f>VLOOKUP(Pag_Inicio_Corr_mas_casos[[#This Row],[Corregimiento]],Hoja3!$A$2:$D$676,4,0)</f>
        <v>80821</v>
      </c>
      <c r="E6212" s="129">
        <v>90</v>
      </c>
    </row>
    <row r="6213" spans="1:6">
      <c r="A6213" s="127">
        <v>44201</v>
      </c>
      <c r="B6213" s="128">
        <v>44201</v>
      </c>
      <c r="C6213" s="129" t="s">
        <v>853</v>
      </c>
      <c r="D6213" s="130">
        <f>VLOOKUP(Pag_Inicio_Corr_mas_casos[[#This Row],[Corregimiento]],Hoja3!$A$2:$D$676,4,0)</f>
        <v>130101</v>
      </c>
      <c r="E6213" s="129">
        <v>90</v>
      </c>
    </row>
    <row r="6214" spans="1:6">
      <c r="A6214" s="127">
        <v>44201</v>
      </c>
      <c r="B6214" s="128">
        <v>44201</v>
      </c>
      <c r="C6214" s="129" t="s">
        <v>797</v>
      </c>
      <c r="D6214" s="130">
        <f>VLOOKUP(Pag_Inicio_Corr_mas_casos[[#This Row],[Corregimiento]],Hoja3!$A$2:$D$676,4,0)</f>
        <v>80819</v>
      </c>
      <c r="E6214" s="129">
        <v>90</v>
      </c>
    </row>
    <row r="6215" spans="1:6">
      <c r="A6215" s="127">
        <v>44201</v>
      </c>
      <c r="B6215" s="128">
        <v>44201</v>
      </c>
      <c r="C6215" s="129" t="s">
        <v>821</v>
      </c>
      <c r="D6215" s="130">
        <f>VLOOKUP(Pag_Inicio_Corr_mas_casos[[#This Row],[Corregimiento]],Hoja3!$A$2:$D$676,4,0)</f>
        <v>130106</v>
      </c>
      <c r="E6215" s="129">
        <v>88</v>
      </c>
    </row>
    <row r="6216" spans="1:6">
      <c r="A6216" s="127">
        <v>44201</v>
      </c>
      <c r="B6216" s="128">
        <v>44201</v>
      </c>
      <c r="C6216" s="129" t="s">
        <v>739</v>
      </c>
      <c r="D6216" s="130">
        <f>VLOOKUP(Pag_Inicio_Corr_mas_casos[[#This Row],[Corregimiento]],Hoja3!$A$2:$D$676,4,0)</f>
        <v>80822</v>
      </c>
      <c r="E6216" s="129">
        <v>83</v>
      </c>
    </row>
    <row r="6217" spans="1:6">
      <c r="A6217" s="127">
        <v>44201</v>
      </c>
      <c r="B6217" s="128">
        <v>44201</v>
      </c>
      <c r="C6217" s="129" t="s">
        <v>724</v>
      </c>
      <c r="D6217" s="130">
        <f>VLOOKUP(Pag_Inicio_Corr_mas_casos[[#This Row],[Corregimiento]],Hoja3!$A$2:$D$676,4,0)</f>
        <v>81009</v>
      </c>
      <c r="E6217" s="129">
        <v>71</v>
      </c>
    </row>
    <row r="6218" spans="1:6">
      <c r="A6218" s="127">
        <v>44201</v>
      </c>
      <c r="B6218" s="128">
        <v>44201</v>
      </c>
      <c r="C6218" s="129" t="s">
        <v>726</v>
      </c>
      <c r="D6218" s="130">
        <f>VLOOKUP(Pag_Inicio_Corr_mas_casos[[#This Row],[Corregimiento]],Hoja3!$A$2:$D$676,4,0)</f>
        <v>80823</v>
      </c>
      <c r="E6218" s="129">
        <v>67</v>
      </c>
    </row>
    <row r="6219" spans="1:6">
      <c r="A6219" s="127">
        <v>44201</v>
      </c>
      <c r="B6219" s="128">
        <v>44201</v>
      </c>
      <c r="C6219" s="129" t="s">
        <v>722</v>
      </c>
      <c r="D6219" s="130">
        <f>VLOOKUP(Pag_Inicio_Corr_mas_casos[[#This Row],[Corregimiento]],Hoja3!$A$2:$D$676,4,0)</f>
        <v>80810</v>
      </c>
      <c r="E6219" s="129">
        <v>66</v>
      </c>
    </row>
    <row r="6220" spans="1:6">
      <c r="A6220" s="127">
        <v>44201</v>
      </c>
      <c r="B6220" s="128">
        <v>44201</v>
      </c>
      <c r="C6220" s="129" t="s">
        <v>725</v>
      </c>
      <c r="D6220" s="130">
        <f>VLOOKUP(Pag_Inicio_Corr_mas_casos[[#This Row],[Corregimiento]],Hoja3!$A$2:$D$676,4,0)</f>
        <v>80806</v>
      </c>
      <c r="E6220" s="129">
        <v>65</v>
      </c>
    </row>
    <row r="6221" spans="1:6">
      <c r="A6221" s="127">
        <v>44201</v>
      </c>
      <c r="B6221" s="128">
        <v>44201</v>
      </c>
      <c r="C6221" s="129" t="s">
        <v>796</v>
      </c>
      <c r="D6221" s="130">
        <f>VLOOKUP(Pag_Inicio_Corr_mas_casos[[#This Row],[Corregimiento]],Hoja3!$A$2:$D$676,4,0)</f>
        <v>80809</v>
      </c>
      <c r="E6221" s="129">
        <v>65</v>
      </c>
    </row>
    <row r="6222" spans="1:6">
      <c r="A6222" s="127">
        <v>44201</v>
      </c>
      <c r="B6222" s="128">
        <v>44201</v>
      </c>
      <c r="C6222" s="129" t="s">
        <v>741</v>
      </c>
      <c r="D6222" s="130">
        <f>VLOOKUP(Pag_Inicio_Corr_mas_casos[[#This Row],[Corregimiento]],Hoja3!$A$2:$D$676,4,0)</f>
        <v>80815</v>
      </c>
      <c r="E6222" s="129">
        <v>99</v>
      </c>
    </row>
    <row r="6223" spans="1:6">
      <c r="A6223" s="127">
        <v>44201</v>
      </c>
      <c r="B6223" s="128">
        <v>44201</v>
      </c>
      <c r="C6223" s="129" t="s">
        <v>738</v>
      </c>
      <c r="D6223" s="130">
        <f>VLOOKUP(Pag_Inicio_Corr_mas_casos[[#This Row],[Corregimiento]],Hoja3!$A$2:$D$676,4,0)</f>
        <v>80817</v>
      </c>
      <c r="E6223" s="129">
        <v>61</v>
      </c>
    </row>
    <row r="6224" spans="1:6">
      <c r="A6224" s="127">
        <v>44201</v>
      </c>
      <c r="B6224" s="128">
        <v>44201</v>
      </c>
      <c r="C6224" s="129" t="s">
        <v>732</v>
      </c>
      <c r="D6224" s="130">
        <f>VLOOKUP(Pag_Inicio_Corr_mas_casos[[#This Row],[Corregimiento]],Hoja3!$A$2:$D$676,4,0)</f>
        <v>80826</v>
      </c>
      <c r="E6224" s="129">
        <v>56</v>
      </c>
    </row>
    <row r="6225" spans="1:5">
      <c r="A6225" s="127">
        <v>44201</v>
      </c>
      <c r="B6225" s="128">
        <v>44201</v>
      </c>
      <c r="C6225" s="129" t="s">
        <v>728</v>
      </c>
      <c r="D6225" s="130">
        <f>VLOOKUP(Pag_Inicio_Corr_mas_casos[[#This Row],[Corregimiento]],Hoja3!$A$2:$D$676,4,0)</f>
        <v>80816</v>
      </c>
      <c r="E6225" s="129">
        <v>56</v>
      </c>
    </row>
    <row r="6226" spans="1:5">
      <c r="A6226" s="127">
        <v>44201</v>
      </c>
      <c r="B6226" s="128">
        <v>44201</v>
      </c>
      <c r="C6226" s="129" t="s">
        <v>845</v>
      </c>
      <c r="D6226" s="130">
        <f>VLOOKUP(Pag_Inicio_Corr_mas_casos[[#This Row],[Corregimiento]],Hoja3!$A$2:$D$676,4,0)</f>
        <v>40601</v>
      </c>
      <c r="E6226" s="129">
        <v>51</v>
      </c>
    </row>
    <row r="6227" spans="1:5">
      <c r="A6227" s="127">
        <v>44201</v>
      </c>
      <c r="B6227" s="128">
        <v>44201</v>
      </c>
      <c r="C6227" s="129" t="s">
        <v>806</v>
      </c>
      <c r="D6227" s="130">
        <f>VLOOKUP(Pag_Inicio_Corr_mas_casos[[#This Row],[Corregimiento]],Hoja3!$A$2:$D$676,4,0)</f>
        <v>81003</v>
      </c>
      <c r="E6227" s="129">
        <v>51</v>
      </c>
    </row>
    <row r="6228" spans="1:5">
      <c r="A6228" s="127">
        <v>44201</v>
      </c>
      <c r="B6228" s="128">
        <v>44201</v>
      </c>
      <c r="C6228" s="129" t="s">
        <v>752</v>
      </c>
      <c r="D6228" s="130">
        <f>VLOOKUP(Pag_Inicio_Corr_mas_casos[[#This Row],[Corregimiento]],Hoja3!$A$2:$D$676,4,0)</f>
        <v>30107</v>
      </c>
      <c r="E6228" s="129">
        <v>50</v>
      </c>
    </row>
    <row r="6229" spans="1:5">
      <c r="A6229" s="127">
        <v>44201</v>
      </c>
      <c r="B6229" s="128">
        <v>44201</v>
      </c>
      <c r="C6229" s="129" t="s">
        <v>804</v>
      </c>
      <c r="D6229" s="130">
        <f>VLOOKUP(Pag_Inicio_Corr_mas_casos[[#This Row],[Corregimiento]],Hoja3!$A$2:$D$676,4,0)</f>
        <v>81001</v>
      </c>
      <c r="E6229" s="129">
        <v>48</v>
      </c>
    </row>
    <row r="6230" spans="1:5">
      <c r="A6230" s="127">
        <v>44201</v>
      </c>
      <c r="B6230" s="128">
        <v>44201</v>
      </c>
      <c r="C6230" s="129" t="s">
        <v>730</v>
      </c>
      <c r="D6230" s="130">
        <f>VLOOKUP(Pag_Inicio_Corr_mas_casos[[#This Row],[Corregimiento]],Hoja3!$A$2:$D$676,4,0)</f>
        <v>81007</v>
      </c>
      <c r="E6230" s="129">
        <v>48</v>
      </c>
    </row>
    <row r="6231" spans="1:5">
      <c r="A6231" s="127">
        <v>44201</v>
      </c>
      <c r="B6231" s="128">
        <v>44201</v>
      </c>
      <c r="C6231" s="129" t="s">
        <v>727</v>
      </c>
      <c r="D6231" s="130">
        <f>VLOOKUP(Pag_Inicio_Corr_mas_casos[[#This Row],[Corregimiento]],Hoja3!$A$2:$D$676,4,0)</f>
        <v>80807</v>
      </c>
      <c r="E6231" s="129">
        <v>48</v>
      </c>
    </row>
    <row r="6232" spans="1:5">
      <c r="A6232" s="127">
        <v>44201</v>
      </c>
      <c r="B6232" s="128">
        <v>44201</v>
      </c>
      <c r="C6232" s="129" t="s">
        <v>803</v>
      </c>
      <c r="D6232" s="130">
        <f>VLOOKUP(Pag_Inicio_Corr_mas_casos[[#This Row],[Corregimiento]],Hoja3!$A$2:$D$676,4,0)</f>
        <v>81008</v>
      </c>
      <c r="E6232" s="129">
        <v>48</v>
      </c>
    </row>
    <row r="6233" spans="1:5">
      <c r="A6233" s="127">
        <v>44201</v>
      </c>
      <c r="B6233" s="128">
        <v>44201</v>
      </c>
      <c r="C6233" s="129" t="s">
        <v>800</v>
      </c>
      <c r="D6233" s="130">
        <f>VLOOKUP(Pag_Inicio_Corr_mas_casos[[#This Row],[Corregimiento]],Hoja3!$A$2:$D$676,4,0)</f>
        <v>130702</v>
      </c>
      <c r="E6233" s="129">
        <v>46</v>
      </c>
    </row>
    <row r="6234" spans="1:5">
      <c r="A6234" s="127">
        <v>44201</v>
      </c>
      <c r="B6234" s="128">
        <v>44201</v>
      </c>
      <c r="C6234" s="129" t="s">
        <v>805</v>
      </c>
      <c r="D6234" s="130">
        <f>VLOOKUP(Pag_Inicio_Corr_mas_casos[[#This Row],[Corregimiento]],Hoja3!$A$2:$D$676,4,0)</f>
        <v>81002</v>
      </c>
      <c r="E6234" s="129">
        <v>46</v>
      </c>
    </row>
    <row r="6235" spans="1:5">
      <c r="A6235" s="127">
        <v>44201</v>
      </c>
      <c r="B6235" s="128">
        <v>44201</v>
      </c>
      <c r="C6235" s="129" t="s">
        <v>729</v>
      </c>
      <c r="D6235" s="130">
        <f>VLOOKUP(Pag_Inicio_Corr_mas_casos[[#This Row],[Corregimiento]],Hoja3!$A$2:$D$676,4,0)</f>
        <v>130708</v>
      </c>
      <c r="E6235" s="129">
        <v>44</v>
      </c>
    </row>
    <row r="6236" spans="1:5">
      <c r="A6236" s="127">
        <v>44201</v>
      </c>
      <c r="B6236" s="128">
        <v>44201</v>
      </c>
      <c r="C6236" s="129" t="s">
        <v>760</v>
      </c>
      <c r="D6236" s="130">
        <f>VLOOKUP(Pag_Inicio_Corr_mas_casos[[#This Row],[Corregimiento]],Hoja3!$A$2:$D$676,4,0)</f>
        <v>20207</v>
      </c>
      <c r="E6236" s="129">
        <v>40</v>
      </c>
    </row>
    <row r="6237" spans="1:5">
      <c r="A6237" s="127">
        <v>44201</v>
      </c>
      <c r="B6237" s="128">
        <v>44201</v>
      </c>
      <c r="C6237" s="129" t="s">
        <v>731</v>
      </c>
      <c r="D6237" s="130">
        <f>VLOOKUP(Pag_Inicio_Corr_mas_casos[[#This Row],[Corregimiento]],Hoja3!$A$2:$D$676,4,0)</f>
        <v>80814</v>
      </c>
      <c r="E6237" s="129">
        <v>38</v>
      </c>
    </row>
    <row r="6238" spans="1:5">
      <c r="A6238" s="127">
        <v>44201</v>
      </c>
      <c r="B6238" s="128">
        <v>44201</v>
      </c>
      <c r="C6238" s="129" t="s">
        <v>736</v>
      </c>
      <c r="D6238" s="130">
        <f>VLOOKUP(Pag_Inicio_Corr_mas_casos[[#This Row],[Corregimiento]],Hoja3!$A$2:$D$676,4,0)</f>
        <v>80813</v>
      </c>
      <c r="E6238" s="129">
        <v>36</v>
      </c>
    </row>
    <row r="6239" spans="1:5">
      <c r="A6239" s="127">
        <v>44201</v>
      </c>
      <c r="B6239" s="128">
        <v>44201</v>
      </c>
      <c r="C6239" s="129" t="s">
        <v>742</v>
      </c>
      <c r="D6239" s="130">
        <f>VLOOKUP(Pag_Inicio_Corr_mas_casos[[#This Row],[Corregimiento]],Hoja3!$A$2:$D$676,4,0)</f>
        <v>130716</v>
      </c>
      <c r="E6239" s="129">
        <v>34</v>
      </c>
    </row>
    <row r="6240" spans="1:5">
      <c r="A6240" s="127">
        <v>44201</v>
      </c>
      <c r="B6240" s="128">
        <v>44201</v>
      </c>
      <c r="C6240" s="129" t="s">
        <v>737</v>
      </c>
      <c r="D6240" s="130">
        <f>VLOOKUP(Pag_Inicio_Corr_mas_casos[[#This Row],[Corregimiento]],Hoja3!$A$2:$D$676,4,0)</f>
        <v>80820</v>
      </c>
      <c r="E6240" s="129">
        <v>33</v>
      </c>
    </row>
    <row r="6241" spans="1:5">
      <c r="A6241" s="127">
        <v>44201</v>
      </c>
      <c r="B6241" s="128">
        <v>44201</v>
      </c>
      <c r="C6241" s="129" t="s">
        <v>723</v>
      </c>
      <c r="D6241" s="130">
        <f>VLOOKUP(Pag_Inicio_Corr_mas_casos[[#This Row],[Corregimiento]],Hoja3!$A$2:$D$676,4,0)</f>
        <v>130717</v>
      </c>
      <c r="E6241" s="129">
        <v>33</v>
      </c>
    </row>
    <row r="6242" spans="1:5">
      <c r="A6242" s="127">
        <v>44201</v>
      </c>
      <c r="B6242" s="128">
        <v>44201</v>
      </c>
      <c r="C6242" s="129" t="s">
        <v>735</v>
      </c>
      <c r="D6242" s="130">
        <f>VLOOKUP(Pag_Inicio_Corr_mas_casos[[#This Row],[Corregimiento]],Hoja3!$A$2:$D$676,4,0)</f>
        <v>130107</v>
      </c>
      <c r="E6242" s="129">
        <v>32</v>
      </c>
    </row>
    <row r="6243" spans="1:5">
      <c r="A6243" s="127">
        <v>44201</v>
      </c>
      <c r="B6243" s="128">
        <v>44201</v>
      </c>
      <c r="C6243" s="129" t="s">
        <v>744</v>
      </c>
      <c r="D6243" s="130">
        <f>VLOOKUP(Pag_Inicio_Corr_mas_casos[[#This Row],[Corregimiento]],Hoja3!$A$2:$D$676,4,0)</f>
        <v>130701</v>
      </c>
      <c r="E6243" s="129">
        <v>31</v>
      </c>
    </row>
    <row r="6244" spans="1:5">
      <c r="A6244" s="127">
        <v>44201</v>
      </c>
      <c r="B6244" s="128">
        <v>44201</v>
      </c>
      <c r="C6244" s="129" t="s">
        <v>823</v>
      </c>
      <c r="D6244" s="130">
        <f>VLOOKUP(Pag_Inicio_Corr_mas_casos[[#This Row],[Corregimiento]],Hoja3!$A$2:$D$676,4,0)</f>
        <v>130108</v>
      </c>
      <c r="E6244" s="129">
        <v>31</v>
      </c>
    </row>
    <row r="6245" spans="1:5">
      <c r="A6245" s="127">
        <v>44201</v>
      </c>
      <c r="B6245" s="128">
        <v>44201</v>
      </c>
      <c r="C6245" s="129" t="s">
        <v>776</v>
      </c>
      <c r="D6245" s="130">
        <f>VLOOKUP(Pag_Inicio_Corr_mas_casos[[#This Row],[Corregimiento]],Hoja3!$A$2:$D$676,4,0)</f>
        <v>130706</v>
      </c>
      <c r="E6245" s="129">
        <v>31</v>
      </c>
    </row>
    <row r="6246" spans="1:5">
      <c r="A6246" s="127">
        <v>44201</v>
      </c>
      <c r="B6246" s="128">
        <v>44201</v>
      </c>
      <c r="C6246" s="129" t="s">
        <v>807</v>
      </c>
      <c r="D6246" s="130">
        <f>VLOOKUP(Pag_Inicio_Corr_mas_casos[[#This Row],[Corregimiento]],Hoja3!$A$2:$D$676,4,0)</f>
        <v>91001</v>
      </c>
      <c r="E6246" s="129">
        <v>31</v>
      </c>
    </row>
    <row r="6247" spans="1:5">
      <c r="A6247" s="127">
        <v>44201</v>
      </c>
      <c r="B6247" s="128">
        <v>44201</v>
      </c>
      <c r="C6247" s="129" t="s">
        <v>781</v>
      </c>
      <c r="D6247" s="130">
        <f>VLOOKUP(Pag_Inicio_Corr_mas_casos[[#This Row],[Corregimiento]],Hoja3!$A$2:$D$676,4,0)</f>
        <v>80802</v>
      </c>
      <c r="E6247" s="129">
        <v>30</v>
      </c>
    </row>
    <row r="6248" spans="1:5">
      <c r="A6248" s="127">
        <v>44201</v>
      </c>
      <c r="B6248" s="128">
        <v>44201</v>
      </c>
      <c r="C6248" s="129" t="s">
        <v>817</v>
      </c>
      <c r="D6248" s="130">
        <f>VLOOKUP(Pag_Inicio_Corr_mas_casos[[#This Row],[Corregimiento]],Hoja3!$A$2:$D$676,4,0)</f>
        <v>30104</v>
      </c>
      <c r="E6248" s="129">
        <v>28</v>
      </c>
    </row>
    <row r="6249" spans="1:5">
      <c r="A6249" s="127">
        <v>44201</v>
      </c>
      <c r="B6249" s="128">
        <v>44201</v>
      </c>
      <c r="C6249" s="129" t="s">
        <v>733</v>
      </c>
      <c r="D6249" s="130">
        <f>VLOOKUP(Pag_Inicio_Corr_mas_casos[[#This Row],[Corregimiento]],Hoja3!$A$2:$D$676,4,0)</f>
        <v>80811</v>
      </c>
      <c r="E6249" s="129">
        <v>28</v>
      </c>
    </row>
    <row r="6250" spans="1:5">
      <c r="A6250" s="127">
        <v>44201</v>
      </c>
      <c r="B6250" s="128">
        <v>44201</v>
      </c>
      <c r="C6250" s="129" t="s">
        <v>812</v>
      </c>
      <c r="D6250" s="130">
        <f>VLOOKUP(Pag_Inicio_Corr_mas_casos[[#This Row],[Corregimiento]],Hoja3!$A$2:$D$676,4,0)</f>
        <v>30103</v>
      </c>
      <c r="E6250" s="129">
        <v>24</v>
      </c>
    </row>
    <row r="6251" spans="1:5">
      <c r="A6251" s="127">
        <v>44201</v>
      </c>
      <c r="B6251" s="128">
        <v>44201</v>
      </c>
      <c r="C6251" s="129" t="s">
        <v>788</v>
      </c>
      <c r="D6251" s="130">
        <f>VLOOKUP(Pag_Inicio_Corr_mas_casos[[#This Row],[Corregimiento]],Hoja3!$A$2:$D$676,4,0)</f>
        <v>40611</v>
      </c>
      <c r="E6251" s="129">
        <v>24</v>
      </c>
    </row>
    <row r="6252" spans="1:5">
      <c r="A6252" s="127">
        <v>44201</v>
      </c>
      <c r="B6252" s="128">
        <v>44201</v>
      </c>
      <c r="C6252" s="129" t="s">
        <v>746</v>
      </c>
      <c r="D6252" s="130">
        <f>VLOOKUP(Pag_Inicio_Corr_mas_casos[[#This Row],[Corregimiento]],Hoja3!$A$2:$D$676,4,0)</f>
        <v>20601</v>
      </c>
      <c r="E6252" s="129">
        <v>24</v>
      </c>
    </row>
    <row r="6253" spans="1:5">
      <c r="A6253" s="127">
        <v>44201</v>
      </c>
      <c r="B6253" s="128">
        <v>44201</v>
      </c>
      <c r="C6253" s="129" t="s">
        <v>777</v>
      </c>
      <c r="D6253" s="130">
        <f>VLOOKUP(Pag_Inicio_Corr_mas_casos[[#This Row],[Corregimiento]],Hoja3!$A$2:$D$676,4,0)</f>
        <v>80808</v>
      </c>
      <c r="E6253" s="129">
        <v>24</v>
      </c>
    </row>
    <row r="6254" spans="1:5">
      <c r="A6254" s="127">
        <v>44201</v>
      </c>
      <c r="B6254" s="128">
        <v>44201</v>
      </c>
      <c r="C6254" s="129" t="s">
        <v>743</v>
      </c>
      <c r="D6254" s="130">
        <f>VLOOKUP(Pag_Inicio_Corr_mas_casos[[#This Row],[Corregimiento]],Hoja3!$A$2:$D$676,4,0)</f>
        <v>50208</v>
      </c>
      <c r="E6254" s="129">
        <v>23</v>
      </c>
    </row>
    <row r="6255" spans="1:5">
      <c r="A6255" s="127">
        <v>44201</v>
      </c>
      <c r="B6255" s="128">
        <v>44201</v>
      </c>
      <c r="C6255" s="129" t="s">
        <v>848</v>
      </c>
      <c r="D6255" s="130">
        <f>VLOOKUP(Pag_Inicio_Corr_mas_casos[[#This Row],[Corregimiento]],Hoja3!$A$2:$D$676,4,0)</f>
        <v>20401</v>
      </c>
      <c r="E6255" s="129">
        <v>23</v>
      </c>
    </row>
    <row r="6256" spans="1:5">
      <c r="A6256" s="127">
        <v>44201</v>
      </c>
      <c r="B6256" s="128">
        <v>44201</v>
      </c>
      <c r="C6256" s="129" t="s">
        <v>747</v>
      </c>
      <c r="D6256" s="130">
        <f>VLOOKUP(Pag_Inicio_Corr_mas_casos[[#This Row],[Corregimiento]],Hoja3!$A$2:$D$676,4,0)</f>
        <v>81006</v>
      </c>
      <c r="E6256" s="129">
        <v>22</v>
      </c>
    </row>
    <row r="6257" spans="1:6">
      <c r="A6257" s="127">
        <v>44201</v>
      </c>
      <c r="B6257" s="128">
        <v>44201</v>
      </c>
      <c r="C6257" s="129" t="s">
        <v>755</v>
      </c>
      <c r="D6257" s="130">
        <f>VLOOKUP(Pag_Inicio_Corr_mas_casos[[#This Row],[Corregimiento]],Hoja3!$A$2:$D$676,4,0)</f>
        <v>40606</v>
      </c>
      <c r="E6257" s="129">
        <v>21</v>
      </c>
    </row>
    <row r="6258" spans="1:6">
      <c r="A6258" s="127">
        <v>44201</v>
      </c>
      <c r="B6258" s="128">
        <v>44201</v>
      </c>
      <c r="C6258" s="129" t="s">
        <v>736</v>
      </c>
      <c r="D6258" s="129">
        <v>40607</v>
      </c>
      <c r="E6258" s="129">
        <v>21</v>
      </c>
      <c r="F6258" t="s">
        <v>833</v>
      </c>
    </row>
    <row r="6259" spans="1:6">
      <c r="A6259" s="127">
        <v>44201</v>
      </c>
      <c r="B6259" s="128">
        <v>44201</v>
      </c>
      <c r="C6259" s="129" t="s">
        <v>786</v>
      </c>
      <c r="D6259" s="130">
        <f>VLOOKUP(Pag_Inicio_Corr_mas_casos[[#This Row],[Corregimiento]],Hoja3!$A$2:$D$676,4,0)</f>
        <v>40501</v>
      </c>
      <c r="E6259" s="129">
        <v>20</v>
      </c>
    </row>
    <row r="6260" spans="1:6">
      <c r="A6260" s="127">
        <v>44201</v>
      </c>
      <c r="B6260" s="128">
        <v>44201</v>
      </c>
      <c r="C6260" s="129" t="s">
        <v>762</v>
      </c>
      <c r="D6260" s="130">
        <f>VLOOKUP(Pag_Inicio_Corr_mas_casos[[#This Row],[Corregimiento]],Hoja3!$A$2:$D$676,4,0)</f>
        <v>80803</v>
      </c>
      <c r="E6260" s="129">
        <v>20</v>
      </c>
    </row>
    <row r="6261" spans="1:6">
      <c r="A6261" s="127">
        <v>44201</v>
      </c>
      <c r="B6261" s="128">
        <v>44201</v>
      </c>
      <c r="C6261" s="129" t="s">
        <v>754</v>
      </c>
      <c r="D6261" s="130">
        <f>VLOOKUP(Pag_Inicio_Corr_mas_casos[[#This Row],[Corregimiento]],Hoja3!$A$2:$D$676,4,0)</f>
        <v>130709</v>
      </c>
      <c r="E6261" s="129">
        <v>19</v>
      </c>
    </row>
    <row r="6262" spans="1:6">
      <c r="A6262" s="127">
        <v>44201</v>
      </c>
      <c r="B6262" s="128">
        <v>44201</v>
      </c>
      <c r="C6262" s="129" t="s">
        <v>892</v>
      </c>
      <c r="D6262" s="130">
        <f>VLOOKUP(Pag_Inicio_Corr_mas_casos[[#This Row],[Corregimiento]],Hoja3!$A$2:$D$676,4,0)</f>
        <v>50207</v>
      </c>
      <c r="E6262" s="129">
        <v>19</v>
      </c>
    </row>
    <row r="6263" spans="1:6">
      <c r="A6263" s="127">
        <v>44201</v>
      </c>
      <c r="B6263" s="128">
        <v>44201</v>
      </c>
      <c r="C6263" s="129" t="s">
        <v>842</v>
      </c>
      <c r="D6263" s="130">
        <f>VLOOKUP(Pag_Inicio_Corr_mas_casos[[#This Row],[Corregimiento]],Hoja3!$A$2:$D$676,4,0)</f>
        <v>20101</v>
      </c>
      <c r="E6263" s="129">
        <v>18</v>
      </c>
    </row>
    <row r="6264" spans="1:6">
      <c r="A6264" s="127">
        <v>44201</v>
      </c>
      <c r="B6264" s="128">
        <v>44201</v>
      </c>
      <c r="C6264" s="129" t="s">
        <v>790</v>
      </c>
      <c r="D6264" s="130">
        <f>VLOOKUP(Pag_Inicio_Corr_mas_casos[[#This Row],[Corregimiento]],Hoja3!$A$2:$D$676,4,0)</f>
        <v>60103</v>
      </c>
      <c r="E6264" s="129">
        <v>17</v>
      </c>
    </row>
    <row r="6265" spans="1:6">
      <c r="A6265" s="127">
        <v>44201</v>
      </c>
      <c r="B6265" s="128">
        <v>44201</v>
      </c>
      <c r="C6265" s="129" t="s">
        <v>893</v>
      </c>
      <c r="D6265" s="130">
        <f>VLOOKUP(Pag_Inicio_Corr_mas_casos[[#This Row],[Corregimiento]],Hoja3!$A$2:$D$676,4,0)</f>
        <v>40515</v>
      </c>
      <c r="E6265" s="129">
        <v>17</v>
      </c>
    </row>
    <row r="6266" spans="1:6">
      <c r="A6266" s="127">
        <v>44201</v>
      </c>
      <c r="B6266" s="128">
        <v>44201</v>
      </c>
      <c r="C6266" s="129" t="s">
        <v>779</v>
      </c>
      <c r="D6266" s="130">
        <f>VLOOKUP(Pag_Inicio_Corr_mas_casos[[#This Row],[Corregimiento]],Hoja3!$A$2:$D$676,4,0)</f>
        <v>130105</v>
      </c>
      <c r="E6266" s="129">
        <v>17</v>
      </c>
    </row>
    <row r="6267" spans="1:6">
      <c r="A6267" s="127">
        <v>44201</v>
      </c>
      <c r="B6267" s="128">
        <v>44201</v>
      </c>
      <c r="C6267" s="129" t="s">
        <v>745</v>
      </c>
      <c r="D6267" s="130">
        <f>VLOOKUP(Pag_Inicio_Corr_mas_casos[[#This Row],[Corregimiento]],Hoja3!$A$2:$D$676,4,0)</f>
        <v>80804</v>
      </c>
      <c r="E6267" s="129">
        <v>16</v>
      </c>
    </row>
    <row r="6268" spans="1:6">
      <c r="A6268" s="127">
        <v>44201</v>
      </c>
      <c r="B6268" s="128">
        <v>44201</v>
      </c>
      <c r="C6268" s="129" t="s">
        <v>791</v>
      </c>
      <c r="D6268" s="130">
        <f>VLOOKUP(Pag_Inicio_Corr_mas_casos[[#This Row],[Corregimiento]],Hoja3!$A$2:$D$676,4,0)</f>
        <v>60101</v>
      </c>
      <c r="E6268" s="129">
        <v>16</v>
      </c>
    </row>
    <row r="6269" spans="1:6">
      <c r="A6269" s="127">
        <v>44201</v>
      </c>
      <c r="B6269" s="128">
        <v>44201</v>
      </c>
      <c r="C6269" s="129" t="s">
        <v>780</v>
      </c>
      <c r="D6269" s="130">
        <f>VLOOKUP(Pag_Inicio_Corr_mas_casos[[#This Row],[Corregimiento]],Hoja3!$A$2:$D$676,4,0)</f>
        <v>81005</v>
      </c>
      <c r="E6269" s="129">
        <v>16</v>
      </c>
    </row>
    <row r="6270" spans="1:6">
      <c r="A6270" s="127">
        <v>44201</v>
      </c>
      <c r="B6270" s="128">
        <v>44201</v>
      </c>
      <c r="C6270" s="129" t="s">
        <v>836</v>
      </c>
      <c r="D6270" s="130">
        <f>VLOOKUP(Pag_Inicio_Corr_mas_casos[[#This Row],[Corregimiento]],Hoja3!$A$2:$D$676,4,0)</f>
        <v>20105</v>
      </c>
      <c r="E6270" s="129">
        <v>15</v>
      </c>
    </row>
    <row r="6271" spans="1:6">
      <c r="A6271" s="127">
        <v>44201</v>
      </c>
      <c r="B6271" s="128">
        <v>44201</v>
      </c>
      <c r="C6271" s="129" t="s">
        <v>792</v>
      </c>
      <c r="D6271" s="130">
        <f>VLOOKUP(Pag_Inicio_Corr_mas_casos[[#This Row],[Corregimiento]],Hoja3!$A$2:$D$676,4,0)</f>
        <v>40612</v>
      </c>
      <c r="E6271" s="129">
        <v>15</v>
      </c>
    </row>
    <row r="6272" spans="1:6">
      <c r="A6272" s="127">
        <v>44201</v>
      </c>
      <c r="B6272" s="128">
        <v>44201</v>
      </c>
      <c r="C6272" s="129" t="s">
        <v>784</v>
      </c>
      <c r="D6272" s="130">
        <f>VLOOKUP(Pag_Inicio_Corr_mas_casos[[#This Row],[Corregimiento]],Hoja3!$A$2:$D$676,4,0)</f>
        <v>60104</v>
      </c>
      <c r="E6272" s="129">
        <v>15</v>
      </c>
    </row>
    <row r="6273" spans="1:6">
      <c r="A6273" s="127">
        <v>44201</v>
      </c>
      <c r="B6273" s="128">
        <v>44201</v>
      </c>
      <c r="C6273" s="129" t="s">
        <v>894</v>
      </c>
      <c r="D6273" s="130">
        <f>VLOOKUP(Pag_Inicio_Corr_mas_casos[[#This Row],[Corregimiento]],Hoja3!$A$2:$D$676,4,0)</f>
        <v>40301</v>
      </c>
      <c r="E6273" s="129">
        <v>14</v>
      </c>
    </row>
    <row r="6274" spans="1:6">
      <c r="A6274" s="127">
        <v>44201</v>
      </c>
      <c r="B6274" s="128">
        <v>44201</v>
      </c>
      <c r="C6274" s="129" t="s">
        <v>785</v>
      </c>
      <c r="D6274" s="130">
        <f>VLOOKUP(Pag_Inicio_Corr_mas_casos[[#This Row],[Corregimiento]],Hoja3!$A$2:$D$676,4,0)</f>
        <v>80805</v>
      </c>
      <c r="E6274" s="129">
        <v>14</v>
      </c>
    </row>
    <row r="6275" spans="1:6">
      <c r="A6275" s="127">
        <v>44201</v>
      </c>
      <c r="B6275" s="128">
        <v>44201</v>
      </c>
      <c r="C6275" s="129" t="s">
        <v>826</v>
      </c>
      <c r="D6275" s="130">
        <f>VLOOKUP(Pag_Inicio_Corr_mas_casos[[#This Row],[Corregimiento]],Hoja3!$A$2:$D$676,4,0)</f>
        <v>70301</v>
      </c>
      <c r="E6275" s="129">
        <v>14</v>
      </c>
    </row>
    <row r="6276" spans="1:6">
      <c r="A6276" s="127">
        <v>44201</v>
      </c>
      <c r="B6276" s="128">
        <v>44201</v>
      </c>
      <c r="C6276" s="129" t="s">
        <v>852</v>
      </c>
      <c r="D6276" s="130">
        <f>VLOOKUP(Pag_Inicio_Corr_mas_casos[[#This Row],[Corregimiento]],Hoja3!$A$2:$D$676,4,0)</f>
        <v>20201</v>
      </c>
      <c r="E6276" s="129">
        <v>13</v>
      </c>
    </row>
    <row r="6277" spans="1:6">
      <c r="A6277" s="127">
        <v>44201</v>
      </c>
      <c r="B6277" s="128">
        <v>44201</v>
      </c>
      <c r="C6277" s="129" t="s">
        <v>895</v>
      </c>
      <c r="D6277" s="130">
        <f>VLOOKUP(Pag_Inicio_Corr_mas_casos[[#This Row],[Corregimiento]],Hoja3!$A$2:$D$676,4,0)</f>
        <v>91009</v>
      </c>
      <c r="E6277" s="129">
        <v>13</v>
      </c>
    </row>
    <row r="6278" spans="1:6">
      <c r="A6278" s="127">
        <v>44201</v>
      </c>
      <c r="B6278" s="128">
        <v>44201</v>
      </c>
      <c r="C6278" s="129" t="s">
        <v>776</v>
      </c>
      <c r="D6278" s="130">
        <f>VLOOKUP(Pag_Inicio_Corr_mas_casos[[#This Row],[Corregimiento]],Hoja3!$A$2:$D$676,4,0)</f>
        <v>130706</v>
      </c>
      <c r="E6278" s="129">
        <v>13</v>
      </c>
    </row>
    <row r="6279" spans="1:6">
      <c r="A6279" s="127">
        <v>44201</v>
      </c>
      <c r="B6279" s="128">
        <v>44201</v>
      </c>
      <c r="C6279" s="129" t="s">
        <v>756</v>
      </c>
      <c r="D6279" s="130">
        <f>VLOOKUP(Pag_Inicio_Corr_mas_casos[[#This Row],[Corregimiento]],Hoja3!$A$2:$D$676,4,0)</f>
        <v>130103</v>
      </c>
      <c r="E6279" s="129">
        <v>13</v>
      </c>
    </row>
    <row r="6280" spans="1:6">
      <c r="A6280" s="127">
        <v>44201</v>
      </c>
      <c r="B6280" s="128">
        <v>44201</v>
      </c>
      <c r="C6280" s="129" t="s">
        <v>896</v>
      </c>
      <c r="D6280" s="130">
        <f>VLOOKUP(Pag_Inicio_Corr_mas_casos[[#This Row],[Corregimiento]],Hoja3!$A$2:$D$676,4,0)</f>
        <v>81103</v>
      </c>
      <c r="E6280" s="129">
        <v>13</v>
      </c>
    </row>
    <row r="6281" spans="1:6">
      <c r="A6281" s="127">
        <v>44201</v>
      </c>
      <c r="B6281" s="128">
        <v>44201</v>
      </c>
      <c r="C6281" s="129" t="s">
        <v>834</v>
      </c>
      <c r="D6281" s="130">
        <f>VLOOKUP(Pag_Inicio_Corr_mas_casos[[#This Row],[Corregimiento]],Hoja3!$A$2:$D$676,4,0)</f>
        <v>50316</v>
      </c>
      <c r="E6281" s="129">
        <v>12</v>
      </c>
    </row>
    <row r="6282" spans="1:6">
      <c r="A6282" s="127">
        <v>44201</v>
      </c>
      <c r="B6282" s="128">
        <v>44201</v>
      </c>
      <c r="C6282" s="129" t="s">
        <v>844</v>
      </c>
      <c r="D6282" s="130">
        <f>VLOOKUP(Pag_Inicio_Corr_mas_casos[[#This Row],[Corregimiento]],Hoja3!$A$2:$D$676,4,0)</f>
        <v>91007</v>
      </c>
      <c r="E6282" s="129">
        <v>11</v>
      </c>
    </row>
    <row r="6283" spans="1:6">
      <c r="A6283" s="127">
        <v>44201</v>
      </c>
      <c r="B6283" s="128">
        <v>44201</v>
      </c>
      <c r="C6283" s="129" t="s">
        <v>835</v>
      </c>
      <c r="D6283" s="130">
        <f>VLOOKUP(Pag_Inicio_Corr_mas_casos[[#This Row],[Corregimiento]],Hoja3!$A$2:$D$676,4,0)</f>
        <v>80501</v>
      </c>
      <c r="E6283" s="129">
        <v>11</v>
      </c>
    </row>
    <row r="6284" spans="1:6">
      <c r="A6284" s="127">
        <v>44201</v>
      </c>
      <c r="B6284" s="128">
        <v>44201</v>
      </c>
      <c r="C6284" s="129" t="s">
        <v>897</v>
      </c>
      <c r="D6284" s="130">
        <f>VLOOKUP(Pag_Inicio_Corr_mas_casos[[#This Row],[Corregimiento]],Hoja3!$A$2:$D$676,4,0)</f>
        <v>40801</v>
      </c>
      <c r="E6284" s="129">
        <v>11</v>
      </c>
    </row>
    <row r="6285" spans="1:6">
      <c r="A6285" s="127">
        <v>44201</v>
      </c>
      <c r="B6285" s="128">
        <v>44201</v>
      </c>
      <c r="C6285" s="129" t="s">
        <v>882</v>
      </c>
      <c r="D6285" s="130">
        <f>VLOOKUP(Pag_Inicio_Corr_mas_casos[[#This Row],[Corregimiento]],Hoja3!$A$2:$D$676,4,0)</f>
        <v>20104</v>
      </c>
      <c r="E6285" s="129">
        <v>11</v>
      </c>
    </row>
    <row r="6286" spans="1:6">
      <c r="A6286" s="127">
        <v>44201</v>
      </c>
      <c r="B6286" s="128">
        <v>44201</v>
      </c>
      <c r="C6286" s="129" t="s">
        <v>837</v>
      </c>
      <c r="D6286" s="130">
        <f>VLOOKUP(Pag_Inicio_Corr_mas_casos[[#This Row],[Corregimiento]],Hoja3!$A$2:$D$676,4,0)</f>
        <v>40201</v>
      </c>
      <c r="E6286" s="129">
        <v>11</v>
      </c>
    </row>
    <row r="6287" spans="1:6">
      <c r="A6287" s="127">
        <v>44201</v>
      </c>
      <c r="B6287" s="128">
        <v>44201</v>
      </c>
      <c r="C6287" s="129" t="s">
        <v>864</v>
      </c>
      <c r="D6287" s="130">
        <f>VLOOKUP(Pag_Inicio_Corr_mas_casos[[#This Row],[Corregimiento]],Hoja3!$A$2:$D$676,4,0)</f>
        <v>91101</v>
      </c>
      <c r="E6287" s="129">
        <v>11</v>
      </c>
    </row>
    <row r="6288" spans="1:6">
      <c r="A6288" s="158">
        <v>44202</v>
      </c>
      <c r="B6288" s="159">
        <v>44202</v>
      </c>
      <c r="C6288" s="160" t="s">
        <v>797</v>
      </c>
      <c r="D6288" s="161">
        <f>VLOOKUP(Pag_Inicio_Corr_mas_casos[[#This Row],[Corregimiento]],Hoja3!$A$2:$D$676,4,0)</f>
        <v>80819</v>
      </c>
      <c r="E6288" s="160">
        <v>174</v>
      </c>
      <c r="F6288">
        <v>94</v>
      </c>
    </row>
    <row r="6289" spans="1:5">
      <c r="A6289" s="158">
        <v>44202</v>
      </c>
      <c r="B6289" s="159">
        <v>44202</v>
      </c>
      <c r="C6289" s="160" t="s">
        <v>831</v>
      </c>
      <c r="D6289" s="161">
        <f>VLOOKUP(Pag_Inicio_Corr_mas_casos[[#This Row],[Corregimiento]],Hoja3!$A$2:$D$676,4,0)</f>
        <v>80812</v>
      </c>
      <c r="E6289" s="160">
        <v>160</v>
      </c>
    </row>
    <row r="6290" spans="1:5">
      <c r="A6290" s="158">
        <v>44202</v>
      </c>
      <c r="B6290" s="159">
        <v>44202</v>
      </c>
      <c r="C6290" s="160" t="s">
        <v>555</v>
      </c>
      <c r="D6290" s="161">
        <f>VLOOKUP(Pag_Inicio_Corr_mas_casos[[#This Row],[Corregimiento]],Hoja3!$A$2:$D$676,4,0)</f>
        <v>80821</v>
      </c>
      <c r="E6290" s="160">
        <v>129</v>
      </c>
    </row>
    <row r="6291" spans="1:5">
      <c r="A6291" s="158">
        <v>44202</v>
      </c>
      <c r="B6291" s="159">
        <v>44202</v>
      </c>
      <c r="C6291" s="160" t="s">
        <v>739</v>
      </c>
      <c r="D6291" s="161">
        <f>VLOOKUP(Pag_Inicio_Corr_mas_casos[[#This Row],[Corregimiento]],Hoja3!$A$2:$D$676,4,0)</f>
        <v>80822</v>
      </c>
      <c r="E6291" s="160">
        <v>127</v>
      </c>
    </row>
    <row r="6292" spans="1:5">
      <c r="A6292" s="158">
        <v>44202</v>
      </c>
      <c r="B6292" s="159">
        <v>44202</v>
      </c>
      <c r="C6292" s="160" t="s">
        <v>796</v>
      </c>
      <c r="D6292" s="161">
        <f>VLOOKUP(Pag_Inicio_Corr_mas_casos[[#This Row],[Corregimiento]],Hoja3!$A$2:$D$676,4,0)</f>
        <v>80809</v>
      </c>
      <c r="E6292" s="160">
        <v>124</v>
      </c>
    </row>
    <row r="6293" spans="1:5">
      <c r="A6293" s="158">
        <v>44202</v>
      </c>
      <c r="B6293" s="159">
        <v>44202</v>
      </c>
      <c r="C6293" s="160" t="s">
        <v>725</v>
      </c>
      <c r="D6293" s="161">
        <f>VLOOKUP(Pag_Inicio_Corr_mas_casos[[#This Row],[Corregimiento]],Hoja3!$A$2:$D$676,4,0)</f>
        <v>80806</v>
      </c>
      <c r="E6293" s="160">
        <v>115</v>
      </c>
    </row>
    <row r="6294" spans="1:5">
      <c r="A6294" s="158">
        <v>44202</v>
      </c>
      <c r="B6294" s="159">
        <v>44202</v>
      </c>
      <c r="C6294" s="160" t="s">
        <v>738</v>
      </c>
      <c r="D6294" s="161">
        <f>VLOOKUP(Pag_Inicio_Corr_mas_casos[[#This Row],[Corregimiento]],Hoja3!$A$2:$D$676,4,0)</f>
        <v>80817</v>
      </c>
      <c r="E6294" s="160">
        <v>112</v>
      </c>
    </row>
    <row r="6295" spans="1:5">
      <c r="A6295" s="158">
        <v>44202</v>
      </c>
      <c r="B6295" s="159">
        <v>44202</v>
      </c>
      <c r="C6295" s="160" t="s">
        <v>736</v>
      </c>
      <c r="D6295" s="161">
        <f>VLOOKUP(Pag_Inicio_Corr_mas_casos[[#This Row],[Corregimiento]],Hoja3!$A$2:$D$676,4,0)</f>
        <v>80813</v>
      </c>
      <c r="E6295" s="160">
        <v>104</v>
      </c>
    </row>
    <row r="6296" spans="1:5">
      <c r="A6296" s="158">
        <v>44202</v>
      </c>
      <c r="B6296" s="159">
        <v>44202</v>
      </c>
      <c r="C6296" s="160" t="s">
        <v>839</v>
      </c>
      <c r="D6296" s="161">
        <f>VLOOKUP(Pag_Inicio_Corr_mas_casos[[#This Row],[Corregimiento]],Hoja3!$A$2:$D$676,4,0)</f>
        <v>130102</v>
      </c>
      <c r="E6296" s="160">
        <v>104</v>
      </c>
    </row>
    <row r="6297" spans="1:5">
      <c r="A6297" s="158">
        <v>44202</v>
      </c>
      <c r="B6297" s="159">
        <v>44202</v>
      </c>
      <c r="C6297" s="160" t="s">
        <v>728</v>
      </c>
      <c r="D6297" s="161">
        <f>VLOOKUP(Pag_Inicio_Corr_mas_casos[[#This Row],[Corregimiento]],Hoja3!$A$2:$D$676,4,0)</f>
        <v>80816</v>
      </c>
      <c r="E6297" s="160">
        <v>102</v>
      </c>
    </row>
    <row r="6298" spans="1:5">
      <c r="A6298" s="158">
        <v>44202</v>
      </c>
      <c r="B6298" s="159">
        <v>44202</v>
      </c>
      <c r="C6298" s="160" t="s">
        <v>732</v>
      </c>
      <c r="D6298" s="161">
        <f>VLOOKUP(Pag_Inicio_Corr_mas_casos[[#This Row],[Corregimiento]],Hoja3!$A$2:$D$676,4,0)</f>
        <v>80826</v>
      </c>
      <c r="E6298" s="160">
        <v>93</v>
      </c>
    </row>
    <row r="6299" spans="1:5">
      <c r="A6299" s="158">
        <v>44202</v>
      </c>
      <c r="B6299" s="159">
        <v>44202</v>
      </c>
      <c r="C6299" s="160" t="s">
        <v>853</v>
      </c>
      <c r="D6299" s="161">
        <f>VLOOKUP(Pag_Inicio_Corr_mas_casos[[#This Row],[Corregimiento]],Hoja3!$A$2:$D$676,4,0)</f>
        <v>130101</v>
      </c>
      <c r="E6299" s="160">
        <v>92</v>
      </c>
    </row>
    <row r="6300" spans="1:5">
      <c r="A6300" s="158">
        <v>44202</v>
      </c>
      <c r="B6300" s="159">
        <v>44202</v>
      </c>
      <c r="C6300" s="160" t="s">
        <v>722</v>
      </c>
      <c r="D6300" s="161">
        <f>VLOOKUP(Pag_Inicio_Corr_mas_casos[[#This Row],[Corregimiento]],Hoja3!$A$2:$D$676,4,0)</f>
        <v>80810</v>
      </c>
      <c r="E6300" s="160">
        <v>92</v>
      </c>
    </row>
    <row r="6301" spans="1:5">
      <c r="A6301" s="158">
        <v>44202</v>
      </c>
      <c r="B6301" s="159">
        <v>44202</v>
      </c>
      <c r="C6301" s="160" t="s">
        <v>726</v>
      </c>
      <c r="D6301" s="161">
        <f>VLOOKUP(Pag_Inicio_Corr_mas_casos[[#This Row],[Corregimiento]],Hoja3!$A$2:$D$676,4,0)</f>
        <v>80823</v>
      </c>
      <c r="E6301" s="160">
        <v>90</v>
      </c>
    </row>
    <row r="6302" spans="1:5">
      <c r="A6302" s="158">
        <v>44202</v>
      </c>
      <c r="B6302" s="159">
        <v>44202</v>
      </c>
      <c r="C6302" s="160" t="s">
        <v>724</v>
      </c>
      <c r="D6302" s="161">
        <f>VLOOKUP(Pag_Inicio_Corr_mas_casos[[#This Row],[Corregimiento]],Hoja3!$A$2:$D$676,4,0)</f>
        <v>81009</v>
      </c>
      <c r="E6302" s="160">
        <v>86</v>
      </c>
    </row>
    <row r="6303" spans="1:5">
      <c r="A6303" s="158">
        <v>44202</v>
      </c>
      <c r="B6303" s="159">
        <v>44202</v>
      </c>
      <c r="C6303" s="160" t="s">
        <v>733</v>
      </c>
      <c r="D6303" s="161">
        <f>VLOOKUP(Pag_Inicio_Corr_mas_casos[[#This Row],[Corregimiento]],Hoja3!$A$2:$D$676,4,0)</f>
        <v>80811</v>
      </c>
      <c r="E6303" s="160">
        <v>86</v>
      </c>
    </row>
    <row r="6304" spans="1:5">
      <c r="A6304" s="158">
        <v>44202</v>
      </c>
      <c r="B6304" s="159">
        <v>44202</v>
      </c>
      <c r="C6304" s="160" t="s">
        <v>727</v>
      </c>
      <c r="D6304" s="161">
        <f>VLOOKUP(Pag_Inicio_Corr_mas_casos[[#This Row],[Corregimiento]],Hoja3!$A$2:$D$676,4,0)</f>
        <v>80807</v>
      </c>
      <c r="E6304" s="160">
        <v>82</v>
      </c>
    </row>
    <row r="6305" spans="1:6">
      <c r="A6305" s="158">
        <v>44202</v>
      </c>
      <c r="B6305" s="159">
        <v>44202</v>
      </c>
      <c r="C6305" s="160" t="s">
        <v>730</v>
      </c>
      <c r="D6305" s="161">
        <f>VLOOKUP(Pag_Inicio_Corr_mas_casos[[#This Row],[Corregimiento]],Hoja3!$A$2:$D$676,4,0)</f>
        <v>81007</v>
      </c>
      <c r="E6305" s="160">
        <v>75</v>
      </c>
    </row>
    <row r="6306" spans="1:6">
      <c r="A6306" s="158">
        <v>44202</v>
      </c>
      <c r="B6306" s="159">
        <v>44202</v>
      </c>
      <c r="C6306" s="160" t="s">
        <v>737</v>
      </c>
      <c r="D6306" s="161">
        <f>VLOOKUP(Pag_Inicio_Corr_mas_casos[[#This Row],[Corregimiento]],Hoja3!$A$2:$D$676,4,0)</f>
        <v>80820</v>
      </c>
      <c r="E6306" s="160">
        <v>75</v>
      </c>
    </row>
    <row r="6307" spans="1:6">
      <c r="A6307" s="158">
        <v>44202</v>
      </c>
      <c r="B6307" s="159">
        <v>44202</v>
      </c>
      <c r="C6307" s="160" t="s">
        <v>807</v>
      </c>
      <c r="D6307" s="161">
        <f>VLOOKUP(Pag_Inicio_Corr_mas_casos[[#This Row],[Corregimiento]],Hoja3!$A$2:$D$676,4,0)</f>
        <v>91001</v>
      </c>
      <c r="E6307" s="160">
        <v>74</v>
      </c>
    </row>
    <row r="6308" spans="1:6">
      <c r="A6308" s="158">
        <v>44202</v>
      </c>
      <c r="B6308" s="159">
        <v>44202</v>
      </c>
      <c r="C6308" s="160" t="s">
        <v>806</v>
      </c>
      <c r="D6308" s="161">
        <f>VLOOKUP(Pag_Inicio_Corr_mas_casos[[#This Row],[Corregimiento]],Hoja3!$A$2:$D$676,4,0)</f>
        <v>81003</v>
      </c>
      <c r="E6308" s="160">
        <v>73</v>
      </c>
    </row>
    <row r="6309" spans="1:6">
      <c r="A6309" s="158">
        <v>44202</v>
      </c>
      <c r="B6309" s="159">
        <v>44202</v>
      </c>
      <c r="C6309" s="160" t="s">
        <v>731</v>
      </c>
      <c r="D6309" s="161">
        <f>VLOOKUP(Pag_Inicio_Corr_mas_casos[[#This Row],[Corregimiento]],Hoja3!$A$2:$D$676,4,0)</f>
        <v>80814</v>
      </c>
      <c r="E6309" s="160">
        <v>69</v>
      </c>
    </row>
    <row r="6310" spans="1:6">
      <c r="A6310" s="158">
        <v>44202</v>
      </c>
      <c r="B6310" s="159">
        <v>44202</v>
      </c>
      <c r="C6310" s="160" t="s">
        <v>741</v>
      </c>
      <c r="D6310" s="161">
        <f>VLOOKUP(Pag_Inicio_Corr_mas_casos[[#This Row],[Corregimiento]],Hoja3!$A$2:$D$676,4,0)</f>
        <v>80815</v>
      </c>
      <c r="E6310" s="160">
        <v>129</v>
      </c>
      <c r="F6310" s="7"/>
    </row>
    <row r="6311" spans="1:6">
      <c r="A6311" s="158">
        <v>44202</v>
      </c>
      <c r="B6311" s="159">
        <v>44202</v>
      </c>
      <c r="C6311" s="160" t="s">
        <v>803</v>
      </c>
      <c r="D6311" s="161">
        <f>VLOOKUP(Pag_Inicio_Corr_mas_casos[[#This Row],[Corregimiento]],Hoja3!$A$2:$D$676,4,0)</f>
        <v>81008</v>
      </c>
      <c r="E6311" s="160">
        <v>67</v>
      </c>
    </row>
    <row r="6312" spans="1:6">
      <c r="A6312" s="158">
        <v>44202</v>
      </c>
      <c r="B6312" s="159">
        <v>44202</v>
      </c>
      <c r="C6312" s="160" t="s">
        <v>729</v>
      </c>
      <c r="D6312" s="161">
        <f>VLOOKUP(Pag_Inicio_Corr_mas_casos[[#This Row],[Corregimiento]],Hoja3!$A$2:$D$676,4,0)</f>
        <v>130708</v>
      </c>
      <c r="E6312" s="160">
        <v>67</v>
      </c>
    </row>
    <row r="6313" spans="1:6">
      <c r="A6313" s="158">
        <v>44202</v>
      </c>
      <c r="B6313" s="159">
        <v>44202</v>
      </c>
      <c r="C6313" s="160" t="s">
        <v>805</v>
      </c>
      <c r="D6313" s="161">
        <f>VLOOKUP(Pag_Inicio_Corr_mas_casos[[#This Row],[Corregimiento]],Hoja3!$A$2:$D$676,4,0)</f>
        <v>81002</v>
      </c>
      <c r="E6313" s="160">
        <v>66</v>
      </c>
    </row>
    <row r="6314" spans="1:6">
      <c r="A6314" s="158">
        <v>44202</v>
      </c>
      <c r="B6314" s="159">
        <v>44202</v>
      </c>
      <c r="C6314" s="160" t="s">
        <v>821</v>
      </c>
      <c r="D6314" s="161">
        <f>VLOOKUP(Pag_Inicio_Corr_mas_casos[[#This Row],[Corregimiento]],Hoja3!$A$2:$D$676,4,0)</f>
        <v>130106</v>
      </c>
      <c r="E6314" s="160">
        <v>63</v>
      </c>
    </row>
    <row r="6315" spans="1:6">
      <c r="A6315" s="158">
        <v>44202</v>
      </c>
      <c r="B6315" s="159">
        <v>44202</v>
      </c>
      <c r="C6315" s="160" t="s">
        <v>808</v>
      </c>
      <c r="D6315" s="161">
        <f>VLOOKUP(Pag_Inicio_Corr_mas_casos[[#This Row],[Corregimiento]],Hoja3!$A$2:$D$676,4,0)</f>
        <v>30111</v>
      </c>
      <c r="E6315" s="160">
        <v>61</v>
      </c>
    </row>
    <row r="6316" spans="1:6">
      <c r="A6316" s="158">
        <v>44202</v>
      </c>
      <c r="B6316" s="159">
        <v>44202</v>
      </c>
      <c r="C6316" s="160" t="s">
        <v>845</v>
      </c>
      <c r="D6316" s="161">
        <f>VLOOKUP(Pag_Inicio_Corr_mas_casos[[#This Row],[Corregimiento]],Hoja3!$A$2:$D$676,4,0)</f>
        <v>40601</v>
      </c>
      <c r="E6316" s="160">
        <v>61</v>
      </c>
    </row>
    <row r="6317" spans="1:6">
      <c r="A6317" s="158">
        <v>44202</v>
      </c>
      <c r="B6317" s="159">
        <v>44202</v>
      </c>
      <c r="C6317" s="160" t="s">
        <v>752</v>
      </c>
      <c r="D6317" s="161">
        <f>VLOOKUP(Pag_Inicio_Corr_mas_casos[[#This Row],[Corregimiento]],Hoja3!$A$2:$D$676,4,0)</f>
        <v>30107</v>
      </c>
      <c r="E6317" s="160">
        <v>59</v>
      </c>
    </row>
    <row r="6318" spans="1:6">
      <c r="A6318" s="158">
        <v>44202</v>
      </c>
      <c r="B6318" s="159">
        <v>44202</v>
      </c>
      <c r="C6318" s="160" t="s">
        <v>804</v>
      </c>
      <c r="D6318" s="161">
        <f>VLOOKUP(Pag_Inicio_Corr_mas_casos[[#This Row],[Corregimiento]],Hoja3!$A$2:$D$676,4,0)</f>
        <v>81001</v>
      </c>
      <c r="E6318" s="160">
        <v>59</v>
      </c>
    </row>
    <row r="6319" spans="1:6">
      <c r="A6319" s="158">
        <v>44202</v>
      </c>
      <c r="B6319" s="159">
        <v>44202</v>
      </c>
      <c r="C6319" s="160" t="s">
        <v>735</v>
      </c>
      <c r="D6319" s="161">
        <f>VLOOKUP(Pag_Inicio_Corr_mas_casos[[#This Row],[Corregimiento]],Hoja3!$A$2:$D$676,4,0)</f>
        <v>130107</v>
      </c>
      <c r="E6319" s="160">
        <v>54</v>
      </c>
    </row>
    <row r="6320" spans="1:6">
      <c r="A6320" s="158">
        <v>44202</v>
      </c>
      <c r="B6320" s="159">
        <v>44202</v>
      </c>
      <c r="C6320" s="160" t="s">
        <v>817</v>
      </c>
      <c r="D6320" s="161">
        <f>VLOOKUP(Pag_Inicio_Corr_mas_casos[[#This Row],[Corregimiento]],Hoja3!$A$2:$D$676,4,0)</f>
        <v>30104</v>
      </c>
      <c r="E6320" s="160">
        <v>53</v>
      </c>
    </row>
    <row r="6321" spans="1:5">
      <c r="A6321" s="158">
        <v>44202</v>
      </c>
      <c r="B6321" s="159">
        <v>44202</v>
      </c>
      <c r="C6321" s="160" t="s">
        <v>800</v>
      </c>
      <c r="D6321" s="161">
        <f>VLOOKUP(Pag_Inicio_Corr_mas_casos[[#This Row],[Corregimiento]],Hoja3!$A$2:$D$676,4,0)</f>
        <v>130702</v>
      </c>
      <c r="E6321" s="160">
        <v>52</v>
      </c>
    </row>
    <row r="6322" spans="1:5">
      <c r="A6322" s="158">
        <v>44202</v>
      </c>
      <c r="B6322" s="159">
        <v>44202</v>
      </c>
      <c r="C6322" s="160" t="s">
        <v>835</v>
      </c>
      <c r="D6322" s="161">
        <f>VLOOKUP(Pag_Inicio_Corr_mas_casos[[#This Row],[Corregimiento]],Hoja3!$A$2:$D$676,4,0)</f>
        <v>80501</v>
      </c>
      <c r="E6322" s="160">
        <v>50</v>
      </c>
    </row>
    <row r="6323" spans="1:5">
      <c r="A6323" s="158">
        <v>44202</v>
      </c>
      <c r="B6323" s="159">
        <v>44202</v>
      </c>
      <c r="C6323" s="160" t="s">
        <v>744</v>
      </c>
      <c r="D6323" s="161">
        <f>VLOOKUP(Pag_Inicio_Corr_mas_casos[[#This Row],[Corregimiento]],Hoja3!$A$2:$D$676,4,0)</f>
        <v>130701</v>
      </c>
      <c r="E6323" s="160">
        <v>47</v>
      </c>
    </row>
    <row r="6324" spans="1:5">
      <c r="A6324" s="158">
        <v>44202</v>
      </c>
      <c r="B6324" s="159">
        <v>44202</v>
      </c>
      <c r="C6324" s="160" t="s">
        <v>723</v>
      </c>
      <c r="D6324" s="161">
        <f>VLOOKUP(Pag_Inicio_Corr_mas_casos[[#This Row],[Corregimiento]],Hoja3!$A$2:$D$676,4,0)</f>
        <v>130717</v>
      </c>
      <c r="E6324" s="160">
        <v>45</v>
      </c>
    </row>
    <row r="6325" spans="1:5">
      <c r="A6325" s="158">
        <v>44202</v>
      </c>
      <c r="B6325" s="159">
        <v>44202</v>
      </c>
      <c r="C6325" s="160" t="s">
        <v>843</v>
      </c>
      <c r="D6325" s="161">
        <f>VLOOKUP(Pag_Inicio_Corr_mas_casos[[#This Row],[Corregimiento]],Hoja3!$A$2:$D$676,4,0)</f>
        <v>40501</v>
      </c>
      <c r="E6325" s="160">
        <v>45</v>
      </c>
    </row>
    <row r="6326" spans="1:5">
      <c r="A6326" s="158">
        <v>44202</v>
      </c>
      <c r="B6326" s="159">
        <v>44202</v>
      </c>
      <c r="C6326" s="160" t="s">
        <v>746</v>
      </c>
      <c r="D6326" s="161">
        <f>VLOOKUP(Pag_Inicio_Corr_mas_casos[[#This Row],[Corregimiento]],Hoja3!$A$2:$D$676,4,0)</f>
        <v>20601</v>
      </c>
      <c r="E6326" s="160">
        <v>43</v>
      </c>
    </row>
    <row r="6327" spans="1:5">
      <c r="A6327" s="158">
        <v>44202</v>
      </c>
      <c r="B6327" s="159">
        <v>44202</v>
      </c>
      <c r="C6327" s="160" t="s">
        <v>780</v>
      </c>
      <c r="D6327" s="161">
        <f>VLOOKUP(Pag_Inicio_Corr_mas_casos[[#This Row],[Corregimiento]],Hoja3!$A$2:$D$676,4,0)</f>
        <v>81005</v>
      </c>
      <c r="E6327" s="160">
        <v>41</v>
      </c>
    </row>
    <row r="6328" spans="1:5">
      <c r="A6328" s="158">
        <v>44202</v>
      </c>
      <c r="B6328" s="159">
        <v>44202</v>
      </c>
      <c r="C6328" s="160" t="s">
        <v>745</v>
      </c>
      <c r="D6328" s="161">
        <f>VLOOKUP(Pag_Inicio_Corr_mas_casos[[#This Row],[Corregimiento]],Hoja3!$A$2:$D$676,4,0)</f>
        <v>80804</v>
      </c>
      <c r="E6328" s="160">
        <v>41</v>
      </c>
    </row>
    <row r="6329" spans="1:5">
      <c r="A6329" s="158">
        <v>44202</v>
      </c>
      <c r="B6329" s="159">
        <v>44202</v>
      </c>
      <c r="C6329" s="160" t="s">
        <v>823</v>
      </c>
      <c r="D6329" s="161">
        <f>VLOOKUP(Pag_Inicio_Corr_mas_casos[[#This Row],[Corregimiento]],Hoja3!$A$2:$D$676,4,0)</f>
        <v>130108</v>
      </c>
      <c r="E6329" s="160">
        <v>39</v>
      </c>
    </row>
    <row r="6330" spans="1:5">
      <c r="A6330" s="158">
        <v>44202</v>
      </c>
      <c r="B6330" s="159">
        <v>44202</v>
      </c>
      <c r="C6330" s="160" t="s">
        <v>777</v>
      </c>
      <c r="D6330" s="161">
        <f>VLOOKUP(Pag_Inicio_Corr_mas_casos[[#This Row],[Corregimiento]],Hoja3!$A$2:$D$676,4,0)</f>
        <v>80808</v>
      </c>
      <c r="E6330" s="160">
        <v>38</v>
      </c>
    </row>
    <row r="6331" spans="1:5">
      <c r="A6331" s="158">
        <v>44202</v>
      </c>
      <c r="B6331" s="159">
        <v>44202</v>
      </c>
      <c r="C6331" s="160" t="s">
        <v>836</v>
      </c>
      <c r="D6331" s="161">
        <f>VLOOKUP(Pag_Inicio_Corr_mas_casos[[#This Row],[Corregimiento]],Hoja3!$A$2:$D$676,4,0)</f>
        <v>20105</v>
      </c>
      <c r="E6331" s="160">
        <v>36</v>
      </c>
    </row>
    <row r="6332" spans="1:5">
      <c r="A6332" s="158">
        <v>44202</v>
      </c>
      <c r="B6332" s="159">
        <v>44202</v>
      </c>
      <c r="C6332" s="160" t="s">
        <v>749</v>
      </c>
      <c r="D6332" s="161">
        <f>VLOOKUP(Pag_Inicio_Corr_mas_casos[[#This Row],[Corregimiento]],Hoja3!$A$2:$D$676,4,0)</f>
        <v>30113</v>
      </c>
      <c r="E6332" s="160">
        <v>35</v>
      </c>
    </row>
    <row r="6333" spans="1:5">
      <c r="A6333" s="158">
        <v>44202</v>
      </c>
      <c r="B6333" s="159">
        <v>44202</v>
      </c>
      <c r="C6333" s="160" t="s">
        <v>790</v>
      </c>
      <c r="D6333" s="161">
        <f>VLOOKUP(Pag_Inicio_Corr_mas_casos[[#This Row],[Corregimiento]],Hoja3!$A$2:$D$676,4,0)</f>
        <v>60103</v>
      </c>
      <c r="E6333" s="160">
        <v>34</v>
      </c>
    </row>
    <row r="6334" spans="1:5">
      <c r="A6334" s="158">
        <v>44202</v>
      </c>
      <c r="B6334" s="159">
        <v>44202</v>
      </c>
      <c r="C6334" s="160" t="s">
        <v>754</v>
      </c>
      <c r="D6334" s="161">
        <f>VLOOKUP(Pag_Inicio_Corr_mas_casos[[#This Row],[Corregimiento]],Hoja3!$A$2:$D$676,4,0)</f>
        <v>130709</v>
      </c>
      <c r="E6334" s="160">
        <v>34</v>
      </c>
    </row>
    <row r="6335" spans="1:5">
      <c r="A6335" s="158">
        <v>44202</v>
      </c>
      <c r="B6335" s="159">
        <v>44202</v>
      </c>
      <c r="C6335" s="160" t="s">
        <v>781</v>
      </c>
      <c r="D6335" s="161">
        <f>VLOOKUP(Pag_Inicio_Corr_mas_casos[[#This Row],[Corregimiento]],Hoja3!$A$2:$D$676,4,0)</f>
        <v>80802</v>
      </c>
      <c r="E6335" s="160">
        <v>33</v>
      </c>
    </row>
    <row r="6336" spans="1:5">
      <c r="A6336" s="158">
        <v>44202</v>
      </c>
      <c r="B6336" s="159">
        <v>44202</v>
      </c>
      <c r="C6336" s="160" t="s">
        <v>844</v>
      </c>
      <c r="D6336" s="161">
        <f>VLOOKUP(Pag_Inicio_Corr_mas_casos[[#This Row],[Corregimiento]],Hoja3!$A$2:$D$676,4,0)</f>
        <v>91007</v>
      </c>
      <c r="E6336" s="160">
        <v>31</v>
      </c>
    </row>
    <row r="6337" spans="1:5">
      <c r="A6337" s="158">
        <v>44202</v>
      </c>
      <c r="B6337" s="159">
        <v>44202</v>
      </c>
      <c r="C6337" s="160" t="s">
        <v>742</v>
      </c>
      <c r="D6337" s="161">
        <f>VLOOKUP(Pag_Inicio_Corr_mas_casos[[#This Row],[Corregimiento]],Hoja3!$A$2:$D$676,4,0)</f>
        <v>130716</v>
      </c>
      <c r="E6337" s="160">
        <v>30</v>
      </c>
    </row>
    <row r="6338" spans="1:5">
      <c r="A6338" s="158">
        <v>44202</v>
      </c>
      <c r="B6338" s="159">
        <v>44202</v>
      </c>
      <c r="C6338" s="160" t="s">
        <v>762</v>
      </c>
      <c r="D6338" s="161">
        <f>VLOOKUP(Pag_Inicio_Corr_mas_casos[[#This Row],[Corregimiento]],Hoja3!$A$2:$D$676,4,0)</f>
        <v>80803</v>
      </c>
      <c r="E6338" s="160">
        <v>28</v>
      </c>
    </row>
    <row r="6339" spans="1:5">
      <c r="A6339" s="158">
        <v>44202</v>
      </c>
      <c r="B6339" s="159">
        <v>44202</v>
      </c>
      <c r="C6339" s="160" t="s">
        <v>743</v>
      </c>
      <c r="D6339" s="161">
        <f>VLOOKUP(Pag_Inicio_Corr_mas_casos[[#This Row],[Corregimiento]],Hoja3!$A$2:$D$676,4,0)</f>
        <v>50208</v>
      </c>
      <c r="E6339" s="160">
        <v>27</v>
      </c>
    </row>
    <row r="6340" spans="1:5">
      <c r="A6340" s="158">
        <v>44202</v>
      </c>
      <c r="B6340" s="159">
        <v>44202</v>
      </c>
      <c r="C6340" s="160" t="s">
        <v>776</v>
      </c>
      <c r="D6340" s="161">
        <f>VLOOKUP(Pag_Inicio_Corr_mas_casos[[#This Row],[Corregimiento]],Hoja3!$A$2:$D$676,4,0)</f>
        <v>130706</v>
      </c>
      <c r="E6340" s="160">
        <v>26</v>
      </c>
    </row>
    <row r="6341" spans="1:5">
      <c r="A6341" s="158">
        <v>44202</v>
      </c>
      <c r="B6341" s="159">
        <v>44202</v>
      </c>
      <c r="C6341" s="160" t="s">
        <v>779</v>
      </c>
      <c r="D6341" s="161">
        <f>VLOOKUP(Pag_Inicio_Corr_mas_casos[[#This Row],[Corregimiento]],Hoja3!$A$2:$D$676,4,0)</f>
        <v>130105</v>
      </c>
      <c r="E6341" s="160">
        <v>24</v>
      </c>
    </row>
    <row r="6342" spans="1:5">
      <c r="A6342" s="158">
        <v>44202</v>
      </c>
      <c r="B6342" s="159">
        <v>44202</v>
      </c>
      <c r="C6342" s="160" t="s">
        <v>850</v>
      </c>
      <c r="D6342" s="161">
        <f>VLOOKUP(Pag_Inicio_Corr_mas_casos[[#This Row],[Corregimiento]],Hoja3!$A$2:$D$676,4,0)</f>
        <v>30110</v>
      </c>
      <c r="E6342" s="160">
        <v>24</v>
      </c>
    </row>
    <row r="6343" spans="1:5">
      <c r="A6343" s="158">
        <v>44202</v>
      </c>
      <c r="B6343" s="159">
        <v>44202</v>
      </c>
      <c r="C6343" s="160" t="s">
        <v>760</v>
      </c>
      <c r="D6343" s="161">
        <f>VLOOKUP(Pag_Inicio_Corr_mas_casos[[#This Row],[Corregimiento]],Hoja3!$A$2:$D$676,4,0)</f>
        <v>20207</v>
      </c>
      <c r="E6343" s="160">
        <v>24</v>
      </c>
    </row>
    <row r="6344" spans="1:5">
      <c r="A6344" s="158">
        <v>44202</v>
      </c>
      <c r="B6344" s="159">
        <v>44202</v>
      </c>
      <c r="C6344" s="160" t="s">
        <v>785</v>
      </c>
      <c r="D6344" s="161">
        <f>VLOOKUP(Pag_Inicio_Corr_mas_casos[[#This Row],[Corregimiento]],Hoja3!$A$2:$D$676,4,0)</f>
        <v>80805</v>
      </c>
      <c r="E6344" s="160">
        <v>23</v>
      </c>
    </row>
    <row r="6345" spans="1:5">
      <c r="A6345" s="158">
        <v>44202</v>
      </c>
      <c r="B6345" s="159">
        <v>44202</v>
      </c>
      <c r="C6345" s="160" t="s">
        <v>879</v>
      </c>
      <c r="D6345" s="161">
        <f>VLOOKUP(Pag_Inicio_Corr_mas_casos[[#This Row],[Corregimiento]],Hoja3!$A$2:$D$676,4,0)</f>
        <v>30109</v>
      </c>
      <c r="E6345" s="160">
        <v>22</v>
      </c>
    </row>
    <row r="6346" spans="1:5">
      <c r="A6346" s="158">
        <v>44202</v>
      </c>
      <c r="B6346" s="159">
        <v>44202</v>
      </c>
      <c r="C6346" s="160" t="s">
        <v>792</v>
      </c>
      <c r="D6346" s="161">
        <f>VLOOKUP(Pag_Inicio_Corr_mas_casos[[#This Row],[Corregimiento]],Hoja3!$A$2:$D$676,4,0)</f>
        <v>40612</v>
      </c>
      <c r="E6346" s="160">
        <v>22</v>
      </c>
    </row>
    <row r="6347" spans="1:5">
      <c r="A6347" s="158">
        <v>44202</v>
      </c>
      <c r="B6347" s="159">
        <v>44202</v>
      </c>
      <c r="C6347" s="160" t="s">
        <v>783</v>
      </c>
      <c r="D6347" s="161">
        <f>VLOOKUP(Pag_Inicio_Corr_mas_casos[[#This Row],[Corregimiento]],Hoja3!$A$2:$D$676,4,0)</f>
        <v>81004</v>
      </c>
      <c r="E6347" s="160">
        <v>22</v>
      </c>
    </row>
    <row r="6348" spans="1:5">
      <c r="A6348" s="158">
        <v>44202</v>
      </c>
      <c r="B6348" s="159">
        <v>44202</v>
      </c>
      <c r="C6348" s="160" t="s">
        <v>812</v>
      </c>
      <c r="D6348" s="161">
        <f>VLOOKUP(Pag_Inicio_Corr_mas_casos[[#This Row],[Corregimiento]],Hoja3!$A$2:$D$676,4,0)</f>
        <v>30103</v>
      </c>
      <c r="E6348" s="160">
        <v>22</v>
      </c>
    </row>
    <row r="6349" spans="1:5">
      <c r="A6349" s="158">
        <v>44202</v>
      </c>
      <c r="B6349" s="159">
        <v>44202</v>
      </c>
      <c r="C6349" s="160" t="s">
        <v>848</v>
      </c>
      <c r="D6349" s="161">
        <f>VLOOKUP(Pag_Inicio_Corr_mas_casos[[#This Row],[Corregimiento]],Hoja3!$A$2:$D$676,4,0)</f>
        <v>20401</v>
      </c>
      <c r="E6349" s="160">
        <v>21</v>
      </c>
    </row>
    <row r="6350" spans="1:5">
      <c r="A6350" s="158">
        <v>44202</v>
      </c>
      <c r="B6350" s="159">
        <v>44202</v>
      </c>
      <c r="C6350" s="160" t="s">
        <v>755</v>
      </c>
      <c r="D6350" s="161">
        <f>VLOOKUP(Pag_Inicio_Corr_mas_casos[[#This Row],[Corregimiento]],Hoja3!$A$2:$D$676,4,0)</f>
        <v>40606</v>
      </c>
      <c r="E6350" s="160">
        <v>21</v>
      </c>
    </row>
    <row r="6351" spans="1:5">
      <c r="A6351" s="158">
        <v>44202</v>
      </c>
      <c r="B6351" s="159">
        <v>44202</v>
      </c>
      <c r="C6351" s="160" t="s">
        <v>747</v>
      </c>
      <c r="D6351" s="161">
        <f>VLOOKUP(Pag_Inicio_Corr_mas_casos[[#This Row],[Corregimiento]],Hoja3!$A$2:$D$676,4,0)</f>
        <v>81006</v>
      </c>
      <c r="E6351" s="160">
        <v>19</v>
      </c>
    </row>
    <row r="6352" spans="1:5">
      <c r="A6352" s="158">
        <v>44202</v>
      </c>
      <c r="B6352" s="159">
        <v>44202</v>
      </c>
      <c r="C6352" s="160" t="s">
        <v>828</v>
      </c>
      <c r="D6352" s="161">
        <f>VLOOKUP(Pag_Inicio_Corr_mas_casos[[#This Row],[Corregimiento]],Hoja3!$A$2:$D$676,4,0)</f>
        <v>20602</v>
      </c>
      <c r="E6352" s="160">
        <v>18</v>
      </c>
    </row>
    <row r="6353" spans="1:5">
      <c r="A6353" s="158">
        <v>44202</v>
      </c>
      <c r="B6353" s="159">
        <v>44202</v>
      </c>
      <c r="C6353" s="160" t="s">
        <v>882</v>
      </c>
      <c r="D6353" s="161">
        <f>VLOOKUP(Pag_Inicio_Corr_mas_casos[[#This Row],[Corregimiento]],Hoja3!$A$2:$D$676,4,0)</f>
        <v>20104</v>
      </c>
      <c r="E6353" s="160">
        <v>18</v>
      </c>
    </row>
    <row r="6354" spans="1:5">
      <c r="A6354" s="158">
        <v>44202</v>
      </c>
      <c r="B6354" s="159">
        <v>44202</v>
      </c>
      <c r="C6354" s="160" t="s">
        <v>858</v>
      </c>
      <c r="D6354" s="161">
        <f>VLOOKUP(Pag_Inicio_Corr_mas_casos[[#This Row],[Corregimiento]],Hoja3!$A$2:$D$676,4,0)</f>
        <v>30101</v>
      </c>
      <c r="E6354" s="160">
        <v>17</v>
      </c>
    </row>
    <row r="6355" spans="1:5">
      <c r="A6355" s="158">
        <v>44202</v>
      </c>
      <c r="B6355" s="159">
        <v>44202</v>
      </c>
      <c r="C6355" s="160" t="s">
        <v>852</v>
      </c>
      <c r="D6355" s="161">
        <f>VLOOKUP(Pag_Inicio_Corr_mas_casos[[#This Row],[Corregimiento]],Hoja3!$A$2:$D$676,4,0)</f>
        <v>20201</v>
      </c>
      <c r="E6355" s="160">
        <v>17</v>
      </c>
    </row>
    <row r="6356" spans="1:5">
      <c r="A6356" s="158">
        <v>44202</v>
      </c>
      <c r="B6356" s="159">
        <v>44202</v>
      </c>
      <c r="C6356" s="160" t="s">
        <v>898</v>
      </c>
      <c r="D6356" s="161">
        <f>VLOOKUP(Pag_Inicio_Corr_mas_casos[[#This Row],[Corregimiento]],Hoja3!$A$2:$D$676,4,0)</f>
        <v>20307</v>
      </c>
      <c r="E6356" s="160">
        <v>17</v>
      </c>
    </row>
    <row r="6357" spans="1:5">
      <c r="A6357" s="158">
        <v>44202</v>
      </c>
      <c r="B6357" s="159">
        <v>44202</v>
      </c>
      <c r="C6357" s="160" t="s">
        <v>788</v>
      </c>
      <c r="D6357" s="161">
        <f>VLOOKUP(Pag_Inicio_Corr_mas_casos[[#This Row],[Corregimiento]],Hoja3!$A$2:$D$676,4,0)</f>
        <v>40611</v>
      </c>
      <c r="E6357" s="160">
        <v>16</v>
      </c>
    </row>
    <row r="6358" spans="1:5">
      <c r="A6358" s="158">
        <v>44202</v>
      </c>
      <c r="B6358" s="159">
        <v>44202</v>
      </c>
      <c r="C6358" s="160" t="s">
        <v>864</v>
      </c>
      <c r="D6358" s="161">
        <f>VLOOKUP(Pag_Inicio_Corr_mas_casos[[#This Row],[Corregimiento]],Hoja3!$A$2:$D$676,4,0)</f>
        <v>91101</v>
      </c>
      <c r="E6358" s="160">
        <v>16</v>
      </c>
    </row>
    <row r="6359" spans="1:5">
      <c r="A6359" s="158">
        <v>44202</v>
      </c>
      <c r="B6359" s="159">
        <v>44202</v>
      </c>
      <c r="C6359" s="160" t="s">
        <v>899</v>
      </c>
      <c r="D6359" s="161">
        <f>VLOOKUP(Pag_Inicio_Corr_mas_casos[[#This Row],[Corregimiento]],Hoja3!$A$2:$D$676,4,0)</f>
        <v>130402</v>
      </c>
      <c r="E6359" s="160">
        <v>16</v>
      </c>
    </row>
    <row r="6360" spans="1:5">
      <c r="A6360" s="158">
        <v>44202</v>
      </c>
      <c r="B6360" s="159">
        <v>44202</v>
      </c>
      <c r="C6360" s="160" t="s">
        <v>900</v>
      </c>
      <c r="D6360" s="161">
        <f>VLOOKUP(Pag_Inicio_Corr_mas_casos[[#This Row],[Corregimiento]],Hoja3!$A$2:$D$676,4,0)</f>
        <v>20305</v>
      </c>
      <c r="E6360" s="160">
        <v>15</v>
      </c>
    </row>
    <row r="6361" spans="1:5">
      <c r="A6361" s="158">
        <v>44202</v>
      </c>
      <c r="B6361" s="159">
        <v>44202</v>
      </c>
      <c r="C6361" s="160" t="s">
        <v>826</v>
      </c>
      <c r="D6361" s="161">
        <f>VLOOKUP(Pag_Inicio_Corr_mas_casos[[#This Row],[Corregimiento]],Hoja3!$A$2:$D$676,4,0)</f>
        <v>70301</v>
      </c>
      <c r="E6361" s="160">
        <v>15</v>
      </c>
    </row>
    <row r="6362" spans="1:5">
      <c r="A6362" s="158">
        <v>44202</v>
      </c>
      <c r="B6362" s="159">
        <v>44202</v>
      </c>
      <c r="C6362" s="160" t="s">
        <v>862</v>
      </c>
      <c r="D6362" s="161">
        <f>VLOOKUP(Pag_Inicio_Corr_mas_casos[[#This Row],[Corregimiento]],Hoja3!$A$2:$D$676,4,0)</f>
        <v>40202</v>
      </c>
      <c r="E6362" s="160">
        <v>15</v>
      </c>
    </row>
    <row r="6363" spans="1:5">
      <c r="A6363" s="158">
        <v>44202</v>
      </c>
      <c r="B6363" s="159">
        <v>44202</v>
      </c>
      <c r="C6363" s="160" t="s">
        <v>818</v>
      </c>
      <c r="D6363" s="161">
        <f>VLOOKUP(Pag_Inicio_Corr_mas_casos[[#This Row],[Corregimiento]],Hoja3!$A$2:$D$676,4,0)</f>
        <v>91008</v>
      </c>
      <c r="E6363" s="160">
        <v>14</v>
      </c>
    </row>
    <row r="6364" spans="1:5">
      <c r="A6364" s="158">
        <v>44202</v>
      </c>
      <c r="B6364" s="159">
        <v>44202</v>
      </c>
      <c r="C6364" s="160" t="s">
        <v>860</v>
      </c>
      <c r="D6364" s="161">
        <f>VLOOKUP(Pag_Inicio_Corr_mas_casos[[#This Row],[Corregimiento]],Hoja3!$A$2:$D$676,4,0)</f>
        <v>20205</v>
      </c>
      <c r="E6364" s="160">
        <v>14</v>
      </c>
    </row>
    <row r="6365" spans="1:5">
      <c r="A6365" s="158">
        <v>44202</v>
      </c>
      <c r="B6365" s="159">
        <v>44202</v>
      </c>
      <c r="C6365" s="160" t="s">
        <v>855</v>
      </c>
      <c r="D6365" s="161">
        <f>VLOOKUP(Pag_Inicio_Corr_mas_casos[[#This Row],[Corregimiento]],Hoja3!$A$2:$D$676,4,0)</f>
        <v>91011</v>
      </c>
      <c r="E6365" s="160">
        <v>14</v>
      </c>
    </row>
    <row r="6366" spans="1:5">
      <c r="A6366" s="158">
        <v>44202</v>
      </c>
      <c r="B6366" s="159">
        <v>44202</v>
      </c>
      <c r="C6366" s="160" t="s">
        <v>901</v>
      </c>
      <c r="D6366" s="161">
        <f>VLOOKUP(Pag_Inicio_Corr_mas_casos[[#This Row],[Corregimiento]],Hoja3!$A$2:$D$676,4,0)</f>
        <v>20106</v>
      </c>
      <c r="E6366" s="160">
        <v>14</v>
      </c>
    </row>
    <row r="6367" spans="1:5">
      <c r="A6367" s="158">
        <v>44202</v>
      </c>
      <c r="B6367" s="159">
        <v>44202</v>
      </c>
      <c r="C6367" s="160" t="s">
        <v>842</v>
      </c>
      <c r="D6367" s="161">
        <f>VLOOKUP(Pag_Inicio_Corr_mas_casos[[#This Row],[Corregimiento]],Hoja3!$A$2:$D$676,4,0)</f>
        <v>20101</v>
      </c>
      <c r="E6367" s="160">
        <v>14</v>
      </c>
    </row>
    <row r="6368" spans="1:5">
      <c r="A6368" s="158">
        <v>44202</v>
      </c>
      <c r="B6368" s="159">
        <v>44202</v>
      </c>
      <c r="C6368" s="160" t="s">
        <v>789</v>
      </c>
      <c r="D6368" s="161">
        <f>VLOOKUP(Pag_Inicio_Corr_mas_casos[[#This Row],[Corregimiento]],Hoja3!$A$2:$D$676,4,0)</f>
        <v>130310</v>
      </c>
      <c r="E6368" s="160">
        <v>14</v>
      </c>
    </row>
    <row r="6369" spans="1:6">
      <c r="A6369" s="158">
        <v>44202</v>
      </c>
      <c r="B6369" s="159">
        <v>44202</v>
      </c>
      <c r="C6369" s="160" t="s">
        <v>889</v>
      </c>
      <c r="D6369" s="161">
        <f>VLOOKUP(Pag_Inicio_Corr_mas_casos[[#This Row],[Corregimiento]],Hoja3!$A$2:$D$676,4,0)</f>
        <v>90607</v>
      </c>
      <c r="E6369" s="160">
        <v>13</v>
      </c>
    </row>
    <row r="6370" spans="1:6">
      <c r="A6370" s="158">
        <v>44202</v>
      </c>
      <c r="B6370" s="159">
        <v>44202</v>
      </c>
      <c r="C6370" s="160" t="s">
        <v>902</v>
      </c>
      <c r="D6370" s="161">
        <f>VLOOKUP(Pag_Inicio_Corr_mas_casos[[#This Row],[Corregimiento]],Hoja3!$A$2:$D$676,4,0)</f>
        <v>130707</v>
      </c>
      <c r="E6370" s="160">
        <v>13</v>
      </c>
    </row>
    <row r="6371" spans="1:6">
      <c r="A6371" s="158">
        <v>44202</v>
      </c>
      <c r="B6371" s="159">
        <v>44202</v>
      </c>
      <c r="C6371" s="160" t="s">
        <v>868</v>
      </c>
      <c r="D6371" s="161">
        <f>VLOOKUP(Pag_Inicio_Corr_mas_casos[[#This Row],[Corregimiento]],Hoja3!$A$2:$D$676,4,0)</f>
        <v>80818</v>
      </c>
      <c r="E6371" s="160">
        <v>13</v>
      </c>
    </row>
    <row r="6372" spans="1:6">
      <c r="A6372" s="158">
        <v>44202</v>
      </c>
      <c r="B6372" s="159">
        <v>44202</v>
      </c>
      <c r="C6372" s="160" t="s">
        <v>903</v>
      </c>
      <c r="D6372" s="161">
        <f>VLOOKUP(Pag_Inicio_Corr_mas_casos[[#This Row],[Corregimiento]],Hoja3!$A$2:$D$676,4,0)</f>
        <v>30401</v>
      </c>
      <c r="E6372" s="160">
        <v>12</v>
      </c>
    </row>
    <row r="6373" spans="1:6">
      <c r="A6373" s="158">
        <v>44202</v>
      </c>
      <c r="B6373" s="159">
        <v>44202</v>
      </c>
      <c r="C6373" s="160" t="s">
        <v>878</v>
      </c>
      <c r="D6373" s="161">
        <f>VLOOKUP(Pag_Inicio_Corr_mas_casos[[#This Row],[Corregimiento]],Hoja3!$A$2:$D$676,4,0)</f>
        <v>90601</v>
      </c>
      <c r="E6373" s="160">
        <v>12</v>
      </c>
    </row>
    <row r="6374" spans="1:6">
      <c r="A6374" s="158">
        <v>44202</v>
      </c>
      <c r="B6374" s="159">
        <v>44202</v>
      </c>
      <c r="C6374" s="160" t="s">
        <v>904</v>
      </c>
      <c r="D6374" s="161">
        <f>VLOOKUP(Pag_Inicio_Corr_mas_casos[[#This Row],[Corregimiento]],Hoja3!$A$2:$D$676,4,0)</f>
        <v>90105</v>
      </c>
      <c r="E6374" s="160">
        <v>12</v>
      </c>
    </row>
    <row r="6375" spans="1:6">
      <c r="A6375" s="158">
        <v>44202</v>
      </c>
      <c r="B6375" s="159">
        <v>44202</v>
      </c>
      <c r="C6375" s="160" t="s">
        <v>791</v>
      </c>
      <c r="D6375" s="161">
        <f>VLOOKUP(Pag_Inicio_Corr_mas_casos[[#This Row],[Corregimiento]],Hoja3!$A$2:$D$676,4,0)</f>
        <v>60101</v>
      </c>
      <c r="E6375" s="160">
        <v>12</v>
      </c>
    </row>
    <row r="6376" spans="1:6">
      <c r="A6376" s="158">
        <v>44202</v>
      </c>
      <c r="B6376" s="159">
        <v>44202</v>
      </c>
      <c r="C6376" s="160" t="s">
        <v>787</v>
      </c>
      <c r="D6376" s="161">
        <f>VLOOKUP(Pag_Inicio_Corr_mas_casos[[#This Row],[Corregimiento]],Hoja3!$A$2:$D$676,4,0)</f>
        <v>30115</v>
      </c>
      <c r="E6376" s="160">
        <v>11</v>
      </c>
    </row>
    <row r="6377" spans="1:6">
      <c r="A6377" s="158">
        <v>44202</v>
      </c>
      <c r="B6377" s="159">
        <v>44202</v>
      </c>
      <c r="C6377" s="160" t="s">
        <v>892</v>
      </c>
      <c r="D6377" s="161">
        <f>VLOOKUP(Pag_Inicio_Corr_mas_casos[[#This Row],[Corregimiento]],Hoja3!$A$2:$D$676,4,0)</f>
        <v>50207</v>
      </c>
      <c r="E6377" s="160">
        <v>11</v>
      </c>
    </row>
    <row r="6378" spans="1:6">
      <c r="A6378" s="158">
        <v>44202</v>
      </c>
      <c r="B6378" s="159">
        <v>44202</v>
      </c>
      <c r="C6378" s="160" t="s">
        <v>865</v>
      </c>
      <c r="D6378" s="161">
        <f>VLOOKUP(Pag_Inicio_Corr_mas_casos[[#This Row],[Corregimiento]],Hoja3!$A$2:$D$676,4,0)</f>
        <v>130401</v>
      </c>
      <c r="E6378" s="160">
        <v>11</v>
      </c>
    </row>
    <row r="6379" spans="1:6">
      <c r="A6379" s="158">
        <v>44202</v>
      </c>
      <c r="B6379" s="159">
        <v>44202</v>
      </c>
      <c r="C6379" s="160" t="s">
        <v>846</v>
      </c>
      <c r="D6379" s="161">
        <f>VLOOKUP(Pag_Inicio_Corr_mas_casos[[#This Row],[Corregimiento]],Hoja3!$A$2:$D$676,4,0)</f>
        <v>60401</v>
      </c>
      <c r="E6379" s="160">
        <v>11</v>
      </c>
    </row>
    <row r="6380" spans="1:6">
      <c r="A6380" s="158">
        <v>44202</v>
      </c>
      <c r="B6380" s="159">
        <v>44202</v>
      </c>
      <c r="C6380" s="160" t="s">
        <v>854</v>
      </c>
      <c r="D6380" s="161">
        <f>VLOOKUP(Pag_Inicio_Corr_mas_casos[[#This Row],[Corregimiento]],Hoja3!$A$2:$D$676,4,0)</f>
        <v>91013</v>
      </c>
      <c r="E6380" s="160">
        <v>11</v>
      </c>
    </row>
    <row r="6381" spans="1:6">
      <c r="A6381" s="98">
        <v>44203</v>
      </c>
      <c r="B6381" s="99">
        <v>44203</v>
      </c>
      <c r="C6381" s="100" t="s">
        <v>797</v>
      </c>
      <c r="D6381" s="101">
        <f>VLOOKUP(Pag_Inicio_Corr_mas_casos[[#This Row],[Corregimiento]],Hoja3!$A$2:$D$676,4,0)</f>
        <v>80819</v>
      </c>
      <c r="E6381" s="100">
        <v>138</v>
      </c>
      <c r="F6381">
        <v>85</v>
      </c>
    </row>
    <row r="6382" spans="1:6">
      <c r="A6382" s="98">
        <v>44203</v>
      </c>
      <c r="B6382" s="99">
        <v>44203</v>
      </c>
      <c r="C6382" s="100" t="s">
        <v>853</v>
      </c>
      <c r="D6382" s="101">
        <f>VLOOKUP(Pag_Inicio_Corr_mas_casos[[#This Row],[Corregimiento]],Hoja3!$A$2:$D$676,4,0)</f>
        <v>130101</v>
      </c>
      <c r="E6382" s="100">
        <v>124</v>
      </c>
    </row>
    <row r="6383" spans="1:6">
      <c r="A6383" s="98">
        <v>44203</v>
      </c>
      <c r="B6383" s="99">
        <v>44203</v>
      </c>
      <c r="C6383" s="100" t="s">
        <v>821</v>
      </c>
      <c r="D6383" s="101">
        <f>VLOOKUP(Pag_Inicio_Corr_mas_casos[[#This Row],[Corregimiento]],Hoja3!$A$2:$D$676,4,0)</f>
        <v>130106</v>
      </c>
      <c r="E6383" s="100">
        <v>101</v>
      </c>
    </row>
    <row r="6384" spans="1:6">
      <c r="A6384" s="98">
        <v>44203</v>
      </c>
      <c r="B6384" s="99">
        <v>44203</v>
      </c>
      <c r="C6384" s="100" t="s">
        <v>831</v>
      </c>
      <c r="D6384" s="101">
        <f>VLOOKUP(Pag_Inicio_Corr_mas_casos[[#This Row],[Corregimiento]],Hoja3!$A$2:$D$676,4,0)</f>
        <v>80812</v>
      </c>
      <c r="E6384" s="100">
        <v>100</v>
      </c>
    </row>
    <row r="6385" spans="1:6">
      <c r="A6385" s="98">
        <v>44203</v>
      </c>
      <c r="B6385" s="99">
        <v>44203</v>
      </c>
      <c r="C6385" s="100" t="s">
        <v>555</v>
      </c>
      <c r="D6385" s="101">
        <f>VLOOKUP(Pag_Inicio_Corr_mas_casos[[#This Row],[Corregimiento]],Hoja3!$A$2:$D$676,4,0)</f>
        <v>80821</v>
      </c>
      <c r="E6385" s="100">
        <v>91</v>
      </c>
    </row>
    <row r="6386" spans="1:6">
      <c r="A6386" s="98">
        <v>44203</v>
      </c>
      <c r="B6386" s="99">
        <v>44203</v>
      </c>
      <c r="C6386" s="100" t="s">
        <v>805</v>
      </c>
      <c r="D6386" s="101">
        <f>VLOOKUP(Pag_Inicio_Corr_mas_casos[[#This Row],[Corregimiento]],Hoja3!$A$2:$D$676,4,0)</f>
        <v>81002</v>
      </c>
      <c r="E6386" s="100">
        <v>90</v>
      </c>
    </row>
    <row r="6387" spans="1:6">
      <c r="A6387" s="98">
        <v>44203</v>
      </c>
      <c r="B6387" s="99">
        <v>44203</v>
      </c>
      <c r="C6387" s="100" t="s">
        <v>739</v>
      </c>
      <c r="D6387" s="101">
        <f>VLOOKUP(Pag_Inicio_Corr_mas_casos[[#This Row],[Corregimiento]],Hoja3!$A$2:$D$676,4,0)</f>
        <v>80822</v>
      </c>
      <c r="E6387" s="100">
        <v>87</v>
      </c>
    </row>
    <row r="6388" spans="1:6">
      <c r="A6388" s="98">
        <v>44203</v>
      </c>
      <c r="B6388" s="99">
        <v>44203</v>
      </c>
      <c r="C6388" s="100" t="s">
        <v>726</v>
      </c>
      <c r="D6388" s="101">
        <f>VLOOKUP(Pag_Inicio_Corr_mas_casos[[#This Row],[Corregimiento]],Hoja3!$A$2:$D$676,4,0)</f>
        <v>80823</v>
      </c>
      <c r="E6388" s="100">
        <v>82</v>
      </c>
    </row>
    <row r="6389" spans="1:6">
      <c r="A6389" s="98">
        <v>44203</v>
      </c>
      <c r="B6389" s="99">
        <v>44203</v>
      </c>
      <c r="C6389" s="100" t="s">
        <v>738</v>
      </c>
      <c r="D6389" s="101">
        <f>VLOOKUP(Pag_Inicio_Corr_mas_casos[[#This Row],[Corregimiento]],Hoja3!$A$2:$D$676,4,0)</f>
        <v>80817</v>
      </c>
      <c r="E6389" s="100">
        <v>80</v>
      </c>
    </row>
    <row r="6390" spans="1:6">
      <c r="A6390" s="98">
        <v>44203</v>
      </c>
      <c r="B6390" s="99">
        <v>44203</v>
      </c>
      <c r="C6390" s="100" t="s">
        <v>730</v>
      </c>
      <c r="D6390" s="101">
        <f>VLOOKUP(Pag_Inicio_Corr_mas_casos[[#This Row],[Corregimiento]],Hoja3!$A$2:$D$676,4,0)</f>
        <v>81007</v>
      </c>
      <c r="E6390" s="100">
        <v>75</v>
      </c>
    </row>
    <row r="6391" spans="1:6">
      <c r="A6391" s="98">
        <v>44203</v>
      </c>
      <c r="B6391" s="99">
        <v>44203</v>
      </c>
      <c r="C6391" s="100" t="s">
        <v>804</v>
      </c>
      <c r="D6391" s="101">
        <f>VLOOKUP(Pag_Inicio_Corr_mas_casos[[#This Row],[Corregimiento]],Hoja3!$A$2:$D$676,4,0)</f>
        <v>81001</v>
      </c>
      <c r="E6391" s="100">
        <v>75</v>
      </c>
    </row>
    <row r="6392" spans="1:6">
      <c r="A6392" s="98">
        <v>44203</v>
      </c>
      <c r="B6392" s="99">
        <v>44203</v>
      </c>
      <c r="C6392" s="100" t="s">
        <v>839</v>
      </c>
      <c r="D6392" s="101">
        <f>VLOOKUP(Pag_Inicio_Corr_mas_casos[[#This Row],[Corregimiento]],Hoja3!$A$2:$D$676,4,0)</f>
        <v>130102</v>
      </c>
      <c r="E6392" s="100">
        <v>72</v>
      </c>
    </row>
    <row r="6393" spans="1:6">
      <c r="A6393" s="98">
        <v>44203</v>
      </c>
      <c r="B6393" s="99">
        <v>44203</v>
      </c>
      <c r="C6393" s="100" t="s">
        <v>796</v>
      </c>
      <c r="D6393" s="101">
        <f>VLOOKUP(Pag_Inicio_Corr_mas_casos[[#This Row],[Corregimiento]],Hoja3!$A$2:$D$676,4,0)</f>
        <v>80809</v>
      </c>
      <c r="E6393" s="100">
        <v>70</v>
      </c>
    </row>
    <row r="6394" spans="1:6">
      <c r="A6394" s="98">
        <v>44203</v>
      </c>
      <c r="B6394" s="99">
        <v>44203</v>
      </c>
      <c r="C6394" s="100" t="s">
        <v>803</v>
      </c>
      <c r="D6394" s="101">
        <f>VLOOKUP(Pag_Inicio_Corr_mas_casos[[#This Row],[Corregimiento]],Hoja3!$A$2:$D$676,4,0)</f>
        <v>81008</v>
      </c>
      <c r="E6394" s="100">
        <v>70</v>
      </c>
    </row>
    <row r="6395" spans="1:6">
      <c r="A6395" s="98">
        <v>44203</v>
      </c>
      <c r="B6395" s="99">
        <v>44203</v>
      </c>
      <c r="C6395" s="100" t="s">
        <v>736</v>
      </c>
      <c r="D6395" s="101">
        <f>VLOOKUP(Pag_Inicio_Corr_mas_casos[[#This Row],[Corregimiento]],Hoja3!$A$2:$D$676,4,0)</f>
        <v>80813</v>
      </c>
      <c r="E6395" s="100">
        <v>69</v>
      </c>
    </row>
    <row r="6396" spans="1:6">
      <c r="A6396" s="98">
        <v>44203</v>
      </c>
      <c r="B6396" s="99">
        <v>44203</v>
      </c>
      <c r="C6396" s="100" t="s">
        <v>728</v>
      </c>
      <c r="D6396" s="101">
        <f>VLOOKUP(Pag_Inicio_Corr_mas_casos[[#This Row],[Corregimiento]],Hoja3!$A$2:$D$676,4,0)</f>
        <v>80816</v>
      </c>
      <c r="E6396" s="100">
        <v>68</v>
      </c>
    </row>
    <row r="6397" spans="1:6">
      <c r="A6397" s="98">
        <v>44203</v>
      </c>
      <c r="B6397" s="99">
        <v>44203</v>
      </c>
      <c r="C6397" s="100" t="s">
        <v>741</v>
      </c>
      <c r="D6397" s="101">
        <f>VLOOKUP(Pag_Inicio_Corr_mas_casos[[#This Row],[Corregimiento]],Hoja3!$A$2:$D$676,4,0)</f>
        <v>80815</v>
      </c>
      <c r="E6397" s="100">
        <v>89</v>
      </c>
      <c r="F6397" s="7"/>
    </row>
    <row r="6398" spans="1:6">
      <c r="A6398" s="98">
        <v>44203</v>
      </c>
      <c r="B6398" s="99">
        <v>44203</v>
      </c>
      <c r="C6398" s="100" t="s">
        <v>722</v>
      </c>
      <c r="D6398" s="101">
        <f>VLOOKUP(Pag_Inicio_Corr_mas_casos[[#This Row],[Corregimiento]],Hoja3!$A$2:$D$676,4,0)</f>
        <v>80810</v>
      </c>
      <c r="E6398" s="100">
        <v>65</v>
      </c>
    </row>
    <row r="6399" spans="1:6">
      <c r="A6399" s="98">
        <v>44203</v>
      </c>
      <c r="B6399" s="99">
        <v>44203</v>
      </c>
      <c r="C6399" s="100" t="s">
        <v>729</v>
      </c>
      <c r="D6399" s="101">
        <f>VLOOKUP(Pag_Inicio_Corr_mas_casos[[#This Row],[Corregimiento]],Hoja3!$A$2:$D$676,4,0)</f>
        <v>130708</v>
      </c>
      <c r="E6399" s="100">
        <v>64</v>
      </c>
    </row>
    <row r="6400" spans="1:6">
      <c r="A6400" s="98">
        <v>44203</v>
      </c>
      <c r="B6400" s="99">
        <v>44203</v>
      </c>
      <c r="C6400" s="100" t="s">
        <v>845</v>
      </c>
      <c r="D6400" s="101">
        <f>VLOOKUP(Pag_Inicio_Corr_mas_casos[[#This Row],[Corregimiento]],Hoja3!$A$2:$D$676,4,0)</f>
        <v>40601</v>
      </c>
      <c r="E6400" s="100">
        <v>62</v>
      </c>
    </row>
    <row r="6401" spans="1:5">
      <c r="A6401" s="98">
        <v>44203</v>
      </c>
      <c r="B6401" s="99">
        <v>44203</v>
      </c>
      <c r="C6401" s="100" t="s">
        <v>725</v>
      </c>
      <c r="D6401" s="101">
        <f>VLOOKUP(Pag_Inicio_Corr_mas_casos[[#This Row],[Corregimiento]],Hoja3!$A$2:$D$676,4,0)</f>
        <v>80806</v>
      </c>
      <c r="E6401" s="100">
        <v>61</v>
      </c>
    </row>
    <row r="6402" spans="1:5">
      <c r="A6402" s="98">
        <v>44203</v>
      </c>
      <c r="B6402" s="99">
        <v>44203</v>
      </c>
      <c r="C6402" s="100" t="s">
        <v>732</v>
      </c>
      <c r="D6402" s="101">
        <f>VLOOKUP(Pag_Inicio_Corr_mas_casos[[#This Row],[Corregimiento]],Hoja3!$A$2:$D$676,4,0)</f>
        <v>80826</v>
      </c>
      <c r="E6402" s="100">
        <v>61</v>
      </c>
    </row>
    <row r="6403" spans="1:5">
      <c r="A6403" s="98">
        <v>44203</v>
      </c>
      <c r="B6403" s="99">
        <v>44203</v>
      </c>
      <c r="C6403" s="100" t="s">
        <v>806</v>
      </c>
      <c r="D6403" s="101">
        <f>VLOOKUP(Pag_Inicio_Corr_mas_casos[[#This Row],[Corregimiento]],Hoja3!$A$2:$D$676,4,0)</f>
        <v>81003</v>
      </c>
      <c r="E6403" s="100">
        <v>58</v>
      </c>
    </row>
    <row r="6404" spans="1:5">
      <c r="A6404" s="98">
        <v>44203</v>
      </c>
      <c r="B6404" s="99">
        <v>44203</v>
      </c>
      <c r="C6404" s="100" t="s">
        <v>724</v>
      </c>
      <c r="D6404" s="101">
        <f>VLOOKUP(Pag_Inicio_Corr_mas_casos[[#This Row],[Corregimiento]],Hoja3!$A$2:$D$676,4,0)</f>
        <v>81009</v>
      </c>
      <c r="E6404" s="100">
        <v>53</v>
      </c>
    </row>
    <row r="6405" spans="1:5">
      <c r="A6405" s="98">
        <v>44203</v>
      </c>
      <c r="B6405" s="99">
        <v>44203</v>
      </c>
      <c r="C6405" s="100" t="s">
        <v>823</v>
      </c>
      <c r="D6405" s="101">
        <f>VLOOKUP(Pag_Inicio_Corr_mas_casos[[#This Row],[Corregimiento]],Hoja3!$A$2:$D$676,4,0)</f>
        <v>130108</v>
      </c>
      <c r="E6405" s="100">
        <v>51</v>
      </c>
    </row>
    <row r="6406" spans="1:5">
      <c r="A6406" s="98">
        <v>44203</v>
      </c>
      <c r="B6406" s="99">
        <v>44203</v>
      </c>
      <c r="C6406" s="100" t="s">
        <v>727</v>
      </c>
      <c r="D6406" s="101">
        <f>VLOOKUP(Pag_Inicio_Corr_mas_casos[[#This Row],[Corregimiento]],Hoja3!$A$2:$D$676,4,0)</f>
        <v>80807</v>
      </c>
      <c r="E6406" s="100">
        <v>50</v>
      </c>
    </row>
    <row r="6407" spans="1:5">
      <c r="A6407" s="98">
        <v>44203</v>
      </c>
      <c r="B6407" s="99">
        <v>44203</v>
      </c>
      <c r="C6407" s="100" t="s">
        <v>747</v>
      </c>
      <c r="D6407" s="101">
        <f>VLOOKUP(Pag_Inicio_Corr_mas_casos[[#This Row],[Corregimiento]],Hoja3!$A$2:$D$676,4,0)</f>
        <v>81006</v>
      </c>
      <c r="E6407" s="100">
        <v>49</v>
      </c>
    </row>
    <row r="6408" spans="1:5">
      <c r="A6408" s="98">
        <v>44203</v>
      </c>
      <c r="B6408" s="99">
        <v>44203</v>
      </c>
      <c r="C6408" s="100" t="s">
        <v>807</v>
      </c>
      <c r="D6408" s="101">
        <f>VLOOKUP(Pag_Inicio_Corr_mas_casos[[#This Row],[Corregimiento]],Hoja3!$A$2:$D$676,4,0)</f>
        <v>91001</v>
      </c>
      <c r="E6408" s="100">
        <v>48</v>
      </c>
    </row>
    <row r="6409" spans="1:5">
      <c r="A6409" s="98">
        <v>44203</v>
      </c>
      <c r="B6409" s="99">
        <v>44203</v>
      </c>
      <c r="C6409" s="100" t="s">
        <v>737</v>
      </c>
      <c r="D6409" s="101">
        <f>VLOOKUP(Pag_Inicio_Corr_mas_casos[[#This Row],[Corregimiento]],Hoja3!$A$2:$D$676,4,0)</f>
        <v>80820</v>
      </c>
      <c r="E6409" s="100">
        <v>46</v>
      </c>
    </row>
    <row r="6410" spans="1:5">
      <c r="A6410" s="98">
        <v>44203</v>
      </c>
      <c r="B6410" s="99">
        <v>44203</v>
      </c>
      <c r="C6410" s="100" t="s">
        <v>843</v>
      </c>
      <c r="D6410" s="101">
        <f>VLOOKUP(Pag_Inicio_Corr_mas_casos[[#This Row],[Corregimiento]],Hoja3!$A$2:$D$676,4,0)</f>
        <v>40501</v>
      </c>
      <c r="E6410" s="100">
        <v>46</v>
      </c>
    </row>
    <row r="6411" spans="1:5">
      <c r="A6411" s="98">
        <v>44203</v>
      </c>
      <c r="B6411" s="99">
        <v>44203</v>
      </c>
      <c r="C6411" s="100" t="s">
        <v>733</v>
      </c>
      <c r="D6411" s="101">
        <f>VLOOKUP(Pag_Inicio_Corr_mas_casos[[#This Row],[Corregimiento]],Hoja3!$A$2:$D$676,4,0)</f>
        <v>80811</v>
      </c>
      <c r="E6411" s="100">
        <v>45</v>
      </c>
    </row>
    <row r="6412" spans="1:5">
      <c r="A6412" s="98">
        <v>44203</v>
      </c>
      <c r="B6412" s="99">
        <v>44203</v>
      </c>
      <c r="C6412" s="100" t="s">
        <v>723</v>
      </c>
      <c r="D6412" s="101">
        <f>VLOOKUP(Pag_Inicio_Corr_mas_casos[[#This Row],[Corregimiento]],Hoja3!$A$2:$D$676,4,0)</f>
        <v>130717</v>
      </c>
      <c r="E6412" s="100">
        <v>42</v>
      </c>
    </row>
    <row r="6413" spans="1:5">
      <c r="A6413" s="98">
        <v>44203</v>
      </c>
      <c r="B6413" s="99">
        <v>44203</v>
      </c>
      <c r="C6413" s="100" t="s">
        <v>817</v>
      </c>
      <c r="D6413" s="101">
        <f>VLOOKUP(Pag_Inicio_Corr_mas_casos[[#This Row],[Corregimiento]],Hoja3!$A$2:$D$676,4,0)</f>
        <v>30104</v>
      </c>
      <c r="E6413" s="100">
        <v>42</v>
      </c>
    </row>
    <row r="6414" spans="1:5">
      <c r="A6414" s="98">
        <v>44203</v>
      </c>
      <c r="B6414" s="99">
        <v>44203</v>
      </c>
      <c r="C6414" s="100" t="s">
        <v>777</v>
      </c>
      <c r="D6414" s="101">
        <f>VLOOKUP(Pag_Inicio_Corr_mas_casos[[#This Row],[Corregimiento]],Hoja3!$A$2:$D$676,4,0)</f>
        <v>80808</v>
      </c>
      <c r="E6414" s="100">
        <v>41</v>
      </c>
    </row>
    <row r="6415" spans="1:5">
      <c r="A6415" s="98">
        <v>44203</v>
      </c>
      <c r="B6415" s="99">
        <v>44203</v>
      </c>
      <c r="C6415" s="100" t="s">
        <v>735</v>
      </c>
      <c r="D6415" s="101">
        <f>VLOOKUP(Pag_Inicio_Corr_mas_casos[[#This Row],[Corregimiento]],Hoja3!$A$2:$D$676,4,0)</f>
        <v>130107</v>
      </c>
      <c r="E6415" s="100">
        <v>38</v>
      </c>
    </row>
    <row r="6416" spans="1:5">
      <c r="A6416" s="98">
        <v>44203</v>
      </c>
      <c r="B6416" s="99">
        <v>44203</v>
      </c>
      <c r="C6416" s="100" t="s">
        <v>744</v>
      </c>
      <c r="D6416" s="101">
        <f>VLOOKUP(Pag_Inicio_Corr_mas_casos[[#This Row],[Corregimiento]],Hoja3!$A$2:$D$676,4,0)</f>
        <v>130701</v>
      </c>
      <c r="E6416" s="100">
        <v>37</v>
      </c>
    </row>
    <row r="6417" spans="1:5">
      <c r="A6417" s="98">
        <v>44203</v>
      </c>
      <c r="B6417" s="99">
        <v>44203</v>
      </c>
      <c r="C6417" s="100" t="s">
        <v>800</v>
      </c>
      <c r="D6417" s="101">
        <f>VLOOKUP(Pag_Inicio_Corr_mas_casos[[#This Row],[Corregimiento]],Hoja3!$A$2:$D$676,4,0)</f>
        <v>130702</v>
      </c>
      <c r="E6417" s="100">
        <v>36</v>
      </c>
    </row>
    <row r="6418" spans="1:5">
      <c r="A6418" s="98">
        <v>44203</v>
      </c>
      <c r="B6418" s="99">
        <v>44203</v>
      </c>
      <c r="C6418" s="100" t="s">
        <v>791</v>
      </c>
      <c r="D6418" s="101">
        <f>VLOOKUP(Pag_Inicio_Corr_mas_casos[[#This Row],[Corregimiento]],Hoja3!$A$2:$D$676,4,0)</f>
        <v>60101</v>
      </c>
      <c r="E6418" s="100">
        <v>36</v>
      </c>
    </row>
    <row r="6419" spans="1:5">
      <c r="A6419" s="98">
        <v>44203</v>
      </c>
      <c r="B6419" s="99">
        <v>44203</v>
      </c>
      <c r="C6419" s="100" t="s">
        <v>752</v>
      </c>
      <c r="D6419" s="101">
        <f>VLOOKUP(Pag_Inicio_Corr_mas_casos[[#This Row],[Corregimiento]],Hoja3!$A$2:$D$676,4,0)</f>
        <v>30107</v>
      </c>
      <c r="E6419" s="100">
        <v>34</v>
      </c>
    </row>
    <row r="6420" spans="1:5">
      <c r="A6420" s="98">
        <v>44203</v>
      </c>
      <c r="B6420" s="99">
        <v>44203</v>
      </c>
      <c r="C6420" s="100" t="s">
        <v>731</v>
      </c>
      <c r="D6420" s="101">
        <f>VLOOKUP(Pag_Inicio_Corr_mas_casos[[#This Row],[Corregimiento]],Hoja3!$A$2:$D$676,4,0)</f>
        <v>80814</v>
      </c>
      <c r="E6420" s="100">
        <v>34</v>
      </c>
    </row>
    <row r="6421" spans="1:5">
      <c r="A6421" s="98">
        <v>44203</v>
      </c>
      <c r="B6421" s="99">
        <v>44203</v>
      </c>
      <c r="C6421" s="100" t="s">
        <v>746</v>
      </c>
      <c r="D6421" s="101">
        <f>VLOOKUP(Pag_Inicio_Corr_mas_casos[[#This Row],[Corregimiento]],Hoja3!$A$2:$D$676,4,0)</f>
        <v>20601</v>
      </c>
      <c r="E6421" s="100">
        <v>34</v>
      </c>
    </row>
    <row r="6422" spans="1:5">
      <c r="A6422" s="98">
        <v>44203</v>
      </c>
      <c r="B6422" s="99">
        <v>44203</v>
      </c>
      <c r="C6422" s="100" t="s">
        <v>776</v>
      </c>
      <c r="D6422" s="101">
        <f>VLOOKUP(Pag_Inicio_Corr_mas_casos[[#This Row],[Corregimiento]],Hoja3!$A$2:$D$676,4,0)</f>
        <v>130706</v>
      </c>
      <c r="E6422" s="100">
        <v>33</v>
      </c>
    </row>
    <row r="6423" spans="1:5">
      <c r="A6423" s="98">
        <v>44203</v>
      </c>
      <c r="B6423" s="99">
        <v>44203</v>
      </c>
      <c r="C6423" s="100" t="s">
        <v>742</v>
      </c>
      <c r="D6423" s="101">
        <f>VLOOKUP(Pag_Inicio_Corr_mas_casos[[#This Row],[Corregimiento]],Hoja3!$A$2:$D$676,4,0)</f>
        <v>130716</v>
      </c>
      <c r="E6423" s="100">
        <v>32</v>
      </c>
    </row>
    <row r="6424" spans="1:5">
      <c r="A6424" s="98">
        <v>44203</v>
      </c>
      <c r="B6424" s="99">
        <v>44203</v>
      </c>
      <c r="C6424" s="100" t="s">
        <v>755</v>
      </c>
      <c r="D6424" s="101">
        <f>VLOOKUP(Pag_Inicio_Corr_mas_casos[[#This Row],[Corregimiento]],Hoja3!$A$2:$D$676,4,0)</f>
        <v>40606</v>
      </c>
      <c r="E6424" s="100">
        <v>32</v>
      </c>
    </row>
    <row r="6425" spans="1:5">
      <c r="A6425" s="98">
        <v>44203</v>
      </c>
      <c r="B6425" s="99">
        <v>44203</v>
      </c>
      <c r="C6425" s="100" t="s">
        <v>760</v>
      </c>
      <c r="D6425" s="101">
        <f>VLOOKUP(Pag_Inicio_Corr_mas_casos[[#This Row],[Corregimiento]],Hoja3!$A$2:$D$676,4,0)</f>
        <v>20207</v>
      </c>
      <c r="E6425" s="100">
        <v>31</v>
      </c>
    </row>
    <row r="6426" spans="1:5">
      <c r="A6426" s="98">
        <v>44203</v>
      </c>
      <c r="B6426" s="99">
        <v>44203</v>
      </c>
      <c r="C6426" s="100" t="s">
        <v>905</v>
      </c>
      <c r="D6426" s="101">
        <f>VLOOKUP(Pag_Inicio_Corr_mas_casos[[#This Row],[Corregimiento]],Hoja3!$A$2:$D$676,4,0)</f>
        <v>30301</v>
      </c>
      <c r="E6426" s="100">
        <v>30</v>
      </c>
    </row>
    <row r="6427" spans="1:5">
      <c r="A6427" s="98">
        <v>44203</v>
      </c>
      <c r="B6427" s="99">
        <v>44203</v>
      </c>
      <c r="C6427" s="100" t="s">
        <v>850</v>
      </c>
      <c r="D6427" s="101">
        <f>VLOOKUP(Pag_Inicio_Corr_mas_casos[[#This Row],[Corregimiento]],Hoja3!$A$2:$D$676,4,0)</f>
        <v>30110</v>
      </c>
      <c r="E6427" s="100">
        <v>29</v>
      </c>
    </row>
    <row r="6428" spans="1:5">
      <c r="A6428" s="98">
        <v>44203</v>
      </c>
      <c r="B6428" s="99">
        <v>44203</v>
      </c>
      <c r="C6428" s="100" t="s">
        <v>808</v>
      </c>
      <c r="D6428" s="101">
        <f>VLOOKUP(Pag_Inicio_Corr_mas_casos[[#This Row],[Corregimiento]],Hoja3!$A$2:$D$676,4,0)</f>
        <v>30111</v>
      </c>
      <c r="E6428" s="100">
        <v>29</v>
      </c>
    </row>
    <row r="6429" spans="1:5">
      <c r="A6429" s="98">
        <v>44203</v>
      </c>
      <c r="B6429" s="99">
        <v>44203</v>
      </c>
      <c r="C6429" s="100" t="s">
        <v>792</v>
      </c>
      <c r="D6429" s="101">
        <f>VLOOKUP(Pag_Inicio_Corr_mas_casos[[#This Row],[Corregimiento]],Hoja3!$A$2:$D$676,4,0)</f>
        <v>40612</v>
      </c>
      <c r="E6429" s="100">
        <v>28</v>
      </c>
    </row>
    <row r="6430" spans="1:5">
      <c r="A6430" s="98">
        <v>44203</v>
      </c>
      <c r="B6430" s="99">
        <v>44203</v>
      </c>
      <c r="C6430" s="100" t="s">
        <v>835</v>
      </c>
      <c r="D6430" s="101">
        <f>VLOOKUP(Pag_Inicio_Corr_mas_casos[[#This Row],[Corregimiento]],Hoja3!$A$2:$D$676,4,0)</f>
        <v>80501</v>
      </c>
      <c r="E6430" s="100">
        <v>26</v>
      </c>
    </row>
    <row r="6431" spans="1:5">
      <c r="A6431" s="98">
        <v>44203</v>
      </c>
      <c r="B6431" s="99">
        <v>44203</v>
      </c>
      <c r="C6431" s="100" t="s">
        <v>783</v>
      </c>
      <c r="D6431" s="101">
        <f>VLOOKUP(Pag_Inicio_Corr_mas_casos[[#This Row],[Corregimiento]],Hoja3!$A$2:$D$676,4,0)</f>
        <v>81004</v>
      </c>
      <c r="E6431" s="100">
        <v>24</v>
      </c>
    </row>
    <row r="6432" spans="1:5">
      <c r="A6432" s="98">
        <v>44203</v>
      </c>
      <c r="B6432" s="99">
        <v>44203</v>
      </c>
      <c r="C6432" s="100" t="s">
        <v>785</v>
      </c>
      <c r="D6432" s="101">
        <f>VLOOKUP(Pag_Inicio_Corr_mas_casos[[#This Row],[Corregimiento]],Hoja3!$A$2:$D$676,4,0)</f>
        <v>80805</v>
      </c>
      <c r="E6432" s="100">
        <v>23</v>
      </c>
    </row>
    <row r="6433" spans="1:5">
      <c r="A6433" s="98">
        <v>44203</v>
      </c>
      <c r="B6433" s="99">
        <v>44203</v>
      </c>
      <c r="C6433" s="100" t="s">
        <v>743</v>
      </c>
      <c r="D6433" s="101">
        <f>VLOOKUP(Pag_Inicio_Corr_mas_casos[[#This Row],[Corregimiento]],Hoja3!$A$2:$D$676,4,0)</f>
        <v>50208</v>
      </c>
      <c r="E6433" s="100">
        <v>22</v>
      </c>
    </row>
    <row r="6434" spans="1:5">
      <c r="A6434" s="98">
        <v>44203</v>
      </c>
      <c r="B6434" s="99">
        <v>44203</v>
      </c>
      <c r="C6434" s="100" t="s">
        <v>779</v>
      </c>
      <c r="D6434" s="101">
        <f>VLOOKUP(Pag_Inicio_Corr_mas_casos[[#This Row],[Corregimiento]],Hoja3!$A$2:$D$676,4,0)</f>
        <v>130105</v>
      </c>
      <c r="E6434" s="100">
        <v>22</v>
      </c>
    </row>
    <row r="6435" spans="1:5">
      <c r="A6435" s="98">
        <v>44203</v>
      </c>
      <c r="B6435" s="99">
        <v>44203</v>
      </c>
      <c r="C6435" s="100" t="s">
        <v>745</v>
      </c>
      <c r="D6435" s="101">
        <f>VLOOKUP(Pag_Inicio_Corr_mas_casos[[#This Row],[Corregimiento]],Hoja3!$A$2:$D$676,4,0)</f>
        <v>80804</v>
      </c>
      <c r="E6435" s="100">
        <v>21</v>
      </c>
    </row>
    <row r="6436" spans="1:5">
      <c r="A6436" s="98">
        <v>44203</v>
      </c>
      <c r="B6436" s="99">
        <v>44203</v>
      </c>
      <c r="C6436" s="100" t="s">
        <v>788</v>
      </c>
      <c r="D6436" s="101">
        <f>VLOOKUP(Pag_Inicio_Corr_mas_casos[[#This Row],[Corregimiento]],Hoja3!$A$2:$D$676,4,0)</f>
        <v>40611</v>
      </c>
      <c r="E6436" s="100">
        <v>21</v>
      </c>
    </row>
    <row r="6437" spans="1:5">
      <c r="A6437" s="98">
        <v>44203</v>
      </c>
      <c r="B6437" s="99">
        <v>44203</v>
      </c>
      <c r="C6437" s="100" t="s">
        <v>780</v>
      </c>
      <c r="D6437" s="101">
        <f>VLOOKUP(Pag_Inicio_Corr_mas_casos[[#This Row],[Corregimiento]],Hoja3!$A$2:$D$676,4,0)</f>
        <v>81005</v>
      </c>
      <c r="E6437" s="100">
        <v>20</v>
      </c>
    </row>
    <row r="6438" spans="1:5">
      <c r="A6438" s="98">
        <v>44203</v>
      </c>
      <c r="B6438" s="99">
        <v>44203</v>
      </c>
      <c r="C6438" s="100" t="s">
        <v>855</v>
      </c>
      <c r="D6438" s="101">
        <f>VLOOKUP(Pag_Inicio_Corr_mas_casos[[#This Row],[Corregimiento]],Hoja3!$A$2:$D$676,4,0)</f>
        <v>91011</v>
      </c>
      <c r="E6438" s="100">
        <v>17</v>
      </c>
    </row>
    <row r="6439" spans="1:5">
      <c r="A6439" s="98">
        <v>44203</v>
      </c>
      <c r="B6439" s="99">
        <v>44203</v>
      </c>
      <c r="C6439" s="100" t="s">
        <v>868</v>
      </c>
      <c r="D6439" s="101">
        <f>VLOOKUP(Pag_Inicio_Corr_mas_casos[[#This Row],[Corregimiento]],Hoja3!$A$2:$D$676,4,0)</f>
        <v>80818</v>
      </c>
      <c r="E6439" s="100">
        <v>17</v>
      </c>
    </row>
    <row r="6440" spans="1:5">
      <c r="A6440" s="98">
        <v>44203</v>
      </c>
      <c r="B6440" s="99">
        <v>44203</v>
      </c>
      <c r="C6440" s="100" t="s">
        <v>882</v>
      </c>
      <c r="D6440" s="101">
        <f>VLOOKUP(Pag_Inicio_Corr_mas_casos[[#This Row],[Corregimiento]],Hoja3!$A$2:$D$676,4,0)</f>
        <v>20104</v>
      </c>
      <c r="E6440" s="100">
        <v>17</v>
      </c>
    </row>
    <row r="6441" spans="1:5">
      <c r="A6441" s="98">
        <v>44203</v>
      </c>
      <c r="B6441" s="99">
        <v>44203</v>
      </c>
      <c r="C6441" s="100" t="s">
        <v>901</v>
      </c>
      <c r="D6441" s="101">
        <f>VLOOKUP(Pag_Inicio_Corr_mas_casos[[#This Row],[Corregimiento]],Hoja3!$A$2:$D$676,4,0)</f>
        <v>20106</v>
      </c>
      <c r="E6441" s="100">
        <v>17</v>
      </c>
    </row>
    <row r="6442" spans="1:5">
      <c r="A6442" s="98">
        <v>44203</v>
      </c>
      <c r="B6442" s="99">
        <v>44203</v>
      </c>
      <c r="C6442" s="100" t="s">
        <v>761</v>
      </c>
      <c r="D6442" s="101">
        <f>VLOOKUP(Pag_Inicio_Corr_mas_casos[[#This Row],[Corregimiento]],Hoja3!$A$2:$D$676,4,0)</f>
        <v>60105</v>
      </c>
      <c r="E6442" s="100">
        <v>16</v>
      </c>
    </row>
    <row r="6443" spans="1:5">
      <c r="A6443" s="98">
        <v>44203</v>
      </c>
      <c r="B6443" s="99">
        <v>44203</v>
      </c>
      <c r="C6443" s="100" t="s">
        <v>897</v>
      </c>
      <c r="D6443" s="101">
        <f>VLOOKUP(Pag_Inicio_Corr_mas_casos[[#This Row],[Corregimiento]],Hoja3!$A$2:$D$676,4,0)</f>
        <v>40801</v>
      </c>
      <c r="E6443" s="100">
        <v>16</v>
      </c>
    </row>
    <row r="6444" spans="1:5">
      <c r="A6444" s="98">
        <v>44203</v>
      </c>
      <c r="B6444" s="99">
        <v>44203</v>
      </c>
      <c r="C6444" s="100" t="s">
        <v>789</v>
      </c>
      <c r="D6444" s="101">
        <f>VLOOKUP(Pag_Inicio_Corr_mas_casos[[#This Row],[Corregimiento]],Hoja3!$A$2:$D$676,4,0)</f>
        <v>130310</v>
      </c>
      <c r="E6444" s="100">
        <v>15</v>
      </c>
    </row>
    <row r="6445" spans="1:5">
      <c r="A6445" s="98">
        <v>44203</v>
      </c>
      <c r="B6445" s="99">
        <v>44203</v>
      </c>
      <c r="C6445" s="100" t="s">
        <v>828</v>
      </c>
      <c r="D6445" s="101">
        <f>VLOOKUP(Pag_Inicio_Corr_mas_casos[[#This Row],[Corregimiento]],Hoja3!$A$2:$D$676,4,0)</f>
        <v>20602</v>
      </c>
      <c r="E6445" s="100">
        <v>15</v>
      </c>
    </row>
    <row r="6446" spans="1:5">
      <c r="A6446" s="98">
        <v>44203</v>
      </c>
      <c r="B6446" s="99">
        <v>44203</v>
      </c>
      <c r="C6446" s="100" t="s">
        <v>837</v>
      </c>
      <c r="D6446" s="101">
        <f>VLOOKUP(Pag_Inicio_Corr_mas_casos[[#This Row],[Corregimiento]],Hoja3!$A$2:$D$676,4,0)</f>
        <v>40201</v>
      </c>
      <c r="E6446" s="100">
        <v>15</v>
      </c>
    </row>
    <row r="6447" spans="1:5">
      <c r="A6447" s="98">
        <v>44203</v>
      </c>
      <c r="B6447" s="99">
        <v>44203</v>
      </c>
      <c r="C6447" s="100" t="s">
        <v>863</v>
      </c>
      <c r="D6447" s="101">
        <f>VLOOKUP(Pag_Inicio_Corr_mas_casos[[#This Row],[Corregimiento]],Hoja3!$A$2:$D$676,4,0)</f>
        <v>40503</v>
      </c>
      <c r="E6447" s="100">
        <v>15</v>
      </c>
    </row>
    <row r="6448" spans="1:5">
      <c r="A6448" s="98">
        <v>44203</v>
      </c>
      <c r="B6448" s="99">
        <v>44203</v>
      </c>
      <c r="C6448" s="100" t="s">
        <v>848</v>
      </c>
      <c r="D6448" s="101">
        <f>VLOOKUP(Pag_Inicio_Corr_mas_casos[[#This Row],[Corregimiento]],Hoja3!$A$2:$D$676,4,0)</f>
        <v>20401</v>
      </c>
      <c r="E6448" s="100">
        <v>15</v>
      </c>
    </row>
    <row r="6449" spans="1:6">
      <c r="A6449" s="98">
        <v>44203</v>
      </c>
      <c r="B6449" s="99">
        <v>44203</v>
      </c>
      <c r="C6449" s="100" t="s">
        <v>757</v>
      </c>
      <c r="D6449" s="101">
        <f>VLOOKUP(Pag_Inicio_Corr_mas_casos[[#This Row],[Corregimiento]],Hoja3!$A$2:$D$676,4,0)</f>
        <v>80508</v>
      </c>
      <c r="E6449" s="100">
        <v>14</v>
      </c>
    </row>
    <row r="6450" spans="1:6">
      <c r="A6450" s="98">
        <v>44203</v>
      </c>
      <c r="B6450" s="99">
        <v>44203</v>
      </c>
      <c r="C6450" s="100" t="s">
        <v>762</v>
      </c>
      <c r="D6450" s="101">
        <f>VLOOKUP(Pag_Inicio_Corr_mas_casos[[#This Row],[Corregimiento]],Hoja3!$A$2:$D$676,4,0)</f>
        <v>80803</v>
      </c>
      <c r="E6450" s="100">
        <v>14</v>
      </c>
    </row>
    <row r="6451" spans="1:6">
      <c r="A6451" s="98">
        <v>44203</v>
      </c>
      <c r="B6451" s="99">
        <v>44203</v>
      </c>
      <c r="C6451" s="100" t="s">
        <v>844</v>
      </c>
      <c r="D6451" s="101">
        <f>VLOOKUP(Pag_Inicio_Corr_mas_casos[[#This Row],[Corregimiento]],Hoja3!$A$2:$D$676,4,0)</f>
        <v>91007</v>
      </c>
      <c r="E6451" s="100">
        <v>14</v>
      </c>
    </row>
    <row r="6452" spans="1:6">
      <c r="A6452" s="98">
        <v>44203</v>
      </c>
      <c r="B6452" s="99">
        <v>44203</v>
      </c>
      <c r="C6452" s="100" t="s">
        <v>906</v>
      </c>
      <c r="D6452" s="101">
        <f>VLOOKUP(Pag_Inicio_Corr_mas_casos[[#This Row],[Corregimiento]],Hoja3!$A$2:$D$676,4,0)</f>
        <v>20603</v>
      </c>
      <c r="E6452" s="100">
        <v>14</v>
      </c>
    </row>
    <row r="6453" spans="1:6">
      <c r="A6453" s="98">
        <v>44203</v>
      </c>
      <c r="B6453" s="99">
        <v>44203</v>
      </c>
      <c r="C6453" s="100" t="s">
        <v>818</v>
      </c>
      <c r="D6453" s="101">
        <f>VLOOKUP(Pag_Inicio_Corr_mas_casos[[#This Row],[Corregimiento]],Hoja3!$A$2:$D$676,4,0)</f>
        <v>91008</v>
      </c>
      <c r="E6453" s="100">
        <v>14</v>
      </c>
    </row>
    <row r="6454" spans="1:6">
      <c r="A6454" s="98">
        <v>44203</v>
      </c>
      <c r="B6454" s="99">
        <v>44203</v>
      </c>
      <c r="C6454" s="100" t="s">
        <v>759</v>
      </c>
      <c r="D6454" s="101">
        <f>VLOOKUP(Pag_Inicio_Corr_mas_casos[[#This Row],[Corregimiento]],Hoja3!$A$2:$D$676,4,0)</f>
        <v>40203</v>
      </c>
      <c r="E6454" s="100">
        <v>14</v>
      </c>
    </row>
    <row r="6455" spans="1:6">
      <c r="A6455" s="98">
        <v>44203</v>
      </c>
      <c r="B6455" s="99">
        <v>44203</v>
      </c>
      <c r="C6455" s="100" t="s">
        <v>736</v>
      </c>
      <c r="D6455" s="100">
        <v>40607</v>
      </c>
      <c r="E6455" s="100">
        <v>13</v>
      </c>
      <c r="F6455" s="7" t="s">
        <v>833</v>
      </c>
    </row>
    <row r="6456" spans="1:6">
      <c r="A6456" s="98">
        <v>44203</v>
      </c>
      <c r="B6456" s="99">
        <v>44203</v>
      </c>
      <c r="C6456" s="100" t="s">
        <v>836</v>
      </c>
      <c r="D6456" s="101">
        <f>VLOOKUP(Pag_Inicio_Corr_mas_casos[[#This Row],[Corregimiento]],Hoja3!$A$2:$D$676,4,0)</f>
        <v>20105</v>
      </c>
      <c r="E6456" s="100">
        <v>12</v>
      </c>
    </row>
    <row r="6457" spans="1:6">
      <c r="A6457" s="98">
        <v>44203</v>
      </c>
      <c r="B6457" s="99">
        <v>44203</v>
      </c>
      <c r="C6457" s="100" t="s">
        <v>812</v>
      </c>
      <c r="D6457" s="101">
        <f>VLOOKUP(Pag_Inicio_Corr_mas_casos[[#This Row],[Corregimiento]],Hoja3!$A$2:$D$676,4,0)</f>
        <v>30103</v>
      </c>
      <c r="E6457" s="100">
        <v>12</v>
      </c>
    </row>
    <row r="6458" spans="1:6">
      <c r="A6458" s="98">
        <v>44203</v>
      </c>
      <c r="B6458" s="99">
        <v>44203</v>
      </c>
      <c r="C6458" s="100" t="s">
        <v>851</v>
      </c>
      <c r="D6458" s="101">
        <f>VLOOKUP(Pag_Inicio_Corr_mas_casos[[#This Row],[Corregimiento]],Hoja3!$A$2:$D$676,4,0)</f>
        <v>40610</v>
      </c>
      <c r="E6458" s="100">
        <v>12</v>
      </c>
    </row>
    <row r="6459" spans="1:6">
      <c r="A6459" s="98">
        <v>44203</v>
      </c>
      <c r="B6459" s="99">
        <v>44203</v>
      </c>
      <c r="C6459" s="100" t="s">
        <v>781</v>
      </c>
      <c r="D6459" s="101">
        <f>VLOOKUP(Pag_Inicio_Corr_mas_casos[[#This Row],[Corregimiento]],Hoja3!$A$2:$D$676,4,0)</f>
        <v>80802</v>
      </c>
      <c r="E6459" s="100">
        <v>12</v>
      </c>
    </row>
    <row r="6460" spans="1:6">
      <c r="A6460" s="98">
        <v>44203</v>
      </c>
      <c r="B6460" s="99">
        <v>44203</v>
      </c>
      <c r="C6460" s="100" t="s">
        <v>892</v>
      </c>
      <c r="D6460" s="101">
        <f>VLOOKUP(Pag_Inicio_Corr_mas_casos[[#This Row],[Corregimiento]],Hoja3!$A$2:$D$676,4,0)</f>
        <v>50207</v>
      </c>
      <c r="E6460" s="100">
        <v>12</v>
      </c>
    </row>
    <row r="6461" spans="1:6">
      <c r="A6461" s="98">
        <v>44203</v>
      </c>
      <c r="B6461" s="99">
        <v>44203</v>
      </c>
      <c r="C6461" s="100" t="s">
        <v>834</v>
      </c>
      <c r="D6461" s="101">
        <f>VLOOKUP(Pag_Inicio_Corr_mas_casos[[#This Row],[Corregimiento]],Hoja3!$A$2:$D$676,4,0)</f>
        <v>50316</v>
      </c>
      <c r="E6461" s="100">
        <v>11</v>
      </c>
    </row>
    <row r="6462" spans="1:6">
      <c r="A6462" s="98">
        <v>44203</v>
      </c>
      <c r="B6462" s="99">
        <v>44203</v>
      </c>
      <c r="C6462" s="100" t="s">
        <v>790</v>
      </c>
      <c r="D6462" s="101">
        <f>VLOOKUP(Pag_Inicio_Corr_mas_casos[[#This Row],[Corregimiento]],Hoja3!$A$2:$D$676,4,0)</f>
        <v>60103</v>
      </c>
      <c r="E6462" s="100">
        <v>11</v>
      </c>
    </row>
    <row r="6463" spans="1:6">
      <c r="A6463" s="98">
        <v>44203</v>
      </c>
      <c r="B6463" s="99">
        <v>44203</v>
      </c>
      <c r="C6463" s="100" t="s">
        <v>907</v>
      </c>
      <c r="D6463" s="101">
        <f>VLOOKUP(Pag_Inicio_Corr_mas_casos[[#This Row],[Corregimiento]],Hoja3!$A$2:$D$676,4,0)</f>
        <v>90201</v>
      </c>
      <c r="E6463" s="100">
        <v>11</v>
      </c>
    </row>
    <row r="6464" spans="1:6">
      <c r="A6464" s="98">
        <v>44203</v>
      </c>
      <c r="B6464" s="99">
        <v>44203</v>
      </c>
      <c r="C6464" s="100" t="s">
        <v>814</v>
      </c>
      <c r="D6464" s="101">
        <f>VLOOKUP(Pag_Inicio_Corr_mas_casos[[#This Row],[Corregimiento]],Hoja3!$A$2:$D$676,4,0)</f>
        <v>20609</v>
      </c>
      <c r="E6464" s="100">
        <v>11</v>
      </c>
    </row>
    <row r="6465" spans="1:6">
      <c r="A6465" s="127">
        <v>44204</v>
      </c>
      <c r="B6465" s="128">
        <v>44204</v>
      </c>
      <c r="C6465" s="129" t="s">
        <v>797</v>
      </c>
      <c r="D6465" s="130">
        <f>VLOOKUP(Pag_Inicio_Corr_mas_casos[[#This Row],[Corregimiento]],Hoja3!$A$2:$D$676,4,0)</f>
        <v>80819</v>
      </c>
      <c r="E6465" s="129">
        <v>113</v>
      </c>
      <c r="F6465">
        <v>85</v>
      </c>
    </row>
    <row r="6466" spans="1:6">
      <c r="A6466" s="127">
        <v>44204</v>
      </c>
      <c r="B6466" s="128">
        <v>44204</v>
      </c>
      <c r="C6466" s="129" t="s">
        <v>839</v>
      </c>
      <c r="D6466" s="130">
        <f>VLOOKUP(Pag_Inicio_Corr_mas_casos[[#This Row],[Corregimiento]],Hoja3!$A$2:$D$676,4,0)</f>
        <v>130102</v>
      </c>
      <c r="E6466" s="129">
        <v>108</v>
      </c>
    </row>
    <row r="6467" spans="1:6">
      <c r="A6467" s="127">
        <v>44204</v>
      </c>
      <c r="B6467" s="128">
        <v>44204</v>
      </c>
      <c r="C6467" s="129" t="s">
        <v>739</v>
      </c>
      <c r="D6467" s="130">
        <f>VLOOKUP(Pag_Inicio_Corr_mas_casos[[#This Row],[Corregimiento]],Hoja3!$A$2:$D$676,4,0)</f>
        <v>80822</v>
      </c>
      <c r="E6467" s="129">
        <v>93</v>
      </c>
    </row>
    <row r="6468" spans="1:6">
      <c r="A6468" s="127">
        <v>44204</v>
      </c>
      <c r="B6468" s="128">
        <v>44204</v>
      </c>
      <c r="C6468" s="129" t="s">
        <v>729</v>
      </c>
      <c r="D6468" s="130">
        <f>VLOOKUP(Pag_Inicio_Corr_mas_casos[[#This Row],[Corregimiento]],Hoja3!$A$2:$D$676,4,0)</f>
        <v>130708</v>
      </c>
      <c r="E6468" s="129">
        <v>90</v>
      </c>
    </row>
    <row r="6469" spans="1:6">
      <c r="A6469" s="127">
        <v>44204</v>
      </c>
      <c r="B6469" s="128">
        <v>44204</v>
      </c>
      <c r="C6469" s="129" t="s">
        <v>726</v>
      </c>
      <c r="D6469" s="130">
        <f>VLOOKUP(Pag_Inicio_Corr_mas_casos[[#This Row],[Corregimiento]],Hoja3!$A$2:$D$676,4,0)</f>
        <v>80823</v>
      </c>
      <c r="E6469" s="129">
        <v>87</v>
      </c>
    </row>
    <row r="6470" spans="1:6">
      <c r="A6470" s="127">
        <v>44204</v>
      </c>
      <c r="B6470" s="128">
        <v>44204</v>
      </c>
      <c r="C6470" s="129" t="s">
        <v>853</v>
      </c>
      <c r="D6470" s="130">
        <f>VLOOKUP(Pag_Inicio_Corr_mas_casos[[#This Row],[Corregimiento]],Hoja3!$A$2:$D$676,4,0)</f>
        <v>130101</v>
      </c>
      <c r="E6470" s="129">
        <v>86</v>
      </c>
    </row>
    <row r="6471" spans="1:6">
      <c r="A6471" s="127">
        <v>44204</v>
      </c>
      <c r="B6471" s="128">
        <v>44204</v>
      </c>
      <c r="C6471" s="129" t="s">
        <v>821</v>
      </c>
      <c r="D6471" s="130">
        <f>VLOOKUP(Pag_Inicio_Corr_mas_casos[[#This Row],[Corregimiento]],Hoja3!$A$2:$D$676,4,0)</f>
        <v>130106</v>
      </c>
      <c r="E6471" s="129">
        <v>82</v>
      </c>
    </row>
    <row r="6472" spans="1:6">
      <c r="A6472" s="127">
        <v>44204</v>
      </c>
      <c r="B6472" s="128">
        <v>44204</v>
      </c>
      <c r="C6472" s="129" t="s">
        <v>796</v>
      </c>
      <c r="D6472" s="130">
        <f>VLOOKUP(Pag_Inicio_Corr_mas_casos[[#This Row],[Corregimiento]],Hoja3!$A$2:$D$676,4,0)</f>
        <v>80809</v>
      </c>
      <c r="E6472" s="129">
        <v>80</v>
      </c>
    </row>
    <row r="6473" spans="1:6">
      <c r="A6473" s="127">
        <v>44204</v>
      </c>
      <c r="B6473" s="128">
        <v>44204</v>
      </c>
      <c r="C6473" s="129" t="s">
        <v>831</v>
      </c>
      <c r="D6473" s="130">
        <f>VLOOKUP(Pag_Inicio_Corr_mas_casos[[#This Row],[Corregimiento]],Hoja3!$A$2:$D$676,4,0)</f>
        <v>80812</v>
      </c>
      <c r="E6473" s="129">
        <v>76</v>
      </c>
    </row>
    <row r="6474" spans="1:6">
      <c r="A6474" s="127">
        <v>44204</v>
      </c>
      <c r="B6474" s="128">
        <v>44204</v>
      </c>
      <c r="C6474" s="129" t="s">
        <v>741</v>
      </c>
      <c r="D6474" s="130">
        <f>VLOOKUP(Pag_Inicio_Corr_mas_casos[[#This Row],[Corregimiento]],Hoja3!$A$2:$D$676,4,0)</f>
        <v>80815</v>
      </c>
      <c r="E6474" s="129">
        <v>95</v>
      </c>
      <c r="F6474" s="7"/>
    </row>
    <row r="6475" spans="1:6">
      <c r="A6475" s="127">
        <v>44204</v>
      </c>
      <c r="B6475" s="128">
        <v>44204</v>
      </c>
      <c r="C6475" s="129" t="s">
        <v>732</v>
      </c>
      <c r="D6475" s="130">
        <f>VLOOKUP(Pag_Inicio_Corr_mas_casos[[#This Row],[Corregimiento]],Hoja3!$A$2:$D$676,4,0)</f>
        <v>80826</v>
      </c>
      <c r="E6475" s="129">
        <v>73</v>
      </c>
    </row>
    <row r="6476" spans="1:6">
      <c r="A6476" s="127">
        <v>44204</v>
      </c>
      <c r="B6476" s="128">
        <v>44204</v>
      </c>
      <c r="C6476" s="129" t="s">
        <v>730</v>
      </c>
      <c r="D6476" s="130">
        <f>VLOOKUP(Pag_Inicio_Corr_mas_casos[[#This Row],[Corregimiento]],Hoja3!$A$2:$D$676,4,0)</f>
        <v>81007</v>
      </c>
      <c r="E6476" s="129">
        <v>72</v>
      </c>
    </row>
    <row r="6477" spans="1:6">
      <c r="A6477" s="127">
        <v>44204</v>
      </c>
      <c r="B6477" s="128">
        <v>44204</v>
      </c>
      <c r="C6477" s="129" t="s">
        <v>555</v>
      </c>
      <c r="D6477" s="130">
        <f>VLOOKUP(Pag_Inicio_Corr_mas_casos[[#This Row],[Corregimiento]],Hoja3!$A$2:$D$676,4,0)</f>
        <v>80821</v>
      </c>
      <c r="E6477" s="129">
        <v>71</v>
      </c>
    </row>
    <row r="6478" spans="1:6">
      <c r="A6478" s="127">
        <v>44204</v>
      </c>
      <c r="B6478" s="128">
        <v>44204</v>
      </c>
      <c r="C6478" s="129" t="s">
        <v>738</v>
      </c>
      <c r="D6478" s="130">
        <f>VLOOKUP(Pag_Inicio_Corr_mas_casos[[#This Row],[Corregimiento]],Hoja3!$A$2:$D$676,4,0)</f>
        <v>80817</v>
      </c>
      <c r="E6478" s="129">
        <v>71</v>
      </c>
    </row>
    <row r="6479" spans="1:6">
      <c r="A6479" s="127">
        <v>44204</v>
      </c>
      <c r="B6479" s="128">
        <v>44204</v>
      </c>
      <c r="C6479" s="129" t="s">
        <v>800</v>
      </c>
      <c r="D6479" s="130">
        <f>VLOOKUP(Pag_Inicio_Corr_mas_casos[[#This Row],[Corregimiento]],Hoja3!$A$2:$D$676,4,0)</f>
        <v>130702</v>
      </c>
      <c r="E6479" s="129">
        <v>70</v>
      </c>
    </row>
    <row r="6480" spans="1:6">
      <c r="A6480" s="127">
        <v>44204</v>
      </c>
      <c r="B6480" s="128">
        <v>44204</v>
      </c>
      <c r="C6480" s="129" t="s">
        <v>728</v>
      </c>
      <c r="D6480" s="130">
        <f>VLOOKUP(Pag_Inicio_Corr_mas_casos[[#This Row],[Corregimiento]],Hoja3!$A$2:$D$676,4,0)</f>
        <v>80816</v>
      </c>
      <c r="E6480" s="129">
        <v>70</v>
      </c>
    </row>
    <row r="6481" spans="1:5">
      <c r="A6481" s="127">
        <v>44204</v>
      </c>
      <c r="B6481" s="128">
        <v>44204</v>
      </c>
      <c r="C6481" s="129" t="s">
        <v>744</v>
      </c>
      <c r="D6481" s="130">
        <f>VLOOKUP(Pag_Inicio_Corr_mas_casos[[#This Row],[Corregimiento]],Hoja3!$A$2:$D$676,4,0)</f>
        <v>130701</v>
      </c>
      <c r="E6481" s="129">
        <v>66</v>
      </c>
    </row>
    <row r="6482" spans="1:5">
      <c r="A6482" s="127">
        <v>44204</v>
      </c>
      <c r="B6482" s="128">
        <v>44204</v>
      </c>
      <c r="C6482" s="129" t="s">
        <v>805</v>
      </c>
      <c r="D6482" s="130">
        <f>VLOOKUP(Pag_Inicio_Corr_mas_casos[[#This Row],[Corregimiento]],Hoja3!$A$2:$D$676,4,0)</f>
        <v>81002</v>
      </c>
      <c r="E6482" s="129">
        <v>66</v>
      </c>
    </row>
    <row r="6483" spans="1:5">
      <c r="A6483" s="127">
        <v>44204</v>
      </c>
      <c r="B6483" s="128">
        <v>44204</v>
      </c>
      <c r="C6483" s="129" t="s">
        <v>725</v>
      </c>
      <c r="D6483" s="130">
        <f>VLOOKUP(Pag_Inicio_Corr_mas_casos[[#This Row],[Corregimiento]],Hoja3!$A$2:$D$676,4,0)</f>
        <v>80806</v>
      </c>
      <c r="E6483" s="129">
        <v>61</v>
      </c>
    </row>
    <row r="6484" spans="1:5">
      <c r="A6484" s="127">
        <v>44204</v>
      </c>
      <c r="B6484" s="128">
        <v>44204</v>
      </c>
      <c r="C6484" s="129" t="s">
        <v>737</v>
      </c>
      <c r="D6484" s="130">
        <f>VLOOKUP(Pag_Inicio_Corr_mas_casos[[#This Row],[Corregimiento]],Hoja3!$A$2:$D$676,4,0)</f>
        <v>80820</v>
      </c>
      <c r="E6484" s="129">
        <v>57</v>
      </c>
    </row>
    <row r="6485" spans="1:5">
      <c r="A6485" s="127">
        <v>44204</v>
      </c>
      <c r="B6485" s="128">
        <v>44204</v>
      </c>
      <c r="C6485" s="129" t="s">
        <v>803</v>
      </c>
      <c r="D6485" s="130">
        <f>VLOOKUP(Pag_Inicio_Corr_mas_casos[[#This Row],[Corregimiento]],Hoja3!$A$2:$D$676,4,0)</f>
        <v>81008</v>
      </c>
      <c r="E6485" s="129">
        <v>56</v>
      </c>
    </row>
    <row r="6486" spans="1:5">
      <c r="A6486" s="127">
        <v>44204</v>
      </c>
      <c r="B6486" s="128">
        <v>44204</v>
      </c>
      <c r="C6486" s="129" t="s">
        <v>735</v>
      </c>
      <c r="D6486" s="130">
        <f>VLOOKUP(Pag_Inicio_Corr_mas_casos[[#This Row],[Corregimiento]],Hoja3!$A$2:$D$676,4,0)</f>
        <v>130107</v>
      </c>
      <c r="E6486" s="129">
        <v>50</v>
      </c>
    </row>
    <row r="6487" spans="1:5">
      <c r="A6487" s="127">
        <v>44204</v>
      </c>
      <c r="B6487" s="128">
        <v>44204</v>
      </c>
      <c r="C6487" s="129" t="s">
        <v>845</v>
      </c>
      <c r="D6487" s="130">
        <f>VLOOKUP(Pag_Inicio_Corr_mas_casos[[#This Row],[Corregimiento]],Hoja3!$A$2:$D$676,4,0)</f>
        <v>40601</v>
      </c>
      <c r="E6487" s="129">
        <v>50</v>
      </c>
    </row>
    <row r="6488" spans="1:5">
      <c r="A6488" s="127">
        <v>44204</v>
      </c>
      <c r="B6488" s="128">
        <v>44204</v>
      </c>
      <c r="C6488" s="129" t="s">
        <v>776</v>
      </c>
      <c r="D6488" s="130">
        <f>VLOOKUP(Pag_Inicio_Corr_mas_casos[[#This Row],[Corregimiento]],Hoja3!$A$2:$D$676,4,0)</f>
        <v>130706</v>
      </c>
      <c r="E6488" s="129">
        <v>49</v>
      </c>
    </row>
    <row r="6489" spans="1:5">
      <c r="A6489" s="127">
        <v>44204</v>
      </c>
      <c r="B6489" s="128">
        <v>44204</v>
      </c>
      <c r="C6489" s="129" t="s">
        <v>804</v>
      </c>
      <c r="D6489" s="130">
        <f>VLOOKUP(Pag_Inicio_Corr_mas_casos[[#This Row],[Corregimiento]],Hoja3!$A$2:$D$676,4,0)</f>
        <v>81001</v>
      </c>
      <c r="E6489" s="129">
        <v>48</v>
      </c>
    </row>
    <row r="6490" spans="1:5">
      <c r="A6490" s="127">
        <v>44204</v>
      </c>
      <c r="B6490" s="128">
        <v>44204</v>
      </c>
      <c r="C6490" s="129" t="s">
        <v>724</v>
      </c>
      <c r="D6490" s="130">
        <f>VLOOKUP(Pag_Inicio_Corr_mas_casos[[#This Row],[Corregimiento]],Hoja3!$A$2:$D$676,4,0)</f>
        <v>81009</v>
      </c>
      <c r="E6490" s="129">
        <v>46</v>
      </c>
    </row>
    <row r="6491" spans="1:5">
      <c r="A6491" s="127">
        <v>44204</v>
      </c>
      <c r="B6491" s="128">
        <v>44204</v>
      </c>
      <c r="C6491" s="129" t="s">
        <v>722</v>
      </c>
      <c r="D6491" s="130">
        <f>VLOOKUP(Pag_Inicio_Corr_mas_casos[[#This Row],[Corregimiento]],Hoja3!$A$2:$D$676,4,0)</f>
        <v>80810</v>
      </c>
      <c r="E6491" s="129">
        <v>45</v>
      </c>
    </row>
    <row r="6492" spans="1:5">
      <c r="A6492" s="127">
        <v>44204</v>
      </c>
      <c r="B6492" s="128">
        <v>44204</v>
      </c>
      <c r="C6492" s="129" t="s">
        <v>806</v>
      </c>
      <c r="D6492" s="130">
        <f>VLOOKUP(Pag_Inicio_Corr_mas_casos[[#This Row],[Corregimiento]],Hoja3!$A$2:$D$676,4,0)</f>
        <v>81003</v>
      </c>
      <c r="E6492" s="129">
        <v>42</v>
      </c>
    </row>
    <row r="6493" spans="1:5">
      <c r="A6493" s="127">
        <v>44204</v>
      </c>
      <c r="B6493" s="128">
        <v>44204</v>
      </c>
      <c r="C6493" s="129" t="s">
        <v>742</v>
      </c>
      <c r="D6493" s="130">
        <f>VLOOKUP(Pag_Inicio_Corr_mas_casos[[#This Row],[Corregimiento]],Hoja3!$A$2:$D$676,4,0)</f>
        <v>130716</v>
      </c>
      <c r="E6493" s="129">
        <v>42</v>
      </c>
    </row>
    <row r="6494" spans="1:5">
      <c r="A6494" s="127">
        <v>44204</v>
      </c>
      <c r="B6494" s="128">
        <v>44204</v>
      </c>
      <c r="C6494" s="129" t="s">
        <v>731</v>
      </c>
      <c r="D6494" s="130">
        <f>VLOOKUP(Pag_Inicio_Corr_mas_casos[[#This Row],[Corregimiento]],Hoja3!$A$2:$D$676,4,0)</f>
        <v>80814</v>
      </c>
      <c r="E6494" s="129">
        <v>41</v>
      </c>
    </row>
    <row r="6495" spans="1:5">
      <c r="A6495" s="127">
        <v>44204</v>
      </c>
      <c r="B6495" s="128">
        <v>44204</v>
      </c>
      <c r="C6495" s="129" t="s">
        <v>736</v>
      </c>
      <c r="D6495" s="130">
        <f>VLOOKUP(Pag_Inicio_Corr_mas_casos[[#This Row],[Corregimiento]],Hoja3!$A$2:$D$676,4,0)</f>
        <v>80813</v>
      </c>
      <c r="E6495" s="129">
        <v>41</v>
      </c>
    </row>
    <row r="6496" spans="1:5">
      <c r="A6496" s="127">
        <v>44204</v>
      </c>
      <c r="B6496" s="128">
        <v>44204</v>
      </c>
      <c r="C6496" s="129" t="s">
        <v>762</v>
      </c>
      <c r="D6496" s="130">
        <f>VLOOKUP(Pag_Inicio_Corr_mas_casos[[#This Row],[Corregimiento]],Hoja3!$A$2:$D$676,4,0)</f>
        <v>80803</v>
      </c>
      <c r="E6496" s="129">
        <v>39</v>
      </c>
    </row>
    <row r="6497" spans="1:5">
      <c r="A6497" s="127">
        <v>44204</v>
      </c>
      <c r="B6497" s="128">
        <v>44204</v>
      </c>
      <c r="C6497" s="129" t="s">
        <v>727</v>
      </c>
      <c r="D6497" s="130">
        <f>VLOOKUP(Pag_Inicio_Corr_mas_casos[[#This Row],[Corregimiento]],Hoja3!$A$2:$D$676,4,0)</f>
        <v>80807</v>
      </c>
      <c r="E6497" s="129">
        <v>38</v>
      </c>
    </row>
    <row r="6498" spans="1:5">
      <c r="A6498" s="127">
        <v>44204</v>
      </c>
      <c r="B6498" s="128">
        <v>44204</v>
      </c>
      <c r="C6498" s="129" t="s">
        <v>723</v>
      </c>
      <c r="D6498" s="130">
        <f>VLOOKUP(Pag_Inicio_Corr_mas_casos[[#This Row],[Corregimiento]],Hoja3!$A$2:$D$676,4,0)</f>
        <v>130717</v>
      </c>
      <c r="E6498" s="129">
        <v>38</v>
      </c>
    </row>
    <row r="6499" spans="1:5">
      <c r="A6499" s="127">
        <v>44204</v>
      </c>
      <c r="B6499" s="128">
        <v>44204</v>
      </c>
      <c r="C6499" s="129" t="s">
        <v>823</v>
      </c>
      <c r="D6499" s="130">
        <f>VLOOKUP(Pag_Inicio_Corr_mas_casos[[#This Row],[Corregimiento]],Hoja3!$A$2:$D$676,4,0)</f>
        <v>130108</v>
      </c>
      <c r="E6499" s="129">
        <v>37</v>
      </c>
    </row>
    <row r="6500" spans="1:5">
      <c r="A6500" s="127">
        <v>44204</v>
      </c>
      <c r="B6500" s="128">
        <v>44204</v>
      </c>
      <c r="C6500" s="129" t="s">
        <v>754</v>
      </c>
      <c r="D6500" s="130">
        <f>VLOOKUP(Pag_Inicio_Corr_mas_casos[[#This Row],[Corregimiento]],Hoja3!$A$2:$D$676,4,0)</f>
        <v>130709</v>
      </c>
      <c r="E6500" s="129">
        <v>36</v>
      </c>
    </row>
    <row r="6501" spans="1:5">
      <c r="A6501" s="127">
        <v>44204</v>
      </c>
      <c r="B6501" s="128">
        <v>44204</v>
      </c>
      <c r="C6501" s="129" t="s">
        <v>733</v>
      </c>
      <c r="D6501" s="130">
        <f>VLOOKUP(Pag_Inicio_Corr_mas_casos[[#This Row],[Corregimiento]],Hoja3!$A$2:$D$676,4,0)</f>
        <v>80811</v>
      </c>
      <c r="E6501" s="129">
        <v>33</v>
      </c>
    </row>
    <row r="6502" spans="1:5">
      <c r="A6502" s="127">
        <v>44204</v>
      </c>
      <c r="B6502" s="128">
        <v>44204</v>
      </c>
      <c r="C6502" s="129" t="s">
        <v>807</v>
      </c>
      <c r="D6502" s="130">
        <f>VLOOKUP(Pag_Inicio_Corr_mas_casos[[#This Row],[Corregimiento]],Hoja3!$A$2:$D$676,4,0)</f>
        <v>91001</v>
      </c>
      <c r="E6502" s="129">
        <v>33</v>
      </c>
    </row>
    <row r="6503" spans="1:5">
      <c r="A6503" s="127">
        <v>44204</v>
      </c>
      <c r="B6503" s="128">
        <v>44204</v>
      </c>
      <c r="C6503" s="129" t="s">
        <v>752</v>
      </c>
      <c r="D6503" s="130">
        <f>VLOOKUP(Pag_Inicio_Corr_mas_casos[[#This Row],[Corregimiento]],Hoja3!$A$2:$D$676,4,0)</f>
        <v>30107</v>
      </c>
      <c r="E6503" s="129">
        <v>32</v>
      </c>
    </row>
    <row r="6504" spans="1:5">
      <c r="A6504" s="127">
        <v>44204</v>
      </c>
      <c r="B6504" s="128">
        <v>44204</v>
      </c>
      <c r="C6504" s="129" t="s">
        <v>817</v>
      </c>
      <c r="D6504" s="130">
        <f>VLOOKUP(Pag_Inicio_Corr_mas_casos[[#This Row],[Corregimiento]],Hoja3!$A$2:$D$676,4,0)</f>
        <v>30104</v>
      </c>
      <c r="E6504" s="129">
        <v>31</v>
      </c>
    </row>
    <row r="6505" spans="1:5">
      <c r="A6505" s="127">
        <v>44204</v>
      </c>
      <c r="B6505" s="128">
        <v>44204</v>
      </c>
      <c r="C6505" s="129" t="s">
        <v>835</v>
      </c>
      <c r="D6505" s="130">
        <f>VLOOKUP(Pag_Inicio_Corr_mas_casos[[#This Row],[Corregimiento]],Hoja3!$A$2:$D$676,4,0)</f>
        <v>80501</v>
      </c>
      <c r="E6505" s="129">
        <v>31</v>
      </c>
    </row>
    <row r="6506" spans="1:5">
      <c r="A6506" s="127">
        <v>44204</v>
      </c>
      <c r="B6506" s="128">
        <v>44204</v>
      </c>
      <c r="C6506" s="129" t="s">
        <v>843</v>
      </c>
      <c r="D6506" s="130">
        <f>VLOOKUP(Pag_Inicio_Corr_mas_casos[[#This Row],[Corregimiento]],Hoja3!$A$2:$D$676,4,0)</f>
        <v>40501</v>
      </c>
      <c r="E6506" s="129">
        <v>31</v>
      </c>
    </row>
    <row r="6507" spans="1:5">
      <c r="A6507" s="127">
        <v>44204</v>
      </c>
      <c r="B6507" s="128">
        <v>44204</v>
      </c>
      <c r="C6507" s="129" t="s">
        <v>745</v>
      </c>
      <c r="D6507" s="130">
        <f>VLOOKUP(Pag_Inicio_Corr_mas_casos[[#This Row],[Corregimiento]],Hoja3!$A$2:$D$676,4,0)</f>
        <v>80804</v>
      </c>
      <c r="E6507" s="129">
        <v>29</v>
      </c>
    </row>
    <row r="6508" spans="1:5">
      <c r="A6508" s="127">
        <v>44204</v>
      </c>
      <c r="B6508" s="128">
        <v>44204</v>
      </c>
      <c r="C6508" s="129" t="s">
        <v>790</v>
      </c>
      <c r="D6508" s="130">
        <f>VLOOKUP(Pag_Inicio_Corr_mas_casos[[#This Row],[Corregimiento]],Hoja3!$A$2:$D$676,4,0)</f>
        <v>60103</v>
      </c>
      <c r="E6508" s="129">
        <v>29</v>
      </c>
    </row>
    <row r="6509" spans="1:5">
      <c r="A6509" s="127">
        <v>44204</v>
      </c>
      <c r="B6509" s="128">
        <v>44204</v>
      </c>
      <c r="C6509" s="129" t="s">
        <v>747</v>
      </c>
      <c r="D6509" s="130">
        <f>VLOOKUP(Pag_Inicio_Corr_mas_casos[[#This Row],[Corregimiento]],Hoja3!$A$2:$D$676,4,0)</f>
        <v>81006</v>
      </c>
      <c r="E6509" s="129">
        <v>28</v>
      </c>
    </row>
    <row r="6510" spans="1:5">
      <c r="A6510" s="127">
        <v>44204</v>
      </c>
      <c r="B6510" s="128">
        <v>44204</v>
      </c>
      <c r="C6510" s="129" t="s">
        <v>779</v>
      </c>
      <c r="D6510" s="130">
        <f>VLOOKUP(Pag_Inicio_Corr_mas_casos[[#This Row],[Corregimiento]],Hoja3!$A$2:$D$676,4,0)</f>
        <v>130105</v>
      </c>
      <c r="E6510" s="129">
        <v>26</v>
      </c>
    </row>
    <row r="6511" spans="1:5">
      <c r="A6511" s="127">
        <v>44204</v>
      </c>
      <c r="B6511" s="128">
        <v>44204</v>
      </c>
      <c r="C6511" s="129" t="s">
        <v>781</v>
      </c>
      <c r="D6511" s="130">
        <f>VLOOKUP(Pag_Inicio_Corr_mas_casos[[#This Row],[Corregimiento]],Hoja3!$A$2:$D$676,4,0)</f>
        <v>80802</v>
      </c>
      <c r="E6511" s="129">
        <v>25</v>
      </c>
    </row>
    <row r="6512" spans="1:5">
      <c r="A6512" s="127">
        <v>44204</v>
      </c>
      <c r="B6512" s="128">
        <v>44204</v>
      </c>
      <c r="C6512" s="129" t="s">
        <v>789</v>
      </c>
      <c r="D6512" s="130">
        <f>VLOOKUP(Pag_Inicio_Corr_mas_casos[[#This Row],[Corregimiento]],Hoja3!$A$2:$D$676,4,0)</f>
        <v>130310</v>
      </c>
      <c r="E6512" s="129">
        <v>25</v>
      </c>
    </row>
    <row r="6513" spans="1:6">
      <c r="A6513" s="127">
        <v>44204</v>
      </c>
      <c r="B6513" s="128">
        <v>44204</v>
      </c>
      <c r="C6513" s="129" t="s">
        <v>777</v>
      </c>
      <c r="D6513" s="130">
        <f>VLOOKUP(Pag_Inicio_Corr_mas_casos[[#This Row],[Corregimiento]],Hoja3!$A$2:$D$676,4,0)</f>
        <v>80808</v>
      </c>
      <c r="E6513" s="129">
        <v>25</v>
      </c>
    </row>
    <row r="6514" spans="1:6">
      <c r="A6514" s="127">
        <v>44204</v>
      </c>
      <c r="B6514" s="128">
        <v>44204</v>
      </c>
      <c r="C6514" s="129" t="s">
        <v>756</v>
      </c>
      <c r="D6514" s="130">
        <f>VLOOKUP(Pag_Inicio_Corr_mas_casos[[#This Row],[Corregimiento]],Hoja3!$A$2:$D$676,4,0)</f>
        <v>130103</v>
      </c>
      <c r="E6514" s="129">
        <v>24</v>
      </c>
    </row>
    <row r="6515" spans="1:6">
      <c r="A6515" s="127">
        <v>44204</v>
      </c>
      <c r="B6515" s="128">
        <v>44204</v>
      </c>
      <c r="C6515" s="129" t="s">
        <v>760</v>
      </c>
      <c r="D6515" s="130">
        <f>VLOOKUP(Pag_Inicio_Corr_mas_casos[[#This Row],[Corregimiento]],Hoja3!$A$2:$D$676,4,0)</f>
        <v>20207</v>
      </c>
      <c r="E6515" s="129">
        <v>24</v>
      </c>
    </row>
    <row r="6516" spans="1:6">
      <c r="A6516" s="127">
        <v>44204</v>
      </c>
      <c r="B6516" s="128">
        <v>44204</v>
      </c>
      <c r="C6516" s="129" t="s">
        <v>783</v>
      </c>
      <c r="D6516" s="130">
        <f>VLOOKUP(Pag_Inicio_Corr_mas_casos[[#This Row],[Corregimiento]],Hoja3!$A$2:$D$676,4,0)</f>
        <v>81004</v>
      </c>
      <c r="E6516" s="129">
        <v>23</v>
      </c>
    </row>
    <row r="6517" spans="1:6">
      <c r="A6517" s="127">
        <v>44204</v>
      </c>
      <c r="B6517" s="128">
        <v>44204</v>
      </c>
      <c r="C6517" s="129" t="s">
        <v>864</v>
      </c>
      <c r="D6517" s="130">
        <f>VLOOKUP(Pag_Inicio_Corr_mas_casos[[#This Row],[Corregimiento]],Hoja3!$A$2:$D$676,4,0)</f>
        <v>91101</v>
      </c>
      <c r="E6517" s="129">
        <v>23</v>
      </c>
    </row>
    <row r="6518" spans="1:6">
      <c r="A6518" s="127">
        <v>44204</v>
      </c>
      <c r="B6518" s="128">
        <v>44204</v>
      </c>
      <c r="C6518" s="129" t="s">
        <v>746</v>
      </c>
      <c r="D6518" s="130">
        <f>VLOOKUP(Pag_Inicio_Corr_mas_casos[[#This Row],[Corregimiento]],Hoja3!$A$2:$D$676,4,0)</f>
        <v>20601</v>
      </c>
      <c r="E6518" s="129">
        <v>22</v>
      </c>
    </row>
    <row r="6519" spans="1:6">
      <c r="A6519" s="127">
        <v>44204</v>
      </c>
      <c r="B6519" s="128">
        <v>44204</v>
      </c>
      <c r="C6519" s="129" t="s">
        <v>908</v>
      </c>
      <c r="D6519" s="130">
        <f>VLOOKUP(Pag_Inicio_Corr_mas_casos[[#This Row],[Corregimiento]],Hoja3!$A$2:$D$676,4,0)</f>
        <v>20604</v>
      </c>
      <c r="E6519" s="129">
        <v>21</v>
      </c>
    </row>
    <row r="6520" spans="1:6">
      <c r="A6520" s="127">
        <v>44204</v>
      </c>
      <c r="B6520" s="128">
        <v>44204</v>
      </c>
      <c r="C6520" s="129" t="s">
        <v>791</v>
      </c>
      <c r="D6520" s="130">
        <f>VLOOKUP(Pag_Inicio_Corr_mas_casos[[#This Row],[Corregimiento]],Hoja3!$A$2:$D$676,4,0)</f>
        <v>60101</v>
      </c>
      <c r="E6520" s="129">
        <v>21</v>
      </c>
    </row>
    <row r="6521" spans="1:6">
      <c r="A6521" s="127">
        <v>44204</v>
      </c>
      <c r="B6521" s="128">
        <v>44204</v>
      </c>
      <c r="C6521" s="129" t="s">
        <v>792</v>
      </c>
      <c r="D6521" s="130">
        <f>VLOOKUP(Pag_Inicio_Corr_mas_casos[[#This Row],[Corregimiento]],Hoja3!$A$2:$D$676,4,0)</f>
        <v>40612</v>
      </c>
      <c r="E6521" s="129">
        <v>21</v>
      </c>
    </row>
    <row r="6522" spans="1:6">
      <c r="A6522" s="127">
        <v>44204</v>
      </c>
      <c r="B6522" s="128">
        <v>44204</v>
      </c>
      <c r="C6522" s="129" t="s">
        <v>846</v>
      </c>
      <c r="D6522" s="130">
        <f>VLOOKUP(Pag_Inicio_Corr_mas_casos[[#This Row],[Corregimiento]],Hoja3!$A$2:$D$676,4,0)</f>
        <v>60401</v>
      </c>
      <c r="E6522" s="129">
        <v>20</v>
      </c>
    </row>
    <row r="6523" spans="1:6">
      <c r="A6523" s="127">
        <v>44204</v>
      </c>
      <c r="B6523" s="128">
        <v>44204</v>
      </c>
      <c r="C6523" s="129" t="s">
        <v>814</v>
      </c>
      <c r="D6523" s="130">
        <f>VLOOKUP(Pag_Inicio_Corr_mas_casos[[#This Row],[Corregimiento]],Hoja3!$A$2:$D$676,4,0)</f>
        <v>20609</v>
      </c>
      <c r="E6523" s="129">
        <v>20</v>
      </c>
    </row>
    <row r="6524" spans="1:6">
      <c r="A6524" s="127">
        <v>44204</v>
      </c>
      <c r="B6524" s="128">
        <v>44204</v>
      </c>
      <c r="C6524" s="129" t="s">
        <v>788</v>
      </c>
      <c r="D6524" s="130">
        <f>VLOOKUP(Pag_Inicio_Corr_mas_casos[[#This Row],[Corregimiento]],Hoja3!$A$2:$D$676,4,0)</f>
        <v>40611</v>
      </c>
      <c r="E6524" s="129">
        <v>19</v>
      </c>
    </row>
    <row r="6525" spans="1:6">
      <c r="A6525" s="127">
        <v>44204</v>
      </c>
      <c r="B6525" s="128">
        <v>44204</v>
      </c>
      <c r="C6525" s="129" t="s">
        <v>755</v>
      </c>
      <c r="D6525" s="130">
        <f>VLOOKUP(Pag_Inicio_Corr_mas_casos[[#This Row],[Corregimiento]],Hoja3!$A$2:$D$676,4,0)</f>
        <v>40606</v>
      </c>
      <c r="E6525" s="129">
        <v>19</v>
      </c>
    </row>
    <row r="6526" spans="1:6">
      <c r="A6526" s="127">
        <v>44204</v>
      </c>
      <c r="B6526" s="128">
        <v>44204</v>
      </c>
      <c r="C6526" s="129" t="s">
        <v>848</v>
      </c>
      <c r="D6526" s="130">
        <f>VLOOKUP(Pag_Inicio_Corr_mas_casos[[#This Row],[Corregimiento]],Hoja3!$A$2:$D$676,4,0)</f>
        <v>20401</v>
      </c>
      <c r="E6526" s="129">
        <v>19</v>
      </c>
    </row>
    <row r="6527" spans="1:6">
      <c r="A6527" s="127">
        <v>44204</v>
      </c>
      <c r="B6527" s="128">
        <v>44204</v>
      </c>
      <c r="C6527" s="129" t="s">
        <v>736</v>
      </c>
      <c r="D6527" s="129">
        <v>40607</v>
      </c>
      <c r="E6527" s="129">
        <v>19</v>
      </c>
      <c r="F6527" t="s">
        <v>833</v>
      </c>
    </row>
    <row r="6528" spans="1:6">
      <c r="A6528" s="127">
        <v>44204</v>
      </c>
      <c r="B6528" s="128">
        <v>44204</v>
      </c>
      <c r="C6528" s="129" t="s">
        <v>808</v>
      </c>
      <c r="D6528" s="130">
        <f>VLOOKUP(Pag_Inicio_Corr_mas_casos[[#This Row],[Corregimiento]],Hoja3!$A$2:$D$676,4,0)</f>
        <v>30111</v>
      </c>
      <c r="E6528" s="129">
        <v>18</v>
      </c>
    </row>
    <row r="6529" spans="1:5">
      <c r="A6529" s="127">
        <v>44204</v>
      </c>
      <c r="B6529" s="128">
        <v>44204</v>
      </c>
      <c r="C6529" s="129" t="s">
        <v>743</v>
      </c>
      <c r="D6529" s="130">
        <f>VLOOKUP(Pag_Inicio_Corr_mas_casos[[#This Row],[Corregimiento]],Hoja3!$A$2:$D$676,4,0)</f>
        <v>50208</v>
      </c>
      <c r="E6529" s="129">
        <v>17</v>
      </c>
    </row>
    <row r="6530" spans="1:5">
      <c r="A6530" s="127">
        <v>44204</v>
      </c>
      <c r="B6530" s="128">
        <v>44204</v>
      </c>
      <c r="C6530" s="129" t="s">
        <v>879</v>
      </c>
      <c r="D6530" s="130">
        <f>VLOOKUP(Pag_Inicio_Corr_mas_casos[[#This Row],[Corregimiento]],Hoja3!$A$2:$D$676,4,0)</f>
        <v>30109</v>
      </c>
      <c r="E6530" s="129">
        <v>17</v>
      </c>
    </row>
    <row r="6531" spans="1:5">
      <c r="A6531" s="127">
        <v>44204</v>
      </c>
      <c r="B6531" s="128">
        <v>44204</v>
      </c>
      <c r="C6531" s="129" t="s">
        <v>885</v>
      </c>
      <c r="D6531" s="130">
        <f>VLOOKUP(Pag_Inicio_Corr_mas_casos[[#This Row],[Corregimiento]],Hoja3!$A$2:$D$676,4,0)</f>
        <v>60701</v>
      </c>
      <c r="E6531" s="129">
        <v>16</v>
      </c>
    </row>
    <row r="6532" spans="1:5">
      <c r="A6532" s="127">
        <v>44204</v>
      </c>
      <c r="B6532" s="128">
        <v>44204</v>
      </c>
      <c r="C6532" s="129" t="s">
        <v>780</v>
      </c>
      <c r="D6532" s="130">
        <f>VLOOKUP(Pag_Inicio_Corr_mas_casos[[#This Row],[Corregimiento]],Hoja3!$A$2:$D$676,4,0)</f>
        <v>81005</v>
      </c>
      <c r="E6532" s="129">
        <v>16</v>
      </c>
    </row>
    <row r="6533" spans="1:5">
      <c r="A6533" s="127">
        <v>44204</v>
      </c>
      <c r="B6533" s="128">
        <v>44204</v>
      </c>
      <c r="C6533" s="129" t="s">
        <v>836</v>
      </c>
      <c r="D6533" s="130">
        <f>VLOOKUP(Pag_Inicio_Corr_mas_casos[[#This Row],[Corregimiento]],Hoja3!$A$2:$D$676,4,0)</f>
        <v>20105</v>
      </c>
      <c r="E6533" s="129">
        <v>15</v>
      </c>
    </row>
    <row r="6534" spans="1:5">
      <c r="A6534" s="127">
        <v>44204</v>
      </c>
      <c r="B6534" s="128">
        <v>44204</v>
      </c>
      <c r="C6534" s="129" t="s">
        <v>844</v>
      </c>
      <c r="D6534" s="130">
        <f>VLOOKUP(Pag_Inicio_Corr_mas_casos[[#This Row],[Corregimiento]],Hoja3!$A$2:$D$676,4,0)</f>
        <v>91007</v>
      </c>
      <c r="E6534" s="129">
        <v>15</v>
      </c>
    </row>
    <row r="6535" spans="1:5">
      <c r="A6535" s="127">
        <v>44204</v>
      </c>
      <c r="B6535" s="128">
        <v>44204</v>
      </c>
      <c r="C6535" s="129" t="s">
        <v>785</v>
      </c>
      <c r="D6535" s="130">
        <f>VLOOKUP(Pag_Inicio_Corr_mas_casos[[#This Row],[Corregimiento]],Hoja3!$A$2:$D$676,4,0)</f>
        <v>80805</v>
      </c>
      <c r="E6535" s="129">
        <v>15</v>
      </c>
    </row>
    <row r="6536" spans="1:5">
      <c r="A6536" s="127">
        <v>44204</v>
      </c>
      <c r="B6536" s="128">
        <v>44204</v>
      </c>
      <c r="C6536" s="129" t="s">
        <v>887</v>
      </c>
      <c r="D6536" s="130">
        <f>VLOOKUP(Pag_Inicio_Corr_mas_casos[[#This Row],[Corregimiento]],Hoja3!$A$2:$D$676,4,0)</f>
        <v>60601</v>
      </c>
      <c r="E6536" s="129">
        <v>15</v>
      </c>
    </row>
    <row r="6537" spans="1:5">
      <c r="A6537" s="127">
        <v>44204</v>
      </c>
      <c r="B6537" s="128">
        <v>44204</v>
      </c>
      <c r="C6537" s="129" t="s">
        <v>761</v>
      </c>
      <c r="D6537" s="130">
        <f>VLOOKUP(Pag_Inicio_Corr_mas_casos[[#This Row],[Corregimiento]],Hoja3!$A$2:$D$676,4,0)</f>
        <v>60105</v>
      </c>
      <c r="E6537" s="129">
        <v>15</v>
      </c>
    </row>
    <row r="6538" spans="1:5">
      <c r="A6538" s="127">
        <v>44204</v>
      </c>
      <c r="B6538" s="128">
        <v>44204</v>
      </c>
      <c r="C6538" s="129" t="s">
        <v>852</v>
      </c>
      <c r="D6538" s="130">
        <f>VLOOKUP(Pag_Inicio_Corr_mas_casos[[#This Row],[Corregimiento]],Hoja3!$A$2:$D$676,4,0)</f>
        <v>20201</v>
      </c>
      <c r="E6538" s="129">
        <v>14</v>
      </c>
    </row>
    <row r="6539" spans="1:5">
      <c r="A6539" s="127">
        <v>44204</v>
      </c>
      <c r="B6539" s="128">
        <v>44204</v>
      </c>
      <c r="C6539" s="129" t="s">
        <v>812</v>
      </c>
      <c r="D6539" s="130">
        <f>VLOOKUP(Pag_Inicio_Corr_mas_casos[[#This Row],[Corregimiento]],Hoja3!$A$2:$D$676,4,0)</f>
        <v>30103</v>
      </c>
      <c r="E6539" s="129">
        <v>14</v>
      </c>
    </row>
    <row r="6540" spans="1:5">
      <c r="A6540" s="127">
        <v>44204</v>
      </c>
      <c r="B6540" s="128">
        <v>44204</v>
      </c>
      <c r="C6540" s="129" t="s">
        <v>761</v>
      </c>
      <c r="D6540" s="130">
        <f>VLOOKUP(Pag_Inicio_Corr_mas_casos[[#This Row],[Corregimiento]],Hoja3!$A$2:$D$676,4,0)</f>
        <v>60105</v>
      </c>
      <c r="E6540" s="129">
        <v>14</v>
      </c>
    </row>
    <row r="6541" spans="1:5">
      <c r="A6541" s="127">
        <v>44204</v>
      </c>
      <c r="B6541" s="128">
        <v>44204</v>
      </c>
      <c r="C6541" s="129" t="s">
        <v>851</v>
      </c>
      <c r="D6541" s="130">
        <f>VLOOKUP(Pag_Inicio_Corr_mas_casos[[#This Row],[Corregimiento]],Hoja3!$A$2:$D$676,4,0)</f>
        <v>40610</v>
      </c>
      <c r="E6541" s="129">
        <v>13</v>
      </c>
    </row>
    <row r="6542" spans="1:5">
      <c r="A6542" s="127">
        <v>44204</v>
      </c>
      <c r="B6542" s="128">
        <v>44204</v>
      </c>
      <c r="C6542" s="129" t="s">
        <v>888</v>
      </c>
      <c r="D6542" s="130">
        <f>VLOOKUP(Pag_Inicio_Corr_mas_casos[[#This Row],[Corregimiento]],Hoja3!$A$2:$D$676,4,0)</f>
        <v>130301</v>
      </c>
      <c r="E6542" s="129">
        <v>12</v>
      </c>
    </row>
    <row r="6543" spans="1:5">
      <c r="A6543" s="127">
        <v>44204</v>
      </c>
      <c r="B6543" s="128">
        <v>44204</v>
      </c>
      <c r="C6543" s="129" t="s">
        <v>870</v>
      </c>
      <c r="D6543" s="130">
        <f>VLOOKUP(Pag_Inicio_Corr_mas_casos[[#This Row],[Corregimiento]],Hoja3!$A$2:$D$676,4,0)</f>
        <v>130407</v>
      </c>
      <c r="E6543" s="129">
        <v>12</v>
      </c>
    </row>
    <row r="6544" spans="1:5">
      <c r="A6544" s="127">
        <v>44204</v>
      </c>
      <c r="B6544" s="128">
        <v>44204</v>
      </c>
      <c r="C6544" s="129" t="s">
        <v>895</v>
      </c>
      <c r="D6544" s="130">
        <f>VLOOKUP(Pag_Inicio_Corr_mas_casos[[#This Row],[Corregimiento]],Hoja3!$A$2:$D$676,4,0)</f>
        <v>91009</v>
      </c>
      <c r="E6544" s="129">
        <v>11</v>
      </c>
    </row>
    <row r="6545" spans="1:6">
      <c r="A6545" s="127">
        <v>44204</v>
      </c>
      <c r="B6545" s="128">
        <v>44204</v>
      </c>
      <c r="C6545" s="129" t="s">
        <v>906</v>
      </c>
      <c r="D6545" s="130">
        <f>VLOOKUP(Pag_Inicio_Corr_mas_casos[[#This Row],[Corregimiento]],Hoja3!$A$2:$D$676,4,0)</f>
        <v>20603</v>
      </c>
      <c r="E6545" s="129">
        <v>11</v>
      </c>
    </row>
    <row r="6546" spans="1:6">
      <c r="A6546" s="127">
        <v>44204</v>
      </c>
      <c r="B6546" s="128">
        <v>44204</v>
      </c>
      <c r="C6546" s="129" t="s">
        <v>902</v>
      </c>
      <c r="D6546" s="130">
        <f>VLOOKUP(Pag_Inicio_Corr_mas_casos[[#This Row],[Corregimiento]],Hoja3!$A$2:$D$676,4,0)</f>
        <v>130707</v>
      </c>
      <c r="E6546" s="129">
        <v>11</v>
      </c>
    </row>
    <row r="6547" spans="1:6">
      <c r="A6547" s="127">
        <v>44204</v>
      </c>
      <c r="B6547" s="128">
        <v>44204</v>
      </c>
      <c r="C6547" s="129" t="s">
        <v>850</v>
      </c>
      <c r="D6547" s="130">
        <f>VLOOKUP(Pag_Inicio_Corr_mas_casos[[#This Row],[Corregimiento]],Hoja3!$A$2:$D$676,4,0)</f>
        <v>30110</v>
      </c>
      <c r="E6547" s="129">
        <v>11</v>
      </c>
    </row>
    <row r="6548" spans="1:6">
      <c r="A6548" s="127">
        <v>44204</v>
      </c>
      <c r="B6548" s="128">
        <v>44204</v>
      </c>
      <c r="C6548" s="129" t="s">
        <v>834</v>
      </c>
      <c r="D6548" s="130">
        <f>VLOOKUP(Pag_Inicio_Corr_mas_casos[[#This Row],[Corregimiento]],Hoja3!$A$2:$D$676,4,0)</f>
        <v>50316</v>
      </c>
      <c r="E6548" s="129">
        <v>11</v>
      </c>
    </row>
    <row r="6549" spans="1:6">
      <c r="A6549" s="90">
        <v>44205</v>
      </c>
      <c r="B6549" s="91">
        <v>44205</v>
      </c>
      <c r="C6549" s="92" t="s">
        <v>649</v>
      </c>
      <c r="D6549" s="93">
        <f>VLOOKUP(Pag_Inicio_Corr_mas_casos[[#This Row],[Corregimiento]],Hoja3!$A$2:$D$676,4,0)</f>
        <v>80812</v>
      </c>
      <c r="E6549" s="92">
        <v>114</v>
      </c>
      <c r="F6549">
        <v>80</v>
      </c>
    </row>
    <row r="6550" spans="1:6">
      <c r="A6550" s="90">
        <v>44205</v>
      </c>
      <c r="B6550" s="91">
        <v>44205</v>
      </c>
      <c r="C6550" s="92" t="s">
        <v>821</v>
      </c>
      <c r="D6550" s="93">
        <f>VLOOKUP(Pag_Inicio_Corr_mas_casos[[#This Row],[Corregimiento]],Hoja3!$A$2:$D$676,4,0)</f>
        <v>130106</v>
      </c>
      <c r="E6550" s="92">
        <v>110</v>
      </c>
    </row>
    <row r="6551" spans="1:6">
      <c r="A6551" s="90">
        <v>44205</v>
      </c>
      <c r="B6551" s="91">
        <v>44205</v>
      </c>
      <c r="C6551" s="92" t="s">
        <v>555</v>
      </c>
      <c r="D6551" s="93">
        <f>VLOOKUP(Pag_Inicio_Corr_mas_casos[[#This Row],[Corregimiento]],Hoja3!$A$2:$D$676,4,0)</f>
        <v>80821</v>
      </c>
      <c r="E6551" s="92">
        <v>81</v>
      </c>
    </row>
    <row r="6552" spans="1:6">
      <c r="A6552" s="90">
        <v>44205</v>
      </c>
      <c r="B6552" s="91">
        <v>44205</v>
      </c>
      <c r="C6552" s="92" t="s">
        <v>726</v>
      </c>
      <c r="D6552" s="93">
        <f>VLOOKUP(Pag_Inicio_Corr_mas_casos[[#This Row],[Corregimiento]],Hoja3!$A$2:$D$676,4,0)</f>
        <v>80823</v>
      </c>
      <c r="E6552" s="92">
        <v>80</v>
      </c>
    </row>
    <row r="6553" spans="1:6">
      <c r="A6553" s="90">
        <v>44205</v>
      </c>
      <c r="B6553" s="91">
        <v>44205</v>
      </c>
      <c r="C6553" s="92" t="s">
        <v>797</v>
      </c>
      <c r="D6553" s="93">
        <f>VLOOKUP(Pag_Inicio_Corr_mas_casos[[#This Row],[Corregimiento]],Hoja3!$A$2:$D$676,4,0)</f>
        <v>80819</v>
      </c>
      <c r="E6553" s="92">
        <v>76</v>
      </c>
    </row>
    <row r="6554" spans="1:6">
      <c r="A6554" s="90">
        <v>44205</v>
      </c>
      <c r="B6554" s="91">
        <v>44205</v>
      </c>
      <c r="C6554" s="92" t="s">
        <v>853</v>
      </c>
      <c r="D6554" s="93">
        <f>VLOOKUP(Pag_Inicio_Corr_mas_casos[[#This Row],[Corregimiento]],Hoja3!$A$2:$D$676,4,0)</f>
        <v>130101</v>
      </c>
      <c r="E6554" s="92">
        <v>73</v>
      </c>
    </row>
    <row r="6555" spans="1:6">
      <c r="A6555" s="90">
        <v>44205</v>
      </c>
      <c r="B6555" s="91">
        <v>44205</v>
      </c>
      <c r="C6555" s="92" t="s">
        <v>729</v>
      </c>
      <c r="D6555" s="93">
        <f>VLOOKUP(Pag_Inicio_Corr_mas_casos[[#This Row],[Corregimiento]],Hoja3!$A$2:$D$676,4,0)</f>
        <v>130708</v>
      </c>
      <c r="E6555" s="92">
        <v>73</v>
      </c>
    </row>
    <row r="6556" spans="1:6">
      <c r="A6556" s="90">
        <v>44205</v>
      </c>
      <c r="B6556" s="91">
        <v>44205</v>
      </c>
      <c r="C6556" s="92" t="s">
        <v>736</v>
      </c>
      <c r="D6556" s="93">
        <f>VLOOKUP(Pag_Inicio_Corr_mas_casos[[#This Row],[Corregimiento]],Hoja3!$A$2:$D$676,4,0)</f>
        <v>80813</v>
      </c>
      <c r="E6556" s="92">
        <v>73</v>
      </c>
    </row>
    <row r="6557" spans="1:6">
      <c r="A6557" s="90">
        <v>44205</v>
      </c>
      <c r="B6557" s="91">
        <v>44205</v>
      </c>
      <c r="C6557" s="92" t="s">
        <v>728</v>
      </c>
      <c r="D6557" s="93">
        <f>VLOOKUP(Pag_Inicio_Corr_mas_casos[[#This Row],[Corregimiento]],Hoja3!$A$2:$D$676,4,0)</f>
        <v>80816</v>
      </c>
      <c r="E6557" s="92">
        <v>69</v>
      </c>
    </row>
    <row r="6558" spans="1:6">
      <c r="A6558" s="90">
        <v>44205</v>
      </c>
      <c r="B6558" s="91">
        <v>44205</v>
      </c>
      <c r="C6558" s="92" t="s">
        <v>839</v>
      </c>
      <c r="D6558" s="93">
        <f>VLOOKUP(Pag_Inicio_Corr_mas_casos[[#This Row],[Corregimiento]],Hoja3!$A$2:$D$676,4,0)</f>
        <v>130102</v>
      </c>
      <c r="E6558" s="92">
        <v>65</v>
      </c>
    </row>
    <row r="6559" spans="1:6">
      <c r="A6559" s="90">
        <v>44205</v>
      </c>
      <c r="B6559" s="91">
        <v>44205</v>
      </c>
      <c r="C6559" s="92" t="s">
        <v>744</v>
      </c>
      <c r="D6559" s="93">
        <f>VLOOKUP(Pag_Inicio_Corr_mas_casos[[#This Row],[Corregimiento]],Hoja3!$A$2:$D$676,4,0)</f>
        <v>130701</v>
      </c>
      <c r="E6559" s="92">
        <v>64</v>
      </c>
    </row>
    <row r="6560" spans="1:6">
      <c r="A6560" s="90">
        <v>44205</v>
      </c>
      <c r="B6560" s="91">
        <v>44205</v>
      </c>
      <c r="C6560" s="92" t="s">
        <v>804</v>
      </c>
      <c r="D6560" s="93">
        <f>VLOOKUP(Pag_Inicio_Corr_mas_casos[[#This Row],[Corregimiento]],Hoja3!$A$2:$D$676,4,0)</f>
        <v>81001</v>
      </c>
      <c r="E6560" s="92">
        <v>63</v>
      </c>
    </row>
    <row r="6561" spans="1:6">
      <c r="A6561" s="90">
        <v>44205</v>
      </c>
      <c r="B6561" s="91">
        <v>44205</v>
      </c>
      <c r="C6561" s="92" t="s">
        <v>741</v>
      </c>
      <c r="D6561" s="93">
        <f>VLOOKUP(Pag_Inicio_Corr_mas_casos[[#This Row],[Corregimiento]],Hoja3!$A$2:$D$676,4,0)</f>
        <v>80815</v>
      </c>
      <c r="E6561" s="92">
        <v>88</v>
      </c>
      <c r="F6561" s="7"/>
    </row>
    <row r="6562" spans="1:6">
      <c r="A6562" s="90">
        <v>44205</v>
      </c>
      <c r="B6562" s="91">
        <v>44205</v>
      </c>
      <c r="C6562" s="92" t="s">
        <v>725</v>
      </c>
      <c r="D6562" s="93">
        <f>VLOOKUP(Pag_Inicio_Corr_mas_casos[[#This Row],[Corregimiento]],Hoja3!$A$2:$D$676,4,0)</f>
        <v>80806</v>
      </c>
      <c r="E6562" s="92">
        <v>57</v>
      </c>
    </row>
    <row r="6563" spans="1:6">
      <c r="A6563" s="90">
        <v>44205</v>
      </c>
      <c r="B6563" s="91">
        <v>44205</v>
      </c>
      <c r="C6563" s="92" t="s">
        <v>803</v>
      </c>
      <c r="D6563" s="93">
        <f>VLOOKUP(Pag_Inicio_Corr_mas_casos[[#This Row],[Corregimiento]],Hoja3!$A$2:$D$676,4,0)</f>
        <v>81008</v>
      </c>
      <c r="E6563" s="92">
        <v>57</v>
      </c>
    </row>
    <row r="6564" spans="1:6">
      <c r="A6564" s="90">
        <v>44205</v>
      </c>
      <c r="B6564" s="91">
        <v>44205</v>
      </c>
      <c r="C6564" s="92" t="s">
        <v>732</v>
      </c>
      <c r="D6564" s="93">
        <f>VLOOKUP(Pag_Inicio_Corr_mas_casos[[#This Row],[Corregimiento]],Hoja3!$A$2:$D$676,4,0)</f>
        <v>80826</v>
      </c>
      <c r="E6564" s="92">
        <v>54</v>
      </c>
    </row>
    <row r="6565" spans="1:6">
      <c r="A6565" s="90">
        <v>44205</v>
      </c>
      <c r="B6565" s="91">
        <v>44205</v>
      </c>
      <c r="C6565" s="92" t="s">
        <v>727</v>
      </c>
      <c r="D6565" s="93">
        <f>VLOOKUP(Pag_Inicio_Corr_mas_casos[[#This Row],[Corregimiento]],Hoja3!$A$2:$D$676,4,0)</f>
        <v>80807</v>
      </c>
      <c r="E6565" s="92">
        <v>53</v>
      </c>
    </row>
    <row r="6566" spans="1:6">
      <c r="A6566" s="90">
        <v>44205</v>
      </c>
      <c r="B6566" s="91">
        <v>44205</v>
      </c>
      <c r="C6566" s="92" t="s">
        <v>845</v>
      </c>
      <c r="D6566" s="93">
        <f>VLOOKUP(Pag_Inicio_Corr_mas_casos[[#This Row],[Corregimiento]],Hoja3!$A$2:$D$676,4,0)</f>
        <v>40601</v>
      </c>
      <c r="E6566" s="92">
        <v>53</v>
      </c>
    </row>
    <row r="6567" spans="1:6">
      <c r="A6567" s="90">
        <v>44205</v>
      </c>
      <c r="B6567" s="91">
        <v>44205</v>
      </c>
      <c r="C6567" s="92" t="s">
        <v>796</v>
      </c>
      <c r="D6567" s="93">
        <f>VLOOKUP(Pag_Inicio_Corr_mas_casos[[#This Row],[Corregimiento]],Hoja3!$A$2:$D$676,4,0)</f>
        <v>80809</v>
      </c>
      <c r="E6567" s="92">
        <v>53</v>
      </c>
    </row>
    <row r="6568" spans="1:6">
      <c r="A6568" s="90">
        <v>44205</v>
      </c>
      <c r="B6568" s="91">
        <v>44205</v>
      </c>
      <c r="C6568" s="92" t="s">
        <v>724</v>
      </c>
      <c r="D6568" s="93">
        <f>VLOOKUP(Pag_Inicio_Corr_mas_casos[[#This Row],[Corregimiento]],Hoja3!$A$2:$D$676,4,0)</f>
        <v>81009</v>
      </c>
      <c r="E6568" s="92">
        <v>51</v>
      </c>
    </row>
    <row r="6569" spans="1:6">
      <c r="A6569" s="90">
        <v>44205</v>
      </c>
      <c r="B6569" s="91">
        <v>44205</v>
      </c>
      <c r="C6569" s="92" t="s">
        <v>800</v>
      </c>
      <c r="D6569" s="93">
        <f>VLOOKUP(Pag_Inicio_Corr_mas_casos[[#This Row],[Corregimiento]],Hoja3!$A$2:$D$676,4,0)</f>
        <v>130702</v>
      </c>
      <c r="E6569" s="92">
        <v>49</v>
      </c>
    </row>
    <row r="6570" spans="1:6">
      <c r="A6570" s="90">
        <v>44205</v>
      </c>
      <c r="B6570" s="91">
        <v>44205</v>
      </c>
      <c r="C6570" s="92" t="s">
        <v>738</v>
      </c>
      <c r="D6570" s="93">
        <f>VLOOKUP(Pag_Inicio_Corr_mas_casos[[#This Row],[Corregimiento]],Hoja3!$A$2:$D$676,4,0)</f>
        <v>80817</v>
      </c>
      <c r="E6570" s="92">
        <v>49</v>
      </c>
    </row>
    <row r="6571" spans="1:6">
      <c r="A6571" s="90">
        <v>44205</v>
      </c>
      <c r="B6571" s="91">
        <v>44205</v>
      </c>
      <c r="C6571" s="92" t="s">
        <v>730</v>
      </c>
      <c r="D6571" s="93">
        <f>VLOOKUP(Pag_Inicio_Corr_mas_casos[[#This Row],[Corregimiento]],Hoja3!$A$2:$D$676,4,0)</f>
        <v>81007</v>
      </c>
      <c r="E6571" s="92">
        <v>48</v>
      </c>
    </row>
    <row r="6572" spans="1:6">
      <c r="A6572" s="90">
        <v>44205</v>
      </c>
      <c r="B6572" s="91">
        <v>44205</v>
      </c>
      <c r="C6572" s="92" t="s">
        <v>805</v>
      </c>
      <c r="D6572" s="93">
        <f>VLOOKUP(Pag_Inicio_Corr_mas_casos[[#This Row],[Corregimiento]],Hoja3!$A$2:$D$676,4,0)</f>
        <v>81002</v>
      </c>
      <c r="E6572" s="92">
        <v>48</v>
      </c>
    </row>
    <row r="6573" spans="1:6">
      <c r="A6573" s="90">
        <v>44205</v>
      </c>
      <c r="B6573" s="91">
        <v>44205</v>
      </c>
      <c r="C6573" s="92" t="s">
        <v>722</v>
      </c>
      <c r="D6573" s="93">
        <f>VLOOKUP(Pag_Inicio_Corr_mas_casos[[#This Row],[Corregimiento]],Hoja3!$A$2:$D$676,4,0)</f>
        <v>80810</v>
      </c>
      <c r="E6573" s="92">
        <v>47</v>
      </c>
    </row>
    <row r="6574" spans="1:6">
      <c r="A6574" s="90">
        <v>44205</v>
      </c>
      <c r="B6574" s="91">
        <v>44205</v>
      </c>
      <c r="C6574" s="92" t="s">
        <v>723</v>
      </c>
      <c r="D6574" s="93">
        <f>VLOOKUP(Pag_Inicio_Corr_mas_casos[[#This Row],[Corregimiento]],Hoja3!$A$2:$D$676,4,0)</f>
        <v>130717</v>
      </c>
      <c r="E6574" s="92">
        <v>47</v>
      </c>
    </row>
    <row r="6575" spans="1:6">
      <c r="A6575" s="90">
        <v>44205</v>
      </c>
      <c r="B6575" s="91">
        <v>44205</v>
      </c>
      <c r="C6575" s="92" t="s">
        <v>806</v>
      </c>
      <c r="D6575" s="93">
        <f>VLOOKUP(Pag_Inicio_Corr_mas_casos[[#This Row],[Corregimiento]],Hoja3!$A$2:$D$676,4,0)</f>
        <v>81003</v>
      </c>
      <c r="E6575" s="92">
        <v>44</v>
      </c>
    </row>
    <row r="6576" spans="1:6">
      <c r="A6576" s="90">
        <v>44205</v>
      </c>
      <c r="B6576" s="91">
        <v>44205</v>
      </c>
      <c r="C6576" s="92" t="s">
        <v>807</v>
      </c>
      <c r="D6576" s="93">
        <f>VLOOKUP(Pag_Inicio_Corr_mas_casos[[#This Row],[Corregimiento]],Hoja3!$A$2:$D$676,4,0)</f>
        <v>91001</v>
      </c>
      <c r="E6576" s="92">
        <v>42</v>
      </c>
    </row>
    <row r="6577" spans="1:5">
      <c r="A6577" s="90">
        <v>44205</v>
      </c>
      <c r="B6577" s="91">
        <v>44205</v>
      </c>
      <c r="C6577" s="92" t="s">
        <v>733</v>
      </c>
      <c r="D6577" s="93">
        <f>VLOOKUP(Pag_Inicio_Corr_mas_casos[[#This Row],[Corregimiento]],Hoja3!$A$2:$D$676,4,0)</f>
        <v>80811</v>
      </c>
      <c r="E6577" s="92">
        <v>41</v>
      </c>
    </row>
    <row r="6578" spans="1:5">
      <c r="A6578" s="90">
        <v>44205</v>
      </c>
      <c r="B6578" s="91">
        <v>44205</v>
      </c>
      <c r="C6578" s="92" t="s">
        <v>735</v>
      </c>
      <c r="D6578" s="93">
        <f>VLOOKUP(Pag_Inicio_Corr_mas_casos[[#This Row],[Corregimiento]],Hoja3!$A$2:$D$676,4,0)</f>
        <v>130107</v>
      </c>
      <c r="E6578" s="92">
        <v>40</v>
      </c>
    </row>
    <row r="6579" spans="1:5">
      <c r="A6579" s="90">
        <v>44205</v>
      </c>
      <c r="B6579" s="91">
        <v>44205</v>
      </c>
      <c r="C6579" s="92" t="s">
        <v>746</v>
      </c>
      <c r="D6579" s="93">
        <f>VLOOKUP(Pag_Inicio_Corr_mas_casos[[#This Row],[Corregimiento]],Hoja3!$A$2:$D$676,4,0)</f>
        <v>20601</v>
      </c>
      <c r="E6579" s="92">
        <v>40</v>
      </c>
    </row>
    <row r="6580" spans="1:5">
      <c r="A6580" s="90">
        <v>44205</v>
      </c>
      <c r="B6580" s="91">
        <v>44205</v>
      </c>
      <c r="C6580" s="92" t="s">
        <v>747</v>
      </c>
      <c r="D6580" s="93">
        <f>VLOOKUP(Pag_Inicio_Corr_mas_casos[[#This Row],[Corregimiento]],Hoja3!$A$2:$D$676,4,0)</f>
        <v>81006</v>
      </c>
      <c r="E6580" s="92">
        <v>39</v>
      </c>
    </row>
    <row r="6581" spans="1:5">
      <c r="A6581" s="90">
        <v>44205</v>
      </c>
      <c r="B6581" s="91">
        <v>44205</v>
      </c>
      <c r="C6581" s="92" t="s">
        <v>823</v>
      </c>
      <c r="D6581" s="93">
        <f>VLOOKUP(Pag_Inicio_Corr_mas_casos[[#This Row],[Corregimiento]],Hoja3!$A$2:$D$676,4,0)</f>
        <v>130108</v>
      </c>
      <c r="E6581" s="92">
        <v>39</v>
      </c>
    </row>
    <row r="6582" spans="1:5">
      <c r="A6582" s="90">
        <v>44205</v>
      </c>
      <c r="B6582" s="91">
        <v>44205</v>
      </c>
      <c r="C6582" s="92" t="s">
        <v>812</v>
      </c>
      <c r="D6582" s="93">
        <f>VLOOKUP(Pag_Inicio_Corr_mas_casos[[#This Row],[Corregimiento]],Hoja3!$A$2:$D$676,4,0)</f>
        <v>30103</v>
      </c>
      <c r="E6582" s="92">
        <v>38</v>
      </c>
    </row>
    <row r="6583" spans="1:5">
      <c r="A6583" s="90">
        <v>44205</v>
      </c>
      <c r="B6583" s="91">
        <v>44205</v>
      </c>
      <c r="C6583" s="92" t="s">
        <v>739</v>
      </c>
      <c r="D6583" s="93">
        <f>VLOOKUP(Pag_Inicio_Corr_mas_casos[[#This Row],[Corregimiento]],Hoja3!$A$2:$D$676,4,0)</f>
        <v>80822</v>
      </c>
      <c r="E6583" s="92">
        <v>37</v>
      </c>
    </row>
    <row r="6584" spans="1:5">
      <c r="A6584" s="90">
        <v>44205</v>
      </c>
      <c r="B6584" s="91">
        <v>44205</v>
      </c>
      <c r="C6584" s="92" t="s">
        <v>843</v>
      </c>
      <c r="D6584" s="93">
        <f>VLOOKUP(Pag_Inicio_Corr_mas_casos[[#This Row],[Corregimiento]],Hoja3!$A$2:$D$676,4,0)</f>
        <v>40501</v>
      </c>
      <c r="E6584" s="92">
        <v>37</v>
      </c>
    </row>
    <row r="6585" spans="1:5">
      <c r="A6585" s="90">
        <v>44205</v>
      </c>
      <c r="B6585" s="91">
        <v>44205</v>
      </c>
      <c r="C6585" s="92" t="s">
        <v>855</v>
      </c>
      <c r="D6585" s="93">
        <f>VLOOKUP(Pag_Inicio_Corr_mas_casos[[#This Row],[Corregimiento]],Hoja3!$A$2:$D$676,4,0)</f>
        <v>91011</v>
      </c>
      <c r="E6585" s="92">
        <v>37</v>
      </c>
    </row>
    <row r="6586" spans="1:5">
      <c r="A6586" s="90">
        <v>44205</v>
      </c>
      <c r="B6586" s="91">
        <v>44205</v>
      </c>
      <c r="C6586" s="92" t="s">
        <v>745</v>
      </c>
      <c r="D6586" s="93">
        <f>VLOOKUP(Pag_Inicio_Corr_mas_casos[[#This Row],[Corregimiento]],Hoja3!$A$2:$D$676,4,0)</f>
        <v>80804</v>
      </c>
      <c r="E6586" s="92">
        <v>33</v>
      </c>
    </row>
    <row r="6587" spans="1:5">
      <c r="A6587" s="90">
        <v>44205</v>
      </c>
      <c r="B6587" s="91">
        <v>44205</v>
      </c>
      <c r="C6587" s="92" t="s">
        <v>792</v>
      </c>
      <c r="D6587" s="93">
        <f>VLOOKUP(Pag_Inicio_Corr_mas_casos[[#This Row],[Corregimiento]],Hoja3!$A$2:$D$676,4,0)</f>
        <v>40612</v>
      </c>
      <c r="E6587" s="92">
        <v>33</v>
      </c>
    </row>
    <row r="6588" spans="1:5">
      <c r="A6588" s="90">
        <v>44205</v>
      </c>
      <c r="B6588" s="91">
        <v>44205</v>
      </c>
      <c r="C6588" s="92" t="s">
        <v>737</v>
      </c>
      <c r="D6588" s="93">
        <f>VLOOKUP(Pag_Inicio_Corr_mas_casos[[#This Row],[Corregimiento]],Hoja3!$A$2:$D$676,4,0)</f>
        <v>80820</v>
      </c>
      <c r="E6588" s="92">
        <v>33</v>
      </c>
    </row>
    <row r="6589" spans="1:5">
      <c r="A6589" s="90">
        <v>44205</v>
      </c>
      <c r="B6589" s="91">
        <v>44205</v>
      </c>
      <c r="C6589" s="92" t="s">
        <v>754</v>
      </c>
      <c r="D6589" s="93">
        <f>VLOOKUP(Pag_Inicio_Corr_mas_casos[[#This Row],[Corregimiento]],Hoja3!$A$2:$D$676,4,0)</f>
        <v>130709</v>
      </c>
      <c r="E6589" s="92">
        <v>29</v>
      </c>
    </row>
    <row r="6590" spans="1:5">
      <c r="A6590" s="90">
        <v>44205</v>
      </c>
      <c r="B6590" s="91">
        <v>44205</v>
      </c>
      <c r="C6590" s="92" t="s">
        <v>743</v>
      </c>
      <c r="D6590" s="93">
        <f>VLOOKUP(Pag_Inicio_Corr_mas_casos[[#This Row],[Corregimiento]],Hoja3!$A$2:$D$676,4,0)</f>
        <v>50208</v>
      </c>
      <c r="E6590" s="92">
        <v>29</v>
      </c>
    </row>
    <row r="6591" spans="1:5">
      <c r="A6591" s="90">
        <v>44205</v>
      </c>
      <c r="B6591" s="91">
        <v>44205</v>
      </c>
      <c r="C6591" s="92" t="s">
        <v>848</v>
      </c>
      <c r="D6591" s="93">
        <f>VLOOKUP(Pag_Inicio_Corr_mas_casos[[#This Row],[Corregimiento]],Hoja3!$A$2:$D$676,4,0)</f>
        <v>20401</v>
      </c>
      <c r="E6591" s="92">
        <v>29</v>
      </c>
    </row>
    <row r="6592" spans="1:5">
      <c r="A6592" s="90">
        <v>44205</v>
      </c>
      <c r="B6592" s="91">
        <v>44205</v>
      </c>
      <c r="C6592" s="92" t="s">
        <v>776</v>
      </c>
      <c r="D6592" s="93">
        <f>VLOOKUP(Pag_Inicio_Corr_mas_casos[[#This Row],[Corregimiento]],Hoja3!$A$2:$D$676,4,0)</f>
        <v>130706</v>
      </c>
      <c r="E6592" s="92">
        <v>28</v>
      </c>
    </row>
    <row r="6593" spans="1:6">
      <c r="A6593" s="90">
        <v>44205</v>
      </c>
      <c r="B6593" s="91">
        <v>44205</v>
      </c>
      <c r="C6593" s="92" t="s">
        <v>755</v>
      </c>
      <c r="D6593" s="93">
        <f>VLOOKUP(Pag_Inicio_Corr_mas_casos[[#This Row],[Corregimiento]],Hoja3!$A$2:$D$676,4,0)</f>
        <v>40606</v>
      </c>
      <c r="E6593" s="92">
        <v>27</v>
      </c>
    </row>
    <row r="6594" spans="1:6">
      <c r="A6594" s="90">
        <v>44205</v>
      </c>
      <c r="B6594" s="91">
        <v>44205</v>
      </c>
      <c r="C6594" s="92" t="s">
        <v>788</v>
      </c>
      <c r="D6594" s="93">
        <f>VLOOKUP(Pag_Inicio_Corr_mas_casos[[#This Row],[Corregimiento]],Hoja3!$A$2:$D$676,4,0)</f>
        <v>40611</v>
      </c>
      <c r="E6594" s="92">
        <v>26</v>
      </c>
    </row>
    <row r="6595" spans="1:6">
      <c r="A6595" s="90">
        <v>44205</v>
      </c>
      <c r="B6595" s="91">
        <v>44205</v>
      </c>
      <c r="C6595" s="92" t="s">
        <v>736</v>
      </c>
      <c r="D6595" s="92">
        <v>40607</v>
      </c>
      <c r="E6595" s="92">
        <v>25</v>
      </c>
      <c r="F6595" t="s">
        <v>833</v>
      </c>
    </row>
    <row r="6596" spans="1:6">
      <c r="A6596" s="90">
        <v>44205</v>
      </c>
      <c r="B6596" s="91">
        <v>44205</v>
      </c>
      <c r="C6596" s="92" t="s">
        <v>837</v>
      </c>
      <c r="D6596" s="93">
        <f>VLOOKUP(Pag_Inicio_Corr_mas_casos[[#This Row],[Corregimiento]],Hoja3!$A$2:$D$676,4,0)</f>
        <v>40201</v>
      </c>
      <c r="E6596" s="92">
        <v>25</v>
      </c>
    </row>
    <row r="6597" spans="1:6">
      <c r="A6597" s="90">
        <v>44205</v>
      </c>
      <c r="B6597" s="91">
        <v>44205</v>
      </c>
      <c r="C6597" s="92" t="s">
        <v>791</v>
      </c>
      <c r="D6597" s="93">
        <f>VLOOKUP(Pag_Inicio_Corr_mas_casos[[#This Row],[Corregimiento]],Hoja3!$A$2:$D$676,4,0)</f>
        <v>60101</v>
      </c>
      <c r="E6597" s="92">
        <v>24</v>
      </c>
    </row>
    <row r="6598" spans="1:6">
      <c r="A6598" s="90">
        <v>44205</v>
      </c>
      <c r="B6598" s="91">
        <v>44205</v>
      </c>
      <c r="C6598" s="92" t="s">
        <v>760</v>
      </c>
      <c r="D6598" s="93">
        <f>VLOOKUP(Pag_Inicio_Corr_mas_casos[[#This Row],[Corregimiento]],Hoja3!$A$2:$D$676,4,0)</f>
        <v>20207</v>
      </c>
      <c r="E6598" s="92">
        <v>24</v>
      </c>
    </row>
    <row r="6599" spans="1:6">
      <c r="A6599" s="90">
        <v>44205</v>
      </c>
      <c r="B6599" s="91">
        <v>44205</v>
      </c>
      <c r="C6599" s="92" t="s">
        <v>752</v>
      </c>
      <c r="D6599" s="93">
        <f>VLOOKUP(Pag_Inicio_Corr_mas_casos[[#This Row],[Corregimiento]],Hoja3!$A$2:$D$676,4,0)</f>
        <v>30107</v>
      </c>
      <c r="E6599" s="92">
        <v>23</v>
      </c>
    </row>
    <row r="6600" spans="1:6">
      <c r="A6600" s="90">
        <v>44205</v>
      </c>
      <c r="B6600" s="91">
        <v>44205</v>
      </c>
      <c r="C6600" s="92" t="s">
        <v>790</v>
      </c>
      <c r="D6600" s="93">
        <f>VLOOKUP(Pag_Inicio_Corr_mas_casos[[#This Row],[Corregimiento]],Hoja3!$A$2:$D$676,4,0)</f>
        <v>60103</v>
      </c>
      <c r="E6600" s="92">
        <v>23</v>
      </c>
    </row>
    <row r="6601" spans="1:6">
      <c r="A6601" s="90">
        <v>44205</v>
      </c>
      <c r="B6601" s="91">
        <v>44205</v>
      </c>
      <c r="C6601" s="92" t="s">
        <v>742</v>
      </c>
      <c r="D6601" s="93">
        <f>VLOOKUP(Pag_Inicio_Corr_mas_casos[[#This Row],[Corregimiento]],Hoja3!$A$2:$D$676,4,0)</f>
        <v>130716</v>
      </c>
      <c r="E6601" s="92">
        <v>23</v>
      </c>
    </row>
    <row r="6602" spans="1:6">
      <c r="A6602" s="90">
        <v>44205</v>
      </c>
      <c r="B6602" s="91">
        <v>44205</v>
      </c>
      <c r="C6602" s="92" t="s">
        <v>780</v>
      </c>
      <c r="D6602" s="93">
        <f>VLOOKUP(Pag_Inicio_Corr_mas_casos[[#This Row],[Corregimiento]],Hoja3!$A$2:$D$676,4,0)</f>
        <v>81005</v>
      </c>
      <c r="E6602" s="92">
        <v>23</v>
      </c>
    </row>
    <row r="6603" spans="1:6">
      <c r="A6603" s="90">
        <v>44205</v>
      </c>
      <c r="B6603" s="91">
        <v>44205</v>
      </c>
      <c r="C6603" s="92" t="s">
        <v>863</v>
      </c>
      <c r="D6603" s="93">
        <f>VLOOKUP(Pag_Inicio_Corr_mas_casos[[#This Row],[Corregimiento]],Hoja3!$A$2:$D$676,4,0)</f>
        <v>40503</v>
      </c>
      <c r="E6603" s="92">
        <v>21</v>
      </c>
    </row>
    <row r="6604" spans="1:6">
      <c r="A6604" s="90">
        <v>44205</v>
      </c>
      <c r="B6604" s="91">
        <v>44205</v>
      </c>
      <c r="C6604" s="92" t="s">
        <v>777</v>
      </c>
      <c r="D6604" s="93">
        <f>VLOOKUP(Pag_Inicio_Corr_mas_casos[[#This Row],[Corregimiento]],Hoja3!$A$2:$D$676,4,0)</f>
        <v>80808</v>
      </c>
      <c r="E6604" s="92">
        <v>20</v>
      </c>
    </row>
    <row r="6605" spans="1:6">
      <c r="A6605" s="90">
        <v>44205</v>
      </c>
      <c r="B6605" s="91">
        <v>44205</v>
      </c>
      <c r="C6605" s="92" t="s">
        <v>749</v>
      </c>
      <c r="D6605" s="93">
        <f>VLOOKUP(Pag_Inicio_Corr_mas_casos[[#This Row],[Corregimiento]],Hoja3!$A$2:$D$676,4,0)</f>
        <v>30113</v>
      </c>
      <c r="E6605" s="92">
        <v>20</v>
      </c>
    </row>
    <row r="6606" spans="1:6">
      <c r="A6606" s="90">
        <v>44205</v>
      </c>
      <c r="B6606" s="91">
        <v>44205</v>
      </c>
      <c r="C6606" s="92" t="s">
        <v>851</v>
      </c>
      <c r="D6606" s="93">
        <f>VLOOKUP(Pag_Inicio_Corr_mas_casos[[#This Row],[Corregimiento]],Hoja3!$A$2:$D$676,4,0)</f>
        <v>40610</v>
      </c>
      <c r="E6606" s="92">
        <v>19</v>
      </c>
    </row>
    <row r="6607" spans="1:6">
      <c r="A6607" s="90">
        <v>44205</v>
      </c>
      <c r="B6607" s="91">
        <v>44205</v>
      </c>
      <c r="C6607" s="92" t="s">
        <v>852</v>
      </c>
      <c r="D6607" s="93">
        <f>VLOOKUP(Pag_Inicio_Corr_mas_casos[[#This Row],[Corregimiento]],Hoja3!$A$2:$D$676,4,0)</f>
        <v>20201</v>
      </c>
      <c r="E6607" s="92">
        <v>17</v>
      </c>
    </row>
    <row r="6608" spans="1:6">
      <c r="A6608" s="90">
        <v>44205</v>
      </c>
      <c r="B6608" s="91">
        <v>44205</v>
      </c>
      <c r="C6608" s="92" t="s">
        <v>836</v>
      </c>
      <c r="D6608" s="93">
        <f>VLOOKUP(Pag_Inicio_Corr_mas_casos[[#This Row],[Corregimiento]],Hoja3!$A$2:$D$676,4,0)</f>
        <v>20105</v>
      </c>
      <c r="E6608" s="92">
        <v>17</v>
      </c>
    </row>
    <row r="6609" spans="1:5">
      <c r="A6609" s="90">
        <v>44205</v>
      </c>
      <c r="B6609" s="91">
        <v>44205</v>
      </c>
      <c r="C6609" s="92" t="s">
        <v>789</v>
      </c>
      <c r="D6609" s="93">
        <f>VLOOKUP(Pag_Inicio_Corr_mas_casos[[#This Row],[Corregimiento]],Hoja3!$A$2:$D$676,4,0)</f>
        <v>130310</v>
      </c>
      <c r="E6609" s="92">
        <v>17</v>
      </c>
    </row>
    <row r="6610" spans="1:5">
      <c r="A6610" s="90">
        <v>44205</v>
      </c>
      <c r="B6610" s="91">
        <v>44205</v>
      </c>
      <c r="C6610" s="92" t="s">
        <v>834</v>
      </c>
      <c r="D6610" s="93">
        <f>VLOOKUP(Pag_Inicio_Corr_mas_casos[[#This Row],[Corregimiento]],Hoja3!$A$2:$D$676,4,0)</f>
        <v>50316</v>
      </c>
      <c r="E6610" s="92">
        <v>17</v>
      </c>
    </row>
    <row r="6611" spans="1:5">
      <c r="A6611" s="90">
        <v>44205</v>
      </c>
      <c r="B6611" s="91">
        <v>44205</v>
      </c>
      <c r="C6611" s="92" t="s">
        <v>731</v>
      </c>
      <c r="D6611" s="93">
        <f>VLOOKUP(Pag_Inicio_Corr_mas_casos[[#This Row],[Corregimiento]],Hoja3!$A$2:$D$676,4,0)</f>
        <v>80814</v>
      </c>
      <c r="E6611" s="92">
        <v>16</v>
      </c>
    </row>
    <row r="6612" spans="1:5">
      <c r="A6612" s="90">
        <v>44205</v>
      </c>
      <c r="B6612" s="91">
        <v>44205</v>
      </c>
      <c r="C6612" s="92" t="s">
        <v>844</v>
      </c>
      <c r="D6612" s="93">
        <f>VLOOKUP(Pag_Inicio_Corr_mas_casos[[#This Row],[Corregimiento]],Hoja3!$A$2:$D$676,4,0)</f>
        <v>91007</v>
      </c>
      <c r="E6612" s="92">
        <v>16</v>
      </c>
    </row>
    <row r="6613" spans="1:5">
      <c r="A6613" s="90">
        <v>44205</v>
      </c>
      <c r="B6613" s="91">
        <v>44205</v>
      </c>
      <c r="C6613" s="92" t="s">
        <v>762</v>
      </c>
      <c r="D6613" s="93">
        <f>VLOOKUP(Pag_Inicio_Corr_mas_casos[[#This Row],[Corregimiento]],Hoja3!$A$2:$D$676,4,0)</f>
        <v>80803</v>
      </c>
      <c r="E6613" s="92">
        <v>16</v>
      </c>
    </row>
    <row r="6614" spans="1:5">
      <c r="A6614" s="90">
        <v>44205</v>
      </c>
      <c r="B6614" s="91">
        <v>44205</v>
      </c>
      <c r="C6614" s="92" t="s">
        <v>840</v>
      </c>
      <c r="D6614" s="93">
        <f>VLOOKUP(Pag_Inicio_Corr_mas_casos[[#This Row],[Corregimiento]],Hoja3!$A$2:$D$676,4,0)</f>
        <v>90301</v>
      </c>
      <c r="E6614" s="92">
        <v>15</v>
      </c>
    </row>
    <row r="6615" spans="1:5">
      <c r="A6615" s="90">
        <v>44205</v>
      </c>
      <c r="B6615" s="91">
        <v>44205</v>
      </c>
      <c r="C6615" s="92" t="s">
        <v>835</v>
      </c>
      <c r="D6615" s="93">
        <f>VLOOKUP(Pag_Inicio_Corr_mas_casos[[#This Row],[Corregimiento]],Hoja3!$A$2:$D$676,4,0)</f>
        <v>80501</v>
      </c>
      <c r="E6615" s="92">
        <v>14</v>
      </c>
    </row>
    <row r="6616" spans="1:5">
      <c r="A6616" s="90">
        <v>44205</v>
      </c>
      <c r="B6616" s="91">
        <v>44205</v>
      </c>
      <c r="C6616" s="92" t="s">
        <v>785</v>
      </c>
      <c r="D6616" s="93">
        <f>VLOOKUP(Pag_Inicio_Corr_mas_casos[[#This Row],[Corregimiento]],Hoja3!$A$2:$D$676,4,0)</f>
        <v>80805</v>
      </c>
      <c r="E6616" s="92">
        <v>14</v>
      </c>
    </row>
    <row r="6617" spans="1:5">
      <c r="A6617" s="90">
        <v>44205</v>
      </c>
      <c r="B6617" s="91">
        <v>44205</v>
      </c>
      <c r="C6617" s="92" t="s">
        <v>842</v>
      </c>
      <c r="D6617" s="93">
        <f>VLOOKUP(Pag_Inicio_Corr_mas_casos[[#This Row],[Corregimiento]],Hoja3!$A$2:$D$676,4,0)</f>
        <v>20101</v>
      </c>
      <c r="E6617" s="92">
        <v>13</v>
      </c>
    </row>
    <row r="6618" spans="1:5">
      <c r="A6618" s="90">
        <v>44205</v>
      </c>
      <c r="B6618" s="91">
        <v>44205</v>
      </c>
      <c r="C6618" s="92" t="s">
        <v>909</v>
      </c>
      <c r="D6618" s="93">
        <f>VLOOKUP(Pag_Inicio_Corr_mas_casos[[#This Row],[Corregimiento]],Hoja3!$A$2:$D$676,4,0)</f>
        <v>20210</v>
      </c>
      <c r="E6618" s="92">
        <v>12</v>
      </c>
    </row>
    <row r="6619" spans="1:5">
      <c r="A6619" s="90">
        <v>44205</v>
      </c>
      <c r="B6619" s="91">
        <v>44205</v>
      </c>
      <c r="C6619" s="92" t="s">
        <v>600</v>
      </c>
      <c r="D6619" s="93">
        <f>VLOOKUP(Pag_Inicio_Corr_mas_casos[[#This Row],[Corregimiento]],Hoja3!$A$2:$D$676,4,0)</f>
        <v>20205</v>
      </c>
      <c r="E6619" s="92">
        <v>12</v>
      </c>
    </row>
    <row r="6620" spans="1:5">
      <c r="A6620" s="90">
        <v>44205</v>
      </c>
      <c r="B6620" s="91">
        <v>44205</v>
      </c>
      <c r="C6620" s="92" t="s">
        <v>871</v>
      </c>
      <c r="D6620" s="93">
        <f>VLOOKUP(Pag_Inicio_Corr_mas_casos[[#This Row],[Corregimiento]],Hoja3!$A$2:$D$676,4,0)</f>
        <v>70211</v>
      </c>
      <c r="E6620" s="92">
        <v>12</v>
      </c>
    </row>
    <row r="6621" spans="1:5">
      <c r="A6621" s="90">
        <v>44205</v>
      </c>
      <c r="B6621" s="91">
        <v>44205</v>
      </c>
      <c r="C6621" s="92" t="s">
        <v>818</v>
      </c>
      <c r="D6621" s="93">
        <f>VLOOKUP(Pag_Inicio_Corr_mas_casos[[#This Row],[Corregimiento]],Hoja3!$A$2:$D$676,4,0)</f>
        <v>91008</v>
      </c>
      <c r="E6621" s="92">
        <v>12</v>
      </c>
    </row>
    <row r="6622" spans="1:5">
      <c r="A6622" s="90">
        <v>44205</v>
      </c>
      <c r="B6622" s="91">
        <v>44205</v>
      </c>
      <c r="C6622" s="92" t="s">
        <v>873</v>
      </c>
      <c r="D6622" s="93">
        <f>VLOOKUP(Pag_Inicio_Corr_mas_casos[[#This Row],[Corregimiento]],Hoja3!$A$2:$D$676,4,0)</f>
        <v>41006</v>
      </c>
      <c r="E6622" s="92">
        <v>12</v>
      </c>
    </row>
    <row r="6623" spans="1:5">
      <c r="A6623" s="90">
        <v>44205</v>
      </c>
      <c r="B6623" s="91">
        <v>44205</v>
      </c>
      <c r="C6623" s="92" t="s">
        <v>864</v>
      </c>
      <c r="D6623" s="93">
        <f>VLOOKUP(Pag_Inicio_Corr_mas_casos[[#This Row],[Corregimiento]],Hoja3!$A$2:$D$676,4,0)</f>
        <v>91101</v>
      </c>
      <c r="E6623" s="92">
        <v>12</v>
      </c>
    </row>
    <row r="6624" spans="1:5">
      <c r="A6624" s="90">
        <v>44205</v>
      </c>
      <c r="B6624" s="91">
        <v>44205</v>
      </c>
      <c r="C6624" s="92" t="s">
        <v>779</v>
      </c>
      <c r="D6624" s="93">
        <f>VLOOKUP(Pag_Inicio_Corr_mas_casos[[#This Row],[Corregimiento]],Hoja3!$A$2:$D$676,4,0)</f>
        <v>130105</v>
      </c>
      <c r="E6624" s="92">
        <v>12</v>
      </c>
    </row>
    <row r="6625" spans="1:6">
      <c r="A6625" s="90">
        <v>44205</v>
      </c>
      <c r="B6625" s="91">
        <v>44205</v>
      </c>
      <c r="C6625" s="92" t="s">
        <v>838</v>
      </c>
      <c r="D6625" s="93">
        <f>VLOOKUP(Pag_Inicio_Corr_mas_casos[[#This Row],[Corregimiento]],Hoja3!$A$2:$D$676,4,0)</f>
        <v>130301</v>
      </c>
      <c r="E6625" s="92">
        <v>11</v>
      </c>
    </row>
    <row r="6626" spans="1:6">
      <c r="A6626" s="90">
        <v>44205</v>
      </c>
      <c r="B6626" s="91">
        <v>44205</v>
      </c>
      <c r="C6626" s="92" t="s">
        <v>906</v>
      </c>
      <c r="D6626" s="93">
        <f>VLOOKUP(Pag_Inicio_Corr_mas_casos[[#This Row],[Corregimiento]],Hoja3!$A$2:$D$676,4,0)</f>
        <v>20603</v>
      </c>
      <c r="E6626" s="92">
        <v>11</v>
      </c>
    </row>
    <row r="6627" spans="1:6">
      <c r="A6627" s="90">
        <v>44205</v>
      </c>
      <c r="B6627" s="91">
        <v>44205</v>
      </c>
      <c r="C6627" s="92" t="s">
        <v>759</v>
      </c>
      <c r="D6627" s="93">
        <f>VLOOKUP(Pag_Inicio_Corr_mas_casos[[#This Row],[Corregimiento]],Hoja3!$A$2:$D$676,4,0)</f>
        <v>40203</v>
      </c>
      <c r="E6627" s="92">
        <v>11</v>
      </c>
    </row>
    <row r="6628" spans="1:6">
      <c r="A6628" s="173">
        <v>44206</v>
      </c>
      <c r="B6628" s="55">
        <v>44206</v>
      </c>
      <c r="C6628" s="10" t="s">
        <v>796</v>
      </c>
      <c r="D6628" s="174">
        <f>VLOOKUP(Pag_Inicio_Corr_mas_casos[[#This Row],[Corregimiento]],Hoja3!$A$2:$D$676,4,0)</f>
        <v>80809</v>
      </c>
      <c r="E6628" s="10">
        <v>55</v>
      </c>
      <c r="F6628">
        <v>72</v>
      </c>
    </row>
    <row r="6629" spans="1:6">
      <c r="A6629" s="173">
        <v>44206</v>
      </c>
      <c r="B6629" s="55">
        <v>44206</v>
      </c>
      <c r="C6629" s="10" t="s">
        <v>821</v>
      </c>
      <c r="D6629" s="174">
        <f>VLOOKUP(Pag_Inicio_Corr_mas_casos[[#This Row],[Corregimiento]],Hoja3!$A$2:$D$676,4,0)</f>
        <v>130106</v>
      </c>
      <c r="E6629" s="10">
        <v>55</v>
      </c>
    </row>
    <row r="6630" spans="1:6">
      <c r="A6630" s="173">
        <v>44206</v>
      </c>
      <c r="B6630" s="55">
        <v>44206</v>
      </c>
      <c r="C6630" s="10" t="s">
        <v>730</v>
      </c>
      <c r="D6630" s="174">
        <f>VLOOKUP(Pag_Inicio_Corr_mas_casos[[#This Row],[Corregimiento]],Hoja3!$A$2:$D$676,4,0)</f>
        <v>81007</v>
      </c>
      <c r="E6630" s="10">
        <v>51</v>
      </c>
    </row>
    <row r="6631" spans="1:6">
      <c r="A6631" s="173">
        <v>44206</v>
      </c>
      <c r="B6631" s="55">
        <v>44206</v>
      </c>
      <c r="C6631" s="10" t="s">
        <v>804</v>
      </c>
      <c r="D6631" s="174">
        <f>VLOOKUP(Pag_Inicio_Corr_mas_casos[[#This Row],[Corregimiento]],Hoja3!$A$2:$D$676,4,0)</f>
        <v>81001</v>
      </c>
      <c r="E6631" s="10">
        <v>50</v>
      </c>
    </row>
    <row r="6632" spans="1:6">
      <c r="A6632" s="173">
        <v>44206</v>
      </c>
      <c r="B6632" s="55">
        <v>44206</v>
      </c>
      <c r="C6632" s="10" t="s">
        <v>839</v>
      </c>
      <c r="D6632" s="174">
        <f>VLOOKUP(Pag_Inicio_Corr_mas_casos[[#This Row],[Corregimiento]],Hoja3!$A$2:$D$676,4,0)</f>
        <v>130102</v>
      </c>
      <c r="E6632" s="10">
        <v>49</v>
      </c>
    </row>
    <row r="6633" spans="1:6">
      <c r="A6633" s="173">
        <v>44206</v>
      </c>
      <c r="B6633" s="55">
        <v>44206</v>
      </c>
      <c r="C6633" s="10" t="s">
        <v>831</v>
      </c>
      <c r="D6633" s="174">
        <f>VLOOKUP(Pag_Inicio_Corr_mas_casos[[#This Row],[Corregimiento]],Hoja3!$A$2:$D$676,4,0)</f>
        <v>80812</v>
      </c>
      <c r="E6633" s="10">
        <v>48</v>
      </c>
    </row>
    <row r="6634" spans="1:6">
      <c r="A6634" s="173">
        <v>44206</v>
      </c>
      <c r="B6634" s="55">
        <v>44206</v>
      </c>
      <c r="C6634" s="10" t="s">
        <v>726</v>
      </c>
      <c r="D6634" s="174">
        <f>VLOOKUP(Pag_Inicio_Corr_mas_casos[[#This Row],[Corregimiento]],Hoja3!$A$2:$D$676,4,0)</f>
        <v>80823</v>
      </c>
      <c r="E6634" s="10">
        <v>46</v>
      </c>
    </row>
    <row r="6635" spans="1:6">
      <c r="A6635" s="173">
        <v>44206</v>
      </c>
      <c r="B6635" s="55">
        <v>44206</v>
      </c>
      <c r="C6635" s="10" t="s">
        <v>737</v>
      </c>
      <c r="D6635" s="174">
        <f>VLOOKUP(Pag_Inicio_Corr_mas_casos[[#This Row],[Corregimiento]],Hoja3!$A$2:$D$676,4,0)</f>
        <v>80820</v>
      </c>
      <c r="E6635" s="10">
        <v>46</v>
      </c>
    </row>
    <row r="6636" spans="1:6">
      <c r="A6636" s="173">
        <v>44206</v>
      </c>
      <c r="B6636" s="55">
        <v>44206</v>
      </c>
      <c r="C6636" s="10" t="s">
        <v>797</v>
      </c>
      <c r="D6636" s="174">
        <f>VLOOKUP(Pag_Inicio_Corr_mas_casos[[#This Row],[Corregimiento]],Hoja3!$A$2:$D$676,4,0)</f>
        <v>80819</v>
      </c>
      <c r="E6636" s="10">
        <v>45</v>
      </c>
    </row>
    <row r="6637" spans="1:6">
      <c r="A6637" s="173">
        <v>44206</v>
      </c>
      <c r="B6637" s="55">
        <v>44206</v>
      </c>
      <c r="C6637" s="10" t="s">
        <v>555</v>
      </c>
      <c r="D6637" s="174">
        <f>VLOOKUP(Pag_Inicio_Corr_mas_casos[[#This Row],[Corregimiento]],Hoja3!$A$2:$D$676,4,0)</f>
        <v>80821</v>
      </c>
      <c r="E6637" s="10">
        <v>44</v>
      </c>
    </row>
    <row r="6638" spans="1:6">
      <c r="A6638" s="173">
        <v>44206</v>
      </c>
      <c r="B6638" s="55">
        <v>44206</v>
      </c>
      <c r="C6638" s="10" t="s">
        <v>805</v>
      </c>
      <c r="D6638" s="174">
        <f>VLOOKUP(Pag_Inicio_Corr_mas_casos[[#This Row],[Corregimiento]],Hoja3!$A$2:$D$676,4,0)</f>
        <v>81002</v>
      </c>
      <c r="E6638" s="10">
        <v>42</v>
      </c>
    </row>
    <row r="6639" spans="1:6">
      <c r="A6639" s="173">
        <v>44206</v>
      </c>
      <c r="B6639" s="55">
        <v>44206</v>
      </c>
      <c r="C6639" s="10" t="s">
        <v>729</v>
      </c>
      <c r="D6639" s="174">
        <f>VLOOKUP(Pag_Inicio_Corr_mas_casos[[#This Row],[Corregimiento]],Hoja3!$A$2:$D$676,4,0)</f>
        <v>130708</v>
      </c>
      <c r="E6639" s="10">
        <v>42</v>
      </c>
    </row>
    <row r="6640" spans="1:6">
      <c r="A6640" s="173">
        <v>44206</v>
      </c>
      <c r="B6640" s="55">
        <v>44206</v>
      </c>
      <c r="C6640" s="10" t="s">
        <v>853</v>
      </c>
      <c r="D6640" s="174">
        <f>VLOOKUP(Pag_Inicio_Corr_mas_casos[[#This Row],[Corregimiento]],Hoja3!$A$2:$D$676,4,0)</f>
        <v>130101</v>
      </c>
      <c r="E6640" s="10">
        <v>41</v>
      </c>
    </row>
    <row r="6641" spans="1:6">
      <c r="A6641" s="173">
        <v>44206</v>
      </c>
      <c r="B6641" s="55">
        <v>44206</v>
      </c>
      <c r="C6641" s="10" t="s">
        <v>728</v>
      </c>
      <c r="D6641" s="174">
        <f>VLOOKUP(Pag_Inicio_Corr_mas_casos[[#This Row],[Corregimiento]],Hoja3!$A$2:$D$676,4,0)</f>
        <v>80816</v>
      </c>
      <c r="E6641" s="10">
        <v>40</v>
      </c>
    </row>
    <row r="6642" spans="1:6">
      <c r="A6642" s="173">
        <v>44206</v>
      </c>
      <c r="B6642" s="55">
        <v>44206</v>
      </c>
      <c r="C6642" s="10" t="s">
        <v>800</v>
      </c>
      <c r="D6642" s="174">
        <f>VLOOKUP(Pag_Inicio_Corr_mas_casos[[#This Row],[Corregimiento]],Hoja3!$A$2:$D$676,4,0)</f>
        <v>130702</v>
      </c>
      <c r="E6642" s="10">
        <v>39</v>
      </c>
    </row>
    <row r="6643" spans="1:6">
      <c r="A6643" s="173">
        <v>44206</v>
      </c>
      <c r="B6643" s="55">
        <v>44206</v>
      </c>
      <c r="C6643" s="10" t="s">
        <v>817</v>
      </c>
      <c r="D6643" s="174">
        <f>VLOOKUP(Pag_Inicio_Corr_mas_casos[[#This Row],[Corregimiento]],Hoja3!$A$2:$D$676,4,0)</f>
        <v>30104</v>
      </c>
      <c r="E6643" s="10">
        <v>39</v>
      </c>
    </row>
    <row r="6644" spans="1:6">
      <c r="A6644" s="173">
        <v>44206</v>
      </c>
      <c r="B6644" s="55">
        <v>44206</v>
      </c>
      <c r="C6644" s="10" t="s">
        <v>739</v>
      </c>
      <c r="D6644" s="174">
        <f>VLOOKUP(Pag_Inicio_Corr_mas_casos[[#This Row],[Corregimiento]],Hoja3!$A$2:$D$676,4,0)</f>
        <v>80822</v>
      </c>
      <c r="E6644" s="10">
        <v>35</v>
      </c>
    </row>
    <row r="6645" spans="1:6">
      <c r="A6645" s="173">
        <v>44206</v>
      </c>
      <c r="B6645" s="55">
        <v>44206</v>
      </c>
      <c r="C6645" s="10" t="s">
        <v>736</v>
      </c>
      <c r="D6645" s="174">
        <f>VLOOKUP(Pag_Inicio_Corr_mas_casos[[#This Row],[Corregimiento]],Hoja3!$A$2:$D$676,4,0)</f>
        <v>80813</v>
      </c>
      <c r="E6645" s="10">
        <v>33</v>
      </c>
    </row>
    <row r="6646" spans="1:6">
      <c r="A6646" s="173">
        <v>44206</v>
      </c>
      <c r="B6646" s="55">
        <v>44206</v>
      </c>
      <c r="C6646" s="10" t="s">
        <v>725</v>
      </c>
      <c r="D6646" s="174">
        <f>VLOOKUP(Pag_Inicio_Corr_mas_casos[[#This Row],[Corregimiento]],Hoja3!$A$2:$D$676,4,0)</f>
        <v>80806</v>
      </c>
      <c r="E6646" s="10">
        <v>32</v>
      </c>
    </row>
    <row r="6647" spans="1:6">
      <c r="A6647" s="173">
        <v>44206</v>
      </c>
      <c r="B6647" s="55">
        <v>44206</v>
      </c>
      <c r="C6647" s="10" t="s">
        <v>735</v>
      </c>
      <c r="D6647" s="174">
        <f>VLOOKUP(Pag_Inicio_Corr_mas_casos[[#This Row],[Corregimiento]],Hoja3!$A$2:$D$676,4,0)</f>
        <v>130107</v>
      </c>
      <c r="E6647" s="10">
        <v>32</v>
      </c>
    </row>
    <row r="6648" spans="1:6">
      <c r="A6648" s="173">
        <v>44206</v>
      </c>
      <c r="B6648" s="55">
        <v>44206</v>
      </c>
      <c r="C6648" s="10" t="s">
        <v>910</v>
      </c>
      <c r="D6648" s="174">
        <f>VLOOKUP(Pag_Inicio_Corr_mas_casos[[#This Row],[Corregimiento]],Hoja3!$A$2:$D$676,4,0)</f>
        <v>50315</v>
      </c>
      <c r="E6648" s="10">
        <v>32</v>
      </c>
    </row>
    <row r="6649" spans="1:6">
      <c r="A6649" s="173">
        <v>44206</v>
      </c>
      <c r="B6649" s="55">
        <v>44206</v>
      </c>
      <c r="C6649" s="10" t="s">
        <v>723</v>
      </c>
      <c r="D6649" s="174">
        <f>VLOOKUP(Pag_Inicio_Corr_mas_casos[[#This Row],[Corregimiento]],Hoja3!$A$2:$D$676,4,0)</f>
        <v>130717</v>
      </c>
      <c r="E6649" s="10">
        <v>31</v>
      </c>
    </row>
    <row r="6650" spans="1:6">
      <c r="A6650" s="173">
        <v>44206</v>
      </c>
      <c r="B6650" s="55">
        <v>44206</v>
      </c>
      <c r="C6650" s="10" t="s">
        <v>835</v>
      </c>
      <c r="D6650" s="174">
        <f>VLOOKUP(Pag_Inicio_Corr_mas_casos[[#This Row],[Corregimiento]],Hoja3!$A$2:$D$676,4,0)</f>
        <v>80501</v>
      </c>
      <c r="E6650" s="10">
        <v>30</v>
      </c>
    </row>
    <row r="6651" spans="1:6">
      <c r="A6651" s="173">
        <v>44206</v>
      </c>
      <c r="B6651" s="55">
        <v>44206</v>
      </c>
      <c r="C6651" s="10" t="s">
        <v>755</v>
      </c>
      <c r="D6651" s="174">
        <f>VLOOKUP(Pag_Inicio_Corr_mas_casos[[#This Row],[Corregimiento]],Hoja3!$A$2:$D$676,4,0)</f>
        <v>40606</v>
      </c>
      <c r="E6651" s="10">
        <v>30</v>
      </c>
    </row>
    <row r="6652" spans="1:6">
      <c r="A6652" s="173">
        <v>44206</v>
      </c>
      <c r="B6652" s="55">
        <v>44206</v>
      </c>
      <c r="C6652" s="10" t="s">
        <v>845</v>
      </c>
      <c r="D6652" s="174">
        <f>VLOOKUP(Pag_Inicio_Corr_mas_casos[[#This Row],[Corregimiento]],Hoja3!$A$2:$D$676,4,0)</f>
        <v>40601</v>
      </c>
      <c r="E6652" s="10">
        <v>28</v>
      </c>
    </row>
    <row r="6653" spans="1:6">
      <c r="A6653" s="173">
        <v>44206</v>
      </c>
      <c r="B6653" s="55">
        <v>44206</v>
      </c>
      <c r="C6653" s="10" t="s">
        <v>749</v>
      </c>
      <c r="D6653" s="174">
        <f>VLOOKUP(Pag_Inicio_Corr_mas_casos[[#This Row],[Corregimiento]],Hoja3!$A$2:$D$676,4,0)</f>
        <v>30113</v>
      </c>
      <c r="E6653" s="10">
        <v>28</v>
      </c>
    </row>
    <row r="6654" spans="1:6">
      <c r="A6654" s="173">
        <v>44206</v>
      </c>
      <c r="B6654" s="55">
        <v>44206</v>
      </c>
      <c r="C6654" s="10" t="s">
        <v>738</v>
      </c>
      <c r="D6654" s="174">
        <f>VLOOKUP(Pag_Inicio_Corr_mas_casos[[#This Row],[Corregimiento]],Hoja3!$A$2:$D$676,4,0)</f>
        <v>80817</v>
      </c>
      <c r="E6654" s="10">
        <v>27</v>
      </c>
    </row>
    <row r="6655" spans="1:6">
      <c r="A6655" s="173">
        <v>44206</v>
      </c>
      <c r="B6655" s="55">
        <v>44206</v>
      </c>
      <c r="C6655" s="10" t="s">
        <v>812</v>
      </c>
      <c r="D6655" s="174">
        <f>VLOOKUP(Pag_Inicio_Corr_mas_casos[[#This Row],[Corregimiento]],Hoja3!$A$2:$D$676,4,0)</f>
        <v>30103</v>
      </c>
      <c r="E6655" s="10">
        <v>26</v>
      </c>
    </row>
    <row r="6656" spans="1:6">
      <c r="A6656" s="173">
        <v>44206</v>
      </c>
      <c r="B6656" s="55">
        <v>44206</v>
      </c>
      <c r="C6656" s="10" t="s">
        <v>741</v>
      </c>
      <c r="D6656" s="174">
        <f>VLOOKUP(Pag_Inicio_Corr_mas_casos[[#This Row],[Corregimiento]],Hoja3!$A$2:$D$676,4,0)</f>
        <v>80815</v>
      </c>
      <c r="E6656" s="10">
        <v>42</v>
      </c>
      <c r="F6656" s="7"/>
    </row>
    <row r="6657" spans="1:5">
      <c r="A6657" s="173">
        <v>44206</v>
      </c>
      <c r="B6657" s="55">
        <v>44206</v>
      </c>
      <c r="C6657" s="10" t="s">
        <v>776</v>
      </c>
      <c r="D6657" s="174">
        <f>VLOOKUP(Pag_Inicio_Corr_mas_casos[[#This Row],[Corregimiento]],Hoja3!$A$2:$D$676,4,0)</f>
        <v>130706</v>
      </c>
      <c r="E6657" s="10">
        <v>26</v>
      </c>
    </row>
    <row r="6658" spans="1:5">
      <c r="A6658" s="173">
        <v>44206</v>
      </c>
      <c r="B6658" s="55">
        <v>44206</v>
      </c>
      <c r="C6658" s="10" t="s">
        <v>724</v>
      </c>
      <c r="D6658" s="174">
        <f>VLOOKUP(Pag_Inicio_Corr_mas_casos[[#This Row],[Corregimiento]],Hoja3!$A$2:$D$676,4,0)</f>
        <v>81009</v>
      </c>
      <c r="E6658" s="10">
        <v>26</v>
      </c>
    </row>
    <row r="6659" spans="1:5">
      <c r="A6659" s="173">
        <v>44206</v>
      </c>
      <c r="B6659" s="55">
        <v>44206</v>
      </c>
      <c r="C6659" s="10" t="s">
        <v>732</v>
      </c>
      <c r="D6659" s="174">
        <f>VLOOKUP(Pag_Inicio_Corr_mas_casos[[#This Row],[Corregimiento]],Hoja3!$A$2:$D$676,4,0)</f>
        <v>80826</v>
      </c>
      <c r="E6659" s="10">
        <v>25</v>
      </c>
    </row>
    <row r="6660" spans="1:5">
      <c r="A6660" s="173">
        <v>44206</v>
      </c>
      <c r="B6660" s="55">
        <v>44206</v>
      </c>
      <c r="C6660" s="10" t="s">
        <v>744</v>
      </c>
      <c r="D6660" s="174">
        <f>VLOOKUP(Pag_Inicio_Corr_mas_casos[[#This Row],[Corregimiento]],Hoja3!$A$2:$D$676,4,0)</f>
        <v>130701</v>
      </c>
      <c r="E6660" s="10">
        <v>24</v>
      </c>
    </row>
    <row r="6661" spans="1:5">
      <c r="A6661" s="173">
        <v>44206</v>
      </c>
      <c r="B6661" s="55">
        <v>44206</v>
      </c>
      <c r="C6661" s="10" t="s">
        <v>823</v>
      </c>
      <c r="D6661" s="174">
        <f>VLOOKUP(Pag_Inicio_Corr_mas_casos[[#This Row],[Corregimiento]],Hoja3!$A$2:$D$676,4,0)</f>
        <v>130108</v>
      </c>
      <c r="E6661" s="10">
        <v>23</v>
      </c>
    </row>
    <row r="6662" spans="1:5">
      <c r="A6662" s="173">
        <v>44206</v>
      </c>
      <c r="B6662" s="55">
        <v>44206</v>
      </c>
      <c r="C6662" s="10" t="s">
        <v>843</v>
      </c>
      <c r="D6662" s="174">
        <f>VLOOKUP(Pag_Inicio_Corr_mas_casos[[#This Row],[Corregimiento]],Hoja3!$A$2:$D$676,4,0)</f>
        <v>40501</v>
      </c>
      <c r="E6662" s="10">
        <v>23</v>
      </c>
    </row>
    <row r="6663" spans="1:5">
      <c r="A6663" s="173">
        <v>44206</v>
      </c>
      <c r="B6663" s="55">
        <v>44206</v>
      </c>
      <c r="C6663" s="10" t="s">
        <v>814</v>
      </c>
      <c r="D6663" s="174">
        <f>VLOOKUP(Pag_Inicio_Corr_mas_casos[[#This Row],[Corregimiento]],Hoja3!$A$2:$D$676,4,0)</f>
        <v>20609</v>
      </c>
      <c r="E6663" s="10">
        <v>23</v>
      </c>
    </row>
    <row r="6664" spans="1:5">
      <c r="A6664" s="173">
        <v>44206</v>
      </c>
      <c r="B6664" s="55">
        <v>44206</v>
      </c>
      <c r="C6664" s="10" t="s">
        <v>731</v>
      </c>
      <c r="D6664" s="174">
        <f>VLOOKUP(Pag_Inicio_Corr_mas_casos[[#This Row],[Corregimiento]],Hoja3!$A$2:$D$676,4,0)</f>
        <v>80814</v>
      </c>
      <c r="E6664" s="10">
        <v>22</v>
      </c>
    </row>
    <row r="6665" spans="1:5">
      <c r="A6665" s="173">
        <v>44206</v>
      </c>
      <c r="B6665" s="55">
        <v>44206</v>
      </c>
      <c r="C6665" s="10" t="s">
        <v>743</v>
      </c>
      <c r="D6665" s="174">
        <f>VLOOKUP(Pag_Inicio_Corr_mas_casos[[#This Row],[Corregimiento]],Hoja3!$A$2:$D$676,4,0)</f>
        <v>50208</v>
      </c>
      <c r="E6665" s="10">
        <v>22</v>
      </c>
    </row>
    <row r="6666" spans="1:5">
      <c r="A6666" s="173">
        <v>44206</v>
      </c>
      <c r="B6666" s="55">
        <v>44206</v>
      </c>
      <c r="C6666" s="10" t="s">
        <v>803</v>
      </c>
      <c r="D6666" s="174">
        <f>VLOOKUP(Pag_Inicio_Corr_mas_casos[[#This Row],[Corregimiento]],Hoja3!$A$2:$D$676,4,0)</f>
        <v>81008</v>
      </c>
      <c r="E6666" s="10">
        <v>22</v>
      </c>
    </row>
    <row r="6667" spans="1:5">
      <c r="A6667" s="173">
        <v>44206</v>
      </c>
      <c r="B6667" s="55">
        <v>44206</v>
      </c>
      <c r="C6667" s="10" t="s">
        <v>722</v>
      </c>
      <c r="D6667" s="174">
        <f>VLOOKUP(Pag_Inicio_Corr_mas_casos[[#This Row],[Corregimiento]],Hoja3!$A$2:$D$676,4,0)</f>
        <v>80810</v>
      </c>
      <c r="E6667" s="10">
        <v>22</v>
      </c>
    </row>
    <row r="6668" spans="1:5">
      <c r="A6668" s="173">
        <v>44206</v>
      </c>
      <c r="B6668" s="55">
        <v>44206</v>
      </c>
      <c r="C6668" s="10" t="s">
        <v>806</v>
      </c>
      <c r="D6668" s="174">
        <f>VLOOKUP(Pag_Inicio_Corr_mas_casos[[#This Row],[Corregimiento]],Hoja3!$A$2:$D$676,4,0)</f>
        <v>81003</v>
      </c>
      <c r="E6668" s="10">
        <v>21</v>
      </c>
    </row>
    <row r="6669" spans="1:5">
      <c r="A6669" s="173">
        <v>44206</v>
      </c>
      <c r="B6669" s="55">
        <v>44206</v>
      </c>
      <c r="C6669" s="10" t="s">
        <v>844</v>
      </c>
      <c r="D6669" s="174">
        <f>VLOOKUP(Pag_Inicio_Corr_mas_casos[[#This Row],[Corregimiento]],Hoja3!$A$2:$D$676,4,0)</f>
        <v>91007</v>
      </c>
      <c r="E6669" s="10">
        <v>19</v>
      </c>
    </row>
    <row r="6670" spans="1:5">
      <c r="A6670" s="173">
        <v>44206</v>
      </c>
      <c r="B6670" s="55">
        <v>44206</v>
      </c>
      <c r="C6670" s="10" t="s">
        <v>752</v>
      </c>
      <c r="D6670" s="174">
        <f>VLOOKUP(Pag_Inicio_Corr_mas_casos[[#This Row],[Corregimiento]],Hoja3!$A$2:$D$676,4,0)</f>
        <v>30107</v>
      </c>
      <c r="E6670" s="10">
        <v>19</v>
      </c>
    </row>
    <row r="6671" spans="1:5">
      <c r="A6671" s="173">
        <v>44206</v>
      </c>
      <c r="B6671" s="55">
        <v>44206</v>
      </c>
      <c r="C6671" s="10" t="s">
        <v>759</v>
      </c>
      <c r="D6671" s="174">
        <f>VLOOKUP(Pag_Inicio_Corr_mas_casos[[#This Row],[Corregimiento]],Hoja3!$A$2:$D$676,4,0)</f>
        <v>40203</v>
      </c>
      <c r="E6671" s="10">
        <v>19</v>
      </c>
    </row>
    <row r="6672" spans="1:5">
      <c r="A6672" s="173">
        <v>44206</v>
      </c>
      <c r="B6672" s="55">
        <v>44206</v>
      </c>
      <c r="C6672" s="10" t="s">
        <v>911</v>
      </c>
      <c r="D6672" s="174">
        <f>VLOOKUP(Pag_Inicio_Corr_mas_casos[[#This Row],[Corregimiento]],Hoja3!$A$2:$D$676,4,0)</f>
        <v>41203</v>
      </c>
      <c r="E6672" s="10">
        <v>18</v>
      </c>
    </row>
    <row r="6673" spans="1:6">
      <c r="A6673" s="173">
        <v>44206</v>
      </c>
      <c r="B6673" s="55">
        <v>44206</v>
      </c>
      <c r="C6673" s="10" t="s">
        <v>780</v>
      </c>
      <c r="D6673" s="174">
        <f>VLOOKUP(Pag_Inicio_Corr_mas_casos[[#This Row],[Corregimiento]],Hoja3!$A$2:$D$676,4,0)</f>
        <v>81005</v>
      </c>
      <c r="E6673" s="10">
        <v>18</v>
      </c>
    </row>
    <row r="6674" spans="1:6">
      <c r="A6674" s="173">
        <v>44206</v>
      </c>
      <c r="B6674" s="55">
        <v>44206</v>
      </c>
      <c r="C6674" s="10" t="s">
        <v>747</v>
      </c>
      <c r="D6674" s="174">
        <f>VLOOKUP(Pag_Inicio_Corr_mas_casos[[#This Row],[Corregimiento]],Hoja3!$A$2:$D$676,4,0)</f>
        <v>81006</v>
      </c>
      <c r="E6674" s="10">
        <v>17</v>
      </c>
    </row>
    <row r="6675" spans="1:6">
      <c r="A6675" s="173">
        <v>44206</v>
      </c>
      <c r="B6675" s="55">
        <v>44206</v>
      </c>
      <c r="C6675" s="10" t="s">
        <v>742</v>
      </c>
      <c r="D6675" s="174">
        <f>VLOOKUP(Pag_Inicio_Corr_mas_casos[[#This Row],[Corregimiento]],Hoja3!$A$2:$D$676,4,0)</f>
        <v>130716</v>
      </c>
      <c r="E6675" s="10">
        <v>17</v>
      </c>
    </row>
    <row r="6676" spans="1:6">
      <c r="A6676" s="173">
        <v>44206</v>
      </c>
      <c r="B6676" s="55">
        <v>44206</v>
      </c>
      <c r="C6676" s="10" t="s">
        <v>760</v>
      </c>
      <c r="D6676" s="174">
        <f>VLOOKUP(Pag_Inicio_Corr_mas_casos[[#This Row],[Corregimiento]],Hoja3!$A$2:$D$676,4,0)</f>
        <v>20207</v>
      </c>
      <c r="E6676" s="10">
        <v>17</v>
      </c>
    </row>
    <row r="6677" spans="1:6">
      <c r="A6677" s="173">
        <v>44206</v>
      </c>
      <c r="B6677" s="55">
        <v>44206</v>
      </c>
      <c r="C6677" s="10" t="s">
        <v>791</v>
      </c>
      <c r="D6677" s="174">
        <f>VLOOKUP(Pag_Inicio_Corr_mas_casos[[#This Row],[Corregimiento]],Hoja3!$A$2:$D$676,4,0)</f>
        <v>60101</v>
      </c>
      <c r="E6677" s="10">
        <v>16</v>
      </c>
    </row>
    <row r="6678" spans="1:6">
      <c r="A6678" s="173">
        <v>44206</v>
      </c>
      <c r="B6678" s="55">
        <v>44206</v>
      </c>
      <c r="C6678" s="10" t="s">
        <v>748</v>
      </c>
      <c r="D6678" s="174">
        <f>VLOOKUP(Pag_Inicio_Corr_mas_casos[[#This Row],[Corregimiento]],Hoja3!$A$2:$D$676,4,0)</f>
        <v>130908</v>
      </c>
      <c r="E6678" s="10">
        <v>16</v>
      </c>
    </row>
    <row r="6679" spans="1:6">
      <c r="A6679" s="173">
        <v>44206</v>
      </c>
      <c r="B6679" s="55">
        <v>44206</v>
      </c>
      <c r="C6679" s="10" t="s">
        <v>912</v>
      </c>
      <c r="D6679" s="174">
        <f>VLOOKUP(Pag_Inicio_Corr_mas_casos[[#This Row],[Corregimiento]],Hoja3!$A$2:$D$676,4,0)</f>
        <v>30112</v>
      </c>
      <c r="E6679" s="10">
        <v>16</v>
      </c>
    </row>
    <row r="6680" spans="1:6">
      <c r="A6680" s="173">
        <v>44206</v>
      </c>
      <c r="B6680" s="55">
        <v>44206</v>
      </c>
      <c r="C6680" s="10" t="s">
        <v>807</v>
      </c>
      <c r="D6680" s="174">
        <f>VLOOKUP(Pag_Inicio_Corr_mas_casos[[#This Row],[Corregimiento]],Hoja3!$A$2:$D$676,4,0)</f>
        <v>91001</v>
      </c>
      <c r="E6680" s="10">
        <v>16</v>
      </c>
    </row>
    <row r="6681" spans="1:6">
      <c r="A6681" s="173">
        <v>44206</v>
      </c>
      <c r="B6681" s="55">
        <v>44206</v>
      </c>
      <c r="C6681" s="10" t="s">
        <v>808</v>
      </c>
      <c r="D6681" s="174">
        <f>VLOOKUP(Pag_Inicio_Corr_mas_casos[[#This Row],[Corregimiento]],Hoja3!$A$2:$D$676,4,0)</f>
        <v>30111</v>
      </c>
      <c r="E6681" s="10">
        <v>15</v>
      </c>
    </row>
    <row r="6682" spans="1:6">
      <c r="A6682" s="173">
        <v>44206</v>
      </c>
      <c r="B6682" s="55">
        <v>44206</v>
      </c>
      <c r="C6682" s="10" t="s">
        <v>745</v>
      </c>
      <c r="D6682" s="174">
        <f>VLOOKUP(Pag_Inicio_Corr_mas_casos[[#This Row],[Corregimiento]],Hoja3!$A$2:$D$676,4,0)</f>
        <v>80804</v>
      </c>
      <c r="E6682" s="10">
        <v>14</v>
      </c>
    </row>
    <row r="6683" spans="1:6">
      <c r="A6683" s="173">
        <v>44206</v>
      </c>
      <c r="B6683" s="55">
        <v>44206</v>
      </c>
      <c r="C6683" s="10" t="s">
        <v>754</v>
      </c>
      <c r="D6683" s="174">
        <f>VLOOKUP(Pag_Inicio_Corr_mas_casos[[#This Row],[Corregimiento]],Hoja3!$A$2:$D$676,4,0)</f>
        <v>130709</v>
      </c>
      <c r="E6683" s="10">
        <v>14</v>
      </c>
    </row>
    <row r="6684" spans="1:6">
      <c r="A6684" s="173">
        <v>44206</v>
      </c>
      <c r="B6684" s="55">
        <v>44206</v>
      </c>
      <c r="C6684" s="10" t="s">
        <v>784</v>
      </c>
      <c r="D6684" s="174">
        <f>VLOOKUP(Pag_Inicio_Corr_mas_casos[[#This Row],[Corregimiento]],Hoja3!$A$2:$D$676,4,0)</f>
        <v>60104</v>
      </c>
      <c r="E6684" s="10">
        <v>14</v>
      </c>
    </row>
    <row r="6685" spans="1:6">
      <c r="A6685" s="173">
        <v>44206</v>
      </c>
      <c r="B6685" s="55">
        <v>44206</v>
      </c>
      <c r="C6685" s="10" t="s">
        <v>727</v>
      </c>
      <c r="D6685" s="174">
        <f>VLOOKUP(Pag_Inicio_Corr_mas_casos[[#This Row],[Corregimiento]],Hoja3!$A$2:$D$676,4,0)</f>
        <v>80807</v>
      </c>
      <c r="E6685" s="10">
        <v>13</v>
      </c>
    </row>
    <row r="6686" spans="1:6">
      <c r="A6686" s="173">
        <v>44206</v>
      </c>
      <c r="B6686" s="55">
        <v>44206</v>
      </c>
      <c r="C6686" s="10" t="s">
        <v>863</v>
      </c>
      <c r="D6686" s="174">
        <f>VLOOKUP(Pag_Inicio_Corr_mas_casos[[#This Row],[Corregimiento]],Hoja3!$A$2:$D$676,4,0)</f>
        <v>40503</v>
      </c>
      <c r="E6686" s="10">
        <v>13</v>
      </c>
    </row>
    <row r="6687" spans="1:6">
      <c r="A6687" s="173">
        <v>44206</v>
      </c>
      <c r="B6687" s="55">
        <v>44206</v>
      </c>
      <c r="C6687" s="10" t="s">
        <v>788</v>
      </c>
      <c r="D6687" s="174">
        <f>VLOOKUP(Pag_Inicio_Corr_mas_casos[[#This Row],[Corregimiento]],Hoja3!$A$2:$D$676,4,0)</f>
        <v>40611</v>
      </c>
      <c r="E6687" s="10">
        <v>13</v>
      </c>
    </row>
    <row r="6688" spans="1:6">
      <c r="A6688" s="173">
        <v>44206</v>
      </c>
      <c r="B6688" s="55">
        <v>44206</v>
      </c>
      <c r="C6688" s="10" t="s">
        <v>776</v>
      </c>
      <c r="D6688" s="10">
        <v>20605</v>
      </c>
      <c r="E6688" s="10">
        <v>13</v>
      </c>
      <c r="F6688" t="s">
        <v>906</v>
      </c>
    </row>
    <row r="6689" spans="1:6">
      <c r="A6689" s="173">
        <v>44206</v>
      </c>
      <c r="B6689" s="55">
        <v>44206</v>
      </c>
      <c r="C6689" s="10" t="s">
        <v>736</v>
      </c>
      <c r="D6689" s="10">
        <v>40607</v>
      </c>
      <c r="E6689" s="10">
        <v>13</v>
      </c>
      <c r="F6689" t="s">
        <v>833</v>
      </c>
    </row>
    <row r="6690" spans="1:6">
      <c r="A6690" s="173">
        <v>44206</v>
      </c>
      <c r="B6690" s="55">
        <v>44206</v>
      </c>
      <c r="C6690" s="10" t="s">
        <v>777</v>
      </c>
      <c r="D6690" s="174">
        <f>VLOOKUP(Pag_Inicio_Corr_mas_casos[[#This Row],[Corregimiento]],Hoja3!$A$2:$D$676,4,0)</f>
        <v>80808</v>
      </c>
      <c r="E6690" s="10">
        <v>13</v>
      </c>
    </row>
    <row r="6691" spans="1:6">
      <c r="A6691" s="173">
        <v>44206</v>
      </c>
      <c r="B6691" s="55">
        <v>44206</v>
      </c>
      <c r="C6691" s="10" t="s">
        <v>733</v>
      </c>
      <c r="D6691" s="174">
        <f>VLOOKUP(Pag_Inicio_Corr_mas_casos[[#This Row],[Corregimiento]],Hoja3!$A$2:$D$676,4,0)</f>
        <v>80811</v>
      </c>
      <c r="E6691" s="10">
        <v>13</v>
      </c>
    </row>
    <row r="6692" spans="1:6">
      <c r="A6692" s="173">
        <v>44206</v>
      </c>
      <c r="B6692" s="55">
        <v>44206</v>
      </c>
      <c r="C6692" s="10" t="s">
        <v>913</v>
      </c>
      <c r="D6692" s="174">
        <f>VLOOKUP(Pag_Inicio_Corr_mas_casos[[#This Row],[Corregimiento]],Hoja3!$A$2:$D$676,4,0)</f>
        <v>60701</v>
      </c>
      <c r="E6692" s="10">
        <v>13</v>
      </c>
    </row>
    <row r="6693" spans="1:6">
      <c r="A6693" s="173">
        <v>44206</v>
      </c>
      <c r="B6693" s="55">
        <v>44206</v>
      </c>
      <c r="C6693" s="10" t="s">
        <v>914</v>
      </c>
      <c r="D6693" s="174">
        <f>VLOOKUP(Pag_Inicio_Corr_mas_casos[[#This Row],[Corregimiento]],Hoja3!$A$2:$D$676,4,0)</f>
        <v>40204</v>
      </c>
      <c r="E6693" s="10">
        <v>12</v>
      </c>
    </row>
    <row r="6694" spans="1:6">
      <c r="A6694" s="173">
        <v>44206</v>
      </c>
      <c r="B6694" s="55">
        <v>44206</v>
      </c>
      <c r="C6694" s="10" t="s">
        <v>756</v>
      </c>
      <c r="D6694" s="174">
        <f>VLOOKUP(Pag_Inicio_Corr_mas_casos[[#This Row],[Corregimiento]],Hoja3!$A$2:$D$676,4,0)</f>
        <v>130103</v>
      </c>
      <c r="E6694" s="10">
        <v>12</v>
      </c>
    </row>
    <row r="6695" spans="1:6">
      <c r="A6695" s="173">
        <v>44206</v>
      </c>
      <c r="B6695" s="55">
        <v>44206</v>
      </c>
      <c r="C6695" s="10" t="s">
        <v>915</v>
      </c>
      <c r="D6695" s="174">
        <f>VLOOKUP(Pag_Inicio_Corr_mas_casos[[#This Row],[Corregimiento]],Hoja3!$A$2:$D$676,4,0)</f>
        <v>130309</v>
      </c>
      <c r="E6695" s="10">
        <v>11</v>
      </c>
    </row>
    <row r="6696" spans="1:6">
      <c r="A6696" s="173">
        <v>44206</v>
      </c>
      <c r="B6696" s="55">
        <v>44206</v>
      </c>
      <c r="C6696" s="10" t="s">
        <v>746</v>
      </c>
      <c r="D6696" s="174">
        <f>VLOOKUP(Pag_Inicio_Corr_mas_casos[[#This Row],[Corregimiento]],Hoja3!$A$2:$D$676,4,0)</f>
        <v>20601</v>
      </c>
      <c r="E6696" s="10">
        <v>11</v>
      </c>
    </row>
    <row r="6697" spans="1:6">
      <c r="A6697" s="173">
        <v>44206</v>
      </c>
      <c r="B6697" s="55">
        <v>44206</v>
      </c>
      <c r="C6697" s="10" t="s">
        <v>901</v>
      </c>
      <c r="D6697" s="174">
        <f>VLOOKUP(Pag_Inicio_Corr_mas_casos[[#This Row],[Corregimiento]],Hoja3!$A$2:$D$676,4,0)</f>
        <v>20106</v>
      </c>
      <c r="E6697" s="10">
        <v>11</v>
      </c>
    </row>
    <row r="6698" spans="1:6">
      <c r="A6698" s="173">
        <v>44206</v>
      </c>
      <c r="B6698" s="55">
        <v>44206</v>
      </c>
      <c r="C6698" s="10" t="s">
        <v>761</v>
      </c>
      <c r="D6698" s="174">
        <f>VLOOKUP(Pag_Inicio_Corr_mas_casos[[#This Row],[Corregimiento]],Hoja3!$A$2:$D$676,4,0)</f>
        <v>60105</v>
      </c>
      <c r="E6698" s="10">
        <v>11</v>
      </c>
    </row>
    <row r="6699" spans="1:6">
      <c r="A6699" s="98">
        <v>44207</v>
      </c>
      <c r="B6699" s="99">
        <v>44207</v>
      </c>
      <c r="C6699" s="100" t="s">
        <v>555</v>
      </c>
      <c r="D6699" s="101">
        <f>VLOOKUP(Pag_Inicio_Corr_mas_casos[[#This Row],[Corregimiento]],Hoja3!$A$2:$D$676,4,0)</f>
        <v>80821</v>
      </c>
      <c r="E6699" s="100">
        <v>74</v>
      </c>
      <c r="F6699">
        <v>66</v>
      </c>
    </row>
    <row r="6700" spans="1:6">
      <c r="A6700" s="98">
        <v>44207</v>
      </c>
      <c r="B6700" s="99">
        <v>44207</v>
      </c>
      <c r="C6700" s="100" t="s">
        <v>796</v>
      </c>
      <c r="D6700" s="101">
        <f>VLOOKUP(Pag_Inicio_Corr_mas_casos[[#This Row],[Corregimiento]],Hoja3!$A$2:$D$676,4,0)</f>
        <v>80809</v>
      </c>
      <c r="E6700" s="100">
        <v>46</v>
      </c>
    </row>
    <row r="6701" spans="1:6">
      <c r="A6701" s="98">
        <v>44207</v>
      </c>
      <c r="B6701" s="99">
        <v>44207</v>
      </c>
      <c r="C6701" s="100" t="s">
        <v>736</v>
      </c>
      <c r="D6701" s="101">
        <f>VLOOKUP(Pag_Inicio_Corr_mas_casos[[#This Row],[Corregimiento]],Hoja3!$A$2:$D$676,4,0)</f>
        <v>80813</v>
      </c>
      <c r="E6701" s="100">
        <v>45</v>
      </c>
    </row>
    <row r="6702" spans="1:6">
      <c r="A6702" s="98">
        <v>44207</v>
      </c>
      <c r="B6702" s="99">
        <v>44207</v>
      </c>
      <c r="C6702" s="100" t="s">
        <v>732</v>
      </c>
      <c r="D6702" s="101">
        <f>VLOOKUP(Pag_Inicio_Corr_mas_casos[[#This Row],[Corregimiento]],Hoja3!$A$2:$D$676,4,0)</f>
        <v>80826</v>
      </c>
      <c r="E6702" s="100">
        <v>44</v>
      </c>
    </row>
    <row r="6703" spans="1:6">
      <c r="A6703" s="98">
        <v>44207</v>
      </c>
      <c r="B6703" s="99">
        <v>44207</v>
      </c>
      <c r="C6703" s="100" t="s">
        <v>853</v>
      </c>
      <c r="D6703" s="101">
        <f>VLOOKUP(Pag_Inicio_Corr_mas_casos[[#This Row],[Corregimiento]],Hoja3!$A$2:$D$676,4,0)</f>
        <v>130101</v>
      </c>
      <c r="E6703" s="100">
        <v>42</v>
      </c>
    </row>
    <row r="6704" spans="1:6">
      <c r="A6704" s="98">
        <v>44207</v>
      </c>
      <c r="B6704" s="99">
        <v>44207</v>
      </c>
      <c r="C6704" s="100" t="s">
        <v>797</v>
      </c>
      <c r="D6704" s="101">
        <f>VLOOKUP(Pag_Inicio_Corr_mas_casos[[#This Row],[Corregimiento]],Hoja3!$A$2:$D$676,4,0)</f>
        <v>80819</v>
      </c>
      <c r="E6704" s="100">
        <v>42</v>
      </c>
    </row>
    <row r="6705" spans="1:6">
      <c r="A6705" s="98">
        <v>44207</v>
      </c>
      <c r="B6705" s="99">
        <v>44207</v>
      </c>
      <c r="C6705" s="100" t="s">
        <v>831</v>
      </c>
      <c r="D6705" s="101">
        <f>VLOOKUP(Pag_Inicio_Corr_mas_casos[[#This Row],[Corregimiento]],Hoja3!$A$2:$D$676,4,0)</f>
        <v>80812</v>
      </c>
      <c r="E6705" s="100">
        <v>41</v>
      </c>
    </row>
    <row r="6706" spans="1:6">
      <c r="A6706" s="98">
        <v>44207</v>
      </c>
      <c r="B6706" s="99">
        <v>44207</v>
      </c>
      <c r="C6706" s="100" t="s">
        <v>738</v>
      </c>
      <c r="D6706" s="101">
        <f>VLOOKUP(Pag_Inicio_Corr_mas_casos[[#This Row],[Corregimiento]],Hoja3!$A$2:$D$676,4,0)</f>
        <v>80817</v>
      </c>
      <c r="E6706" s="100">
        <v>54</v>
      </c>
    </row>
    <row r="6707" spans="1:6">
      <c r="A6707" s="98">
        <v>44207</v>
      </c>
      <c r="B6707" s="99">
        <v>44207</v>
      </c>
      <c r="C6707" s="100" t="s">
        <v>733</v>
      </c>
      <c r="D6707" s="101">
        <f>VLOOKUP(Pag_Inicio_Corr_mas_casos[[#This Row],[Corregimiento]],Hoja3!$A$2:$D$676,4,0)</f>
        <v>80811</v>
      </c>
      <c r="E6707" s="100">
        <v>41</v>
      </c>
    </row>
    <row r="6708" spans="1:6">
      <c r="A6708" s="98">
        <v>44207</v>
      </c>
      <c r="B6708" s="99">
        <v>44207</v>
      </c>
      <c r="C6708" s="100" t="s">
        <v>746</v>
      </c>
      <c r="D6708" s="101">
        <f>VLOOKUP(Pag_Inicio_Corr_mas_casos[[#This Row],[Corregimiento]],Hoja3!$A$2:$D$676,4,0)</f>
        <v>20601</v>
      </c>
      <c r="E6708" s="100">
        <v>35</v>
      </c>
    </row>
    <row r="6709" spans="1:6">
      <c r="A6709" s="98">
        <v>44207</v>
      </c>
      <c r="B6709" s="99">
        <v>44207</v>
      </c>
      <c r="C6709" s="100" t="s">
        <v>792</v>
      </c>
      <c r="D6709" s="101">
        <f>VLOOKUP(Pag_Inicio_Corr_mas_casos[[#This Row],[Corregimiento]],Hoja3!$A$2:$D$676,4,0)</f>
        <v>40612</v>
      </c>
      <c r="E6709" s="100">
        <v>34</v>
      </c>
    </row>
    <row r="6710" spans="1:6">
      <c r="A6710" s="98">
        <v>44207</v>
      </c>
      <c r="B6710" s="99">
        <v>44207</v>
      </c>
      <c r="C6710" s="100" t="s">
        <v>725</v>
      </c>
      <c r="D6710" s="101">
        <f>VLOOKUP(Pag_Inicio_Corr_mas_casos[[#This Row],[Corregimiento]],Hoja3!$A$2:$D$676,4,0)</f>
        <v>80806</v>
      </c>
      <c r="E6710" s="100">
        <v>33</v>
      </c>
    </row>
    <row r="6711" spans="1:6">
      <c r="A6711" s="98">
        <v>44207</v>
      </c>
      <c r="B6711" s="99">
        <v>44207</v>
      </c>
      <c r="C6711" s="100" t="s">
        <v>832</v>
      </c>
      <c r="D6711" s="101">
        <f>VLOOKUP(Pag_Inicio_Corr_mas_casos[[#This Row],[Corregimiento]],Hoja3!$A$2:$D$676,4,0)</f>
        <v>40601</v>
      </c>
      <c r="E6711" s="100">
        <v>30</v>
      </c>
    </row>
    <row r="6712" spans="1:6">
      <c r="A6712" s="98">
        <v>44207</v>
      </c>
      <c r="B6712" s="99">
        <v>44207</v>
      </c>
      <c r="C6712" s="100" t="s">
        <v>741</v>
      </c>
      <c r="D6712" s="101">
        <f>VLOOKUP(Pag_Inicio_Corr_mas_casos[[#This Row],[Corregimiento]],Hoja3!$A$2:$D$676,4,0)</f>
        <v>80815</v>
      </c>
      <c r="E6712" s="100">
        <v>29</v>
      </c>
      <c r="F6712" s="7"/>
    </row>
    <row r="6713" spans="1:6">
      <c r="A6713" s="98">
        <v>44207</v>
      </c>
      <c r="B6713" s="99">
        <v>44207</v>
      </c>
      <c r="C6713" s="100" t="s">
        <v>737</v>
      </c>
      <c r="D6713" s="101">
        <f>VLOOKUP(Pag_Inicio_Corr_mas_casos[[#This Row],[Corregimiento]],Hoja3!$A$2:$D$676,4,0)</f>
        <v>80820</v>
      </c>
      <c r="E6713" s="100">
        <v>29</v>
      </c>
    </row>
    <row r="6714" spans="1:6">
      <c r="A6714" s="98">
        <v>44207</v>
      </c>
      <c r="B6714" s="99">
        <v>44207</v>
      </c>
      <c r="C6714" s="100" t="s">
        <v>730</v>
      </c>
      <c r="D6714" s="101">
        <f>VLOOKUP(Pag_Inicio_Corr_mas_casos[[#This Row],[Corregimiento]],Hoja3!$A$2:$D$676,4,0)</f>
        <v>81007</v>
      </c>
      <c r="E6714" s="100">
        <v>28</v>
      </c>
    </row>
    <row r="6715" spans="1:6">
      <c r="A6715" s="98">
        <v>44207</v>
      </c>
      <c r="B6715" s="99">
        <v>44207</v>
      </c>
      <c r="C6715" s="100" t="s">
        <v>726</v>
      </c>
      <c r="D6715" s="101">
        <f>VLOOKUP(Pag_Inicio_Corr_mas_casos[[#This Row],[Corregimiento]],Hoja3!$A$2:$D$676,4,0)</f>
        <v>80823</v>
      </c>
      <c r="E6715" s="100">
        <v>28</v>
      </c>
    </row>
    <row r="6716" spans="1:6">
      <c r="A6716" s="98">
        <v>44207</v>
      </c>
      <c r="B6716" s="99">
        <v>44207</v>
      </c>
      <c r="C6716" s="100" t="s">
        <v>727</v>
      </c>
      <c r="D6716" s="101">
        <f>VLOOKUP(Pag_Inicio_Corr_mas_casos[[#This Row],[Corregimiento]],Hoja3!$A$2:$D$676,4,0)</f>
        <v>80807</v>
      </c>
      <c r="E6716" s="100">
        <v>27</v>
      </c>
    </row>
    <row r="6717" spans="1:6">
      <c r="A6717" s="98">
        <v>44207</v>
      </c>
      <c r="B6717" s="99">
        <v>44207</v>
      </c>
      <c r="C6717" s="100" t="s">
        <v>739</v>
      </c>
      <c r="D6717" s="101">
        <f>VLOOKUP(Pag_Inicio_Corr_mas_casos[[#This Row],[Corregimiento]],Hoja3!$A$2:$D$676,4,0)</f>
        <v>80822</v>
      </c>
      <c r="E6717" s="100">
        <v>24</v>
      </c>
    </row>
    <row r="6718" spans="1:6">
      <c r="A6718" s="98">
        <v>44207</v>
      </c>
      <c r="B6718" s="99">
        <v>44207</v>
      </c>
      <c r="C6718" s="100" t="s">
        <v>752</v>
      </c>
      <c r="D6718" s="101">
        <f>VLOOKUP(Pag_Inicio_Corr_mas_casos[[#This Row],[Corregimiento]],Hoja3!$A$2:$D$676,4,0)</f>
        <v>30107</v>
      </c>
      <c r="E6718" s="100">
        <v>24</v>
      </c>
    </row>
    <row r="6719" spans="1:6">
      <c r="A6719" s="98">
        <v>44207</v>
      </c>
      <c r="B6719" s="99">
        <v>44207</v>
      </c>
      <c r="C6719" s="100" t="s">
        <v>836</v>
      </c>
      <c r="D6719" s="101">
        <f>VLOOKUP(Pag_Inicio_Corr_mas_casos[[#This Row],[Corregimiento]],Hoja3!$A$2:$D$676,4,0)</f>
        <v>20105</v>
      </c>
      <c r="E6719" s="100">
        <v>23</v>
      </c>
    </row>
    <row r="6720" spans="1:6">
      <c r="A6720" s="98">
        <v>44207</v>
      </c>
      <c r="B6720" s="99">
        <v>44207</v>
      </c>
      <c r="C6720" s="100" t="s">
        <v>855</v>
      </c>
      <c r="D6720" s="101">
        <f>VLOOKUP(Pag_Inicio_Corr_mas_casos[[#This Row],[Corregimiento]],Hoja3!$A$2:$D$676,4,0)</f>
        <v>91011</v>
      </c>
      <c r="E6720" s="100">
        <v>23</v>
      </c>
    </row>
    <row r="6721" spans="1:6">
      <c r="A6721" s="98">
        <v>44207</v>
      </c>
      <c r="B6721" s="99">
        <v>44207</v>
      </c>
      <c r="C6721" s="100" t="s">
        <v>834</v>
      </c>
      <c r="D6721" s="101">
        <f>VLOOKUP(Pag_Inicio_Corr_mas_casos[[#This Row],[Corregimiento]],Hoja3!$A$2:$D$676,4,0)</f>
        <v>50316</v>
      </c>
      <c r="E6721" s="100">
        <v>23</v>
      </c>
    </row>
    <row r="6722" spans="1:6">
      <c r="A6722" s="98">
        <v>44207</v>
      </c>
      <c r="B6722" s="99">
        <v>44207</v>
      </c>
      <c r="C6722" s="100" t="s">
        <v>731</v>
      </c>
      <c r="D6722" s="101">
        <f>VLOOKUP(Pag_Inicio_Corr_mas_casos[[#This Row],[Corregimiento]],Hoja3!$A$2:$D$676,4,0)</f>
        <v>80814</v>
      </c>
      <c r="E6722" s="100">
        <v>21</v>
      </c>
    </row>
    <row r="6723" spans="1:6">
      <c r="A6723" s="98">
        <v>44207</v>
      </c>
      <c r="B6723" s="99">
        <v>44207</v>
      </c>
      <c r="C6723" s="100" t="s">
        <v>735</v>
      </c>
      <c r="D6723" s="101">
        <f>VLOOKUP(Pag_Inicio_Corr_mas_casos[[#This Row],[Corregimiento]],Hoja3!$A$2:$D$676,4,0)</f>
        <v>130107</v>
      </c>
      <c r="E6723" s="100">
        <v>21</v>
      </c>
    </row>
    <row r="6724" spans="1:6">
      <c r="A6724" s="98">
        <v>44207</v>
      </c>
      <c r="B6724" s="99">
        <v>44207</v>
      </c>
      <c r="C6724" s="100" t="s">
        <v>788</v>
      </c>
      <c r="D6724" s="101">
        <f>VLOOKUP(Pag_Inicio_Corr_mas_casos[[#This Row],[Corregimiento]],Hoja3!$A$2:$D$676,4,0)</f>
        <v>40611</v>
      </c>
      <c r="E6724" s="100">
        <v>21</v>
      </c>
    </row>
    <row r="6725" spans="1:6">
      <c r="A6725" s="98">
        <v>44207</v>
      </c>
      <c r="B6725" s="99">
        <v>44207</v>
      </c>
      <c r="C6725" s="100" t="s">
        <v>839</v>
      </c>
      <c r="D6725" s="101">
        <f>VLOOKUP(Pag_Inicio_Corr_mas_casos[[#This Row],[Corregimiento]],Hoja3!$A$2:$D$676,4,0)</f>
        <v>130102</v>
      </c>
      <c r="E6725" s="100">
        <v>21</v>
      </c>
    </row>
    <row r="6726" spans="1:6">
      <c r="A6726" s="98">
        <v>44207</v>
      </c>
      <c r="B6726" s="99">
        <v>44207</v>
      </c>
      <c r="C6726" s="100" t="s">
        <v>835</v>
      </c>
      <c r="D6726" s="101">
        <f>VLOOKUP(Pag_Inicio_Corr_mas_casos[[#This Row],[Corregimiento]],Hoja3!$A$2:$D$676,4,0)</f>
        <v>80501</v>
      </c>
      <c r="E6726" s="100">
        <v>20</v>
      </c>
    </row>
    <row r="6727" spans="1:6">
      <c r="A6727" s="98">
        <v>44207</v>
      </c>
      <c r="B6727" s="99">
        <v>44207</v>
      </c>
      <c r="C6727" s="100" t="s">
        <v>848</v>
      </c>
      <c r="D6727" s="101">
        <f>VLOOKUP(Pag_Inicio_Corr_mas_casos[[#This Row],[Corregimiento]],Hoja3!$A$2:$D$676,4,0)</f>
        <v>20401</v>
      </c>
      <c r="E6727" s="100">
        <v>20</v>
      </c>
    </row>
    <row r="6728" spans="1:6">
      <c r="A6728" s="98">
        <v>44207</v>
      </c>
      <c r="B6728" s="99">
        <v>44207</v>
      </c>
      <c r="C6728" s="100" t="s">
        <v>804</v>
      </c>
      <c r="D6728" s="101">
        <f>VLOOKUP(Pag_Inicio_Corr_mas_casos[[#This Row],[Corregimiento]],Hoja3!$A$2:$D$676,4,0)</f>
        <v>81001</v>
      </c>
      <c r="E6728" s="100">
        <v>19</v>
      </c>
    </row>
    <row r="6729" spans="1:6">
      <c r="A6729" s="98">
        <v>44207</v>
      </c>
      <c r="B6729" s="99">
        <v>44207</v>
      </c>
      <c r="C6729" s="100" t="s">
        <v>916</v>
      </c>
      <c r="D6729" s="101">
        <f>VLOOKUP(Pag_Inicio_Corr_mas_casos[[#This Row],[Corregimiento]],Hoja3!$A$2:$D$676,4,0)</f>
        <v>20402</v>
      </c>
      <c r="E6729" s="100">
        <v>19</v>
      </c>
    </row>
    <row r="6730" spans="1:6">
      <c r="A6730" s="98">
        <v>44207</v>
      </c>
      <c r="B6730" s="99">
        <v>44207</v>
      </c>
      <c r="C6730" s="100" t="s">
        <v>736</v>
      </c>
      <c r="D6730" s="100">
        <v>40607</v>
      </c>
      <c r="E6730" s="100">
        <v>19</v>
      </c>
      <c r="F6730" s="7" t="s">
        <v>833</v>
      </c>
    </row>
    <row r="6731" spans="1:6">
      <c r="A6731" s="98">
        <v>44207</v>
      </c>
      <c r="B6731" s="99">
        <v>44207</v>
      </c>
      <c r="C6731" s="100" t="s">
        <v>837</v>
      </c>
      <c r="D6731" s="101">
        <f>VLOOKUP(Pag_Inicio_Corr_mas_casos[[#This Row],[Corregimiento]],Hoja3!$A$2:$D$676,4,0)</f>
        <v>40201</v>
      </c>
      <c r="E6731" s="100">
        <v>19</v>
      </c>
    </row>
    <row r="6732" spans="1:6">
      <c r="A6732" s="98">
        <v>44207</v>
      </c>
      <c r="B6732" s="99">
        <v>44207</v>
      </c>
      <c r="C6732" s="100" t="s">
        <v>807</v>
      </c>
      <c r="D6732" s="101">
        <f>VLOOKUP(Pag_Inicio_Corr_mas_casos[[#This Row],[Corregimiento]],Hoja3!$A$2:$D$676,4,0)</f>
        <v>91001</v>
      </c>
      <c r="E6732" s="100">
        <v>19</v>
      </c>
    </row>
    <row r="6733" spans="1:6">
      <c r="A6733" s="98">
        <v>44207</v>
      </c>
      <c r="B6733" s="99">
        <v>44207</v>
      </c>
      <c r="C6733" s="100" t="s">
        <v>821</v>
      </c>
      <c r="D6733" s="101">
        <f>VLOOKUP(Pag_Inicio_Corr_mas_casos[[#This Row],[Corregimiento]],Hoja3!$A$2:$D$676,4,0)</f>
        <v>130106</v>
      </c>
      <c r="E6733" s="100">
        <v>19</v>
      </c>
    </row>
    <row r="6734" spans="1:6">
      <c r="A6734" s="98">
        <v>44207</v>
      </c>
      <c r="B6734" s="99">
        <v>44207</v>
      </c>
      <c r="C6734" s="100" t="s">
        <v>743</v>
      </c>
      <c r="D6734" s="101">
        <f>VLOOKUP(Pag_Inicio_Corr_mas_casos[[#This Row],[Corregimiento]],Hoja3!$A$2:$D$676,4,0)</f>
        <v>50208</v>
      </c>
      <c r="E6734" s="100">
        <v>18</v>
      </c>
    </row>
    <row r="6735" spans="1:6">
      <c r="A6735" s="98">
        <v>44207</v>
      </c>
      <c r="B6735" s="99">
        <v>44207</v>
      </c>
      <c r="C6735" s="100" t="s">
        <v>753</v>
      </c>
      <c r="D6735" s="101">
        <f>VLOOKUP(Pag_Inicio_Corr_mas_casos[[#This Row],[Corregimiento]],Hoja3!$A$2:$D$676,4,0)</f>
        <v>20107</v>
      </c>
      <c r="E6735" s="100">
        <v>18</v>
      </c>
    </row>
    <row r="6736" spans="1:6">
      <c r="A6736" s="98">
        <v>44207</v>
      </c>
      <c r="B6736" s="99">
        <v>44207</v>
      </c>
      <c r="C6736" s="100" t="s">
        <v>728</v>
      </c>
      <c r="D6736" s="101">
        <f>VLOOKUP(Pag_Inicio_Corr_mas_casos[[#This Row],[Corregimiento]],Hoja3!$A$2:$D$676,4,0)</f>
        <v>80816</v>
      </c>
      <c r="E6736" s="100">
        <v>17</v>
      </c>
    </row>
    <row r="6737" spans="1:5">
      <c r="A6737" s="98">
        <v>44207</v>
      </c>
      <c r="B6737" s="99">
        <v>44207</v>
      </c>
      <c r="C6737" s="100" t="s">
        <v>879</v>
      </c>
      <c r="D6737" s="101">
        <f>VLOOKUP(Pag_Inicio_Corr_mas_casos[[#This Row],[Corregimiento]],Hoja3!$A$2:$D$676,4,0)</f>
        <v>30109</v>
      </c>
      <c r="E6737" s="100">
        <v>17</v>
      </c>
    </row>
    <row r="6738" spans="1:5">
      <c r="A6738" s="98">
        <v>44207</v>
      </c>
      <c r="B6738" s="99">
        <v>44207</v>
      </c>
      <c r="C6738" s="100" t="s">
        <v>742</v>
      </c>
      <c r="D6738" s="101">
        <f>VLOOKUP(Pag_Inicio_Corr_mas_casos[[#This Row],[Corregimiento]],Hoja3!$A$2:$D$676,4,0)</f>
        <v>130716</v>
      </c>
      <c r="E6738" s="100">
        <v>17</v>
      </c>
    </row>
    <row r="6739" spans="1:5">
      <c r="A6739" s="98">
        <v>44207</v>
      </c>
      <c r="B6739" s="99">
        <v>44207</v>
      </c>
      <c r="C6739" s="100" t="s">
        <v>747</v>
      </c>
      <c r="D6739" s="101">
        <f>VLOOKUP(Pag_Inicio_Corr_mas_casos[[#This Row],[Corregimiento]],Hoja3!$A$2:$D$676,4,0)</f>
        <v>81006</v>
      </c>
      <c r="E6739" s="100">
        <v>16</v>
      </c>
    </row>
    <row r="6740" spans="1:5">
      <c r="A6740" s="98">
        <v>44207</v>
      </c>
      <c r="B6740" s="99">
        <v>44207</v>
      </c>
      <c r="C6740" s="100" t="s">
        <v>917</v>
      </c>
      <c r="D6740" s="101">
        <f>VLOOKUP(Pag_Inicio_Corr_mas_casos[[#This Row],[Corregimiento]],Hoja3!$A$2:$D$676,4,0)</f>
        <v>40401</v>
      </c>
      <c r="E6740" s="100">
        <v>16</v>
      </c>
    </row>
    <row r="6741" spans="1:5">
      <c r="A6741" s="98">
        <v>44207</v>
      </c>
      <c r="B6741" s="99">
        <v>44207</v>
      </c>
      <c r="C6741" s="100" t="s">
        <v>805</v>
      </c>
      <c r="D6741" s="101">
        <f>VLOOKUP(Pag_Inicio_Corr_mas_casos[[#This Row],[Corregimiento]],Hoja3!$A$2:$D$676,4,0)</f>
        <v>81002</v>
      </c>
      <c r="E6741" s="100">
        <v>16</v>
      </c>
    </row>
    <row r="6742" spans="1:5">
      <c r="A6742" s="98">
        <v>44207</v>
      </c>
      <c r="B6742" s="99">
        <v>44207</v>
      </c>
      <c r="C6742" s="100" t="s">
        <v>754</v>
      </c>
      <c r="D6742" s="101">
        <f>VLOOKUP(Pag_Inicio_Corr_mas_casos[[#This Row],[Corregimiento]],Hoja3!$A$2:$D$676,4,0)</f>
        <v>130709</v>
      </c>
      <c r="E6742" s="100">
        <v>16</v>
      </c>
    </row>
    <row r="6743" spans="1:5">
      <c r="A6743" s="98">
        <v>44207</v>
      </c>
      <c r="B6743" s="99">
        <v>44207</v>
      </c>
      <c r="C6743" s="100" t="s">
        <v>755</v>
      </c>
      <c r="D6743" s="101">
        <f>VLOOKUP(Pag_Inicio_Corr_mas_casos[[#This Row],[Corregimiento]],Hoja3!$A$2:$D$676,4,0)</f>
        <v>40606</v>
      </c>
      <c r="E6743" s="100">
        <v>16</v>
      </c>
    </row>
    <row r="6744" spans="1:5">
      <c r="A6744" s="98">
        <v>44207</v>
      </c>
      <c r="B6744" s="99">
        <v>44207</v>
      </c>
      <c r="C6744" s="100" t="s">
        <v>803</v>
      </c>
      <c r="D6744" s="101">
        <f>VLOOKUP(Pag_Inicio_Corr_mas_casos[[#This Row],[Corregimiento]],Hoja3!$A$2:$D$676,4,0)</f>
        <v>81008</v>
      </c>
      <c r="E6744" s="100">
        <v>16</v>
      </c>
    </row>
    <row r="6745" spans="1:5">
      <c r="A6745" s="98">
        <v>44207</v>
      </c>
      <c r="B6745" s="99">
        <v>44207</v>
      </c>
      <c r="C6745" s="100" t="s">
        <v>863</v>
      </c>
      <c r="D6745" s="101">
        <f>VLOOKUP(Pag_Inicio_Corr_mas_casos[[#This Row],[Corregimiento]],Hoja3!$A$2:$D$676,4,0)</f>
        <v>40503</v>
      </c>
      <c r="E6745" s="100">
        <v>14</v>
      </c>
    </row>
    <row r="6746" spans="1:5">
      <c r="A6746" s="98">
        <v>44207</v>
      </c>
      <c r="B6746" s="99">
        <v>44207</v>
      </c>
      <c r="C6746" s="100" t="s">
        <v>918</v>
      </c>
      <c r="D6746" s="101">
        <f>VLOOKUP(Pag_Inicio_Corr_mas_casos[[#This Row],[Corregimiento]],Hoja3!$A$2:$D$676,4,0)</f>
        <v>60502</v>
      </c>
      <c r="E6746" s="100">
        <v>14</v>
      </c>
    </row>
    <row r="6747" spans="1:5">
      <c r="A6747" s="98">
        <v>44207</v>
      </c>
      <c r="B6747" s="99">
        <v>44207</v>
      </c>
      <c r="C6747" s="100" t="s">
        <v>823</v>
      </c>
      <c r="D6747" s="101">
        <f>VLOOKUP(Pag_Inicio_Corr_mas_casos[[#This Row],[Corregimiento]],Hoja3!$A$2:$D$676,4,0)</f>
        <v>130108</v>
      </c>
      <c r="E6747" s="100">
        <v>14</v>
      </c>
    </row>
    <row r="6748" spans="1:5">
      <c r="A6748" s="98">
        <v>44207</v>
      </c>
      <c r="B6748" s="99">
        <v>44207</v>
      </c>
      <c r="C6748" s="100" t="s">
        <v>826</v>
      </c>
      <c r="D6748" s="101">
        <f>VLOOKUP(Pag_Inicio_Corr_mas_casos[[#This Row],[Corregimiento]],Hoja3!$A$2:$D$676,4,0)</f>
        <v>70301</v>
      </c>
      <c r="E6748" s="100">
        <v>14</v>
      </c>
    </row>
    <row r="6749" spans="1:5">
      <c r="A6749" s="98">
        <v>44207</v>
      </c>
      <c r="B6749" s="99">
        <v>44207</v>
      </c>
      <c r="C6749" s="100" t="s">
        <v>744</v>
      </c>
      <c r="D6749" s="101">
        <f>VLOOKUP(Pag_Inicio_Corr_mas_casos[[#This Row],[Corregimiento]],Hoja3!$A$2:$D$676,4,0)</f>
        <v>130701</v>
      </c>
      <c r="E6749" s="100">
        <v>13</v>
      </c>
    </row>
    <row r="6750" spans="1:5">
      <c r="A6750" s="98">
        <v>44207</v>
      </c>
      <c r="B6750" s="99">
        <v>44207</v>
      </c>
      <c r="C6750" s="100" t="s">
        <v>791</v>
      </c>
      <c r="D6750" s="101">
        <f>VLOOKUP(Pag_Inicio_Corr_mas_casos[[#This Row],[Corregimiento]],Hoja3!$A$2:$D$676,4,0)</f>
        <v>60101</v>
      </c>
      <c r="E6750" s="100">
        <v>13</v>
      </c>
    </row>
    <row r="6751" spans="1:5">
      <c r="A6751" s="98">
        <v>44207</v>
      </c>
      <c r="B6751" s="99">
        <v>44207</v>
      </c>
      <c r="C6751" s="100" t="s">
        <v>784</v>
      </c>
      <c r="D6751" s="101">
        <f>VLOOKUP(Pag_Inicio_Corr_mas_casos[[#This Row],[Corregimiento]],Hoja3!$A$2:$D$676,4,0)</f>
        <v>60104</v>
      </c>
      <c r="E6751" s="100">
        <v>13</v>
      </c>
    </row>
    <row r="6752" spans="1:5">
      <c r="A6752" s="98">
        <v>44207</v>
      </c>
      <c r="B6752" s="99">
        <v>44207</v>
      </c>
      <c r="C6752" s="100" t="s">
        <v>790</v>
      </c>
      <c r="D6752" s="101">
        <f>VLOOKUP(Pag_Inicio_Corr_mas_casos[[#This Row],[Corregimiento]],Hoja3!$A$2:$D$676,4,0)</f>
        <v>60103</v>
      </c>
      <c r="E6752" s="100">
        <v>13</v>
      </c>
    </row>
    <row r="6753" spans="1:6">
      <c r="A6753" s="98">
        <v>44207</v>
      </c>
      <c r="B6753" s="99">
        <v>44207</v>
      </c>
      <c r="C6753" s="100" t="s">
        <v>857</v>
      </c>
      <c r="D6753" s="101">
        <f>VLOOKUP(Pag_Inicio_Corr_mas_casos[[#This Row],[Corregimiento]],Hoja3!$A$2:$D$676,4,0)</f>
        <v>91014</v>
      </c>
      <c r="E6753" s="100">
        <v>13</v>
      </c>
    </row>
    <row r="6754" spans="1:6">
      <c r="A6754" s="98">
        <v>44207</v>
      </c>
      <c r="B6754" s="99">
        <v>44207</v>
      </c>
      <c r="C6754" s="100" t="s">
        <v>722</v>
      </c>
      <c r="D6754" s="101">
        <f>VLOOKUP(Pag_Inicio_Corr_mas_casos[[#This Row],[Corregimiento]],Hoja3!$A$2:$D$676,4,0)</f>
        <v>80810</v>
      </c>
      <c r="E6754" s="100">
        <v>13</v>
      </c>
    </row>
    <row r="6755" spans="1:6">
      <c r="A6755" s="98">
        <v>44207</v>
      </c>
      <c r="B6755" s="99">
        <v>44207</v>
      </c>
      <c r="C6755" s="100" t="s">
        <v>882</v>
      </c>
      <c r="D6755" s="101">
        <f>VLOOKUP(Pag_Inicio_Corr_mas_casos[[#This Row],[Corregimiento]],Hoja3!$A$2:$D$676,4,0)</f>
        <v>20104</v>
      </c>
      <c r="E6755" s="100">
        <v>13</v>
      </c>
    </row>
    <row r="6756" spans="1:6">
      <c r="A6756" s="98">
        <v>44207</v>
      </c>
      <c r="B6756" s="99">
        <v>44207</v>
      </c>
      <c r="C6756" s="100" t="s">
        <v>892</v>
      </c>
      <c r="D6756" s="101">
        <f>VLOOKUP(Pag_Inicio_Corr_mas_casos[[#This Row],[Corregimiento]],Hoja3!$A$2:$D$676,4,0)</f>
        <v>50207</v>
      </c>
      <c r="E6756" s="100">
        <v>13</v>
      </c>
    </row>
    <row r="6757" spans="1:6">
      <c r="A6757" s="98">
        <v>44207</v>
      </c>
      <c r="B6757" s="99">
        <v>44207</v>
      </c>
      <c r="C6757" s="100" t="s">
        <v>745</v>
      </c>
      <c r="D6757" s="101">
        <f>VLOOKUP(Pag_Inicio_Corr_mas_casos[[#This Row],[Corregimiento]],Hoja3!$A$2:$D$676,4,0)</f>
        <v>80804</v>
      </c>
      <c r="E6757" s="100">
        <v>12</v>
      </c>
    </row>
    <row r="6758" spans="1:6">
      <c r="A6758" s="98">
        <v>44207</v>
      </c>
      <c r="B6758" s="99">
        <v>44207</v>
      </c>
      <c r="C6758" s="100" t="s">
        <v>777</v>
      </c>
      <c r="D6758" s="101">
        <f>VLOOKUP(Pag_Inicio_Corr_mas_casos[[#This Row],[Corregimiento]],Hoja3!$A$2:$D$676,4,0)</f>
        <v>80808</v>
      </c>
      <c r="E6758" s="100">
        <v>12</v>
      </c>
    </row>
    <row r="6759" spans="1:6">
      <c r="A6759" s="98">
        <v>44207</v>
      </c>
      <c r="B6759" s="99">
        <v>44207</v>
      </c>
      <c r="C6759" s="100" t="s">
        <v>864</v>
      </c>
      <c r="D6759" s="101">
        <f>VLOOKUP(Pag_Inicio_Corr_mas_casos[[#This Row],[Corregimiento]],Hoja3!$A$2:$D$676,4,0)</f>
        <v>91101</v>
      </c>
      <c r="E6759" s="100">
        <v>12</v>
      </c>
    </row>
    <row r="6760" spans="1:6">
      <c r="A6760" s="98">
        <v>44207</v>
      </c>
      <c r="B6760" s="99">
        <v>44207</v>
      </c>
      <c r="C6760" s="100" t="s">
        <v>817</v>
      </c>
      <c r="D6760" s="101">
        <f>VLOOKUP(Pag_Inicio_Corr_mas_casos[[#This Row],[Corregimiento]],Hoja3!$A$2:$D$676,4,0)</f>
        <v>30104</v>
      </c>
      <c r="E6760" s="100">
        <v>11</v>
      </c>
    </row>
    <row r="6761" spans="1:6">
      <c r="A6761" s="98">
        <v>44207</v>
      </c>
      <c r="B6761" s="99">
        <v>44207</v>
      </c>
      <c r="C6761" s="100" t="s">
        <v>919</v>
      </c>
      <c r="D6761" s="101">
        <f>VLOOKUP(Pag_Inicio_Corr_mas_casos[[#This Row],[Corregimiento]],Hoja3!$A$2:$D$676,4,0)</f>
        <v>40603</v>
      </c>
      <c r="E6761" s="100">
        <v>11</v>
      </c>
    </row>
    <row r="6762" spans="1:6">
      <c r="A6762" s="98">
        <v>44207</v>
      </c>
      <c r="B6762" s="99">
        <v>44207</v>
      </c>
      <c r="C6762" s="100" t="s">
        <v>729</v>
      </c>
      <c r="D6762" s="101">
        <f>VLOOKUP(Pag_Inicio_Corr_mas_casos[[#This Row],[Corregimiento]],Hoja3!$A$2:$D$676,4,0)</f>
        <v>130708</v>
      </c>
      <c r="E6762" s="100">
        <v>11</v>
      </c>
    </row>
    <row r="6763" spans="1:6">
      <c r="A6763" s="98">
        <v>44207</v>
      </c>
      <c r="B6763" s="99">
        <v>44207</v>
      </c>
      <c r="C6763" s="100" t="s">
        <v>749</v>
      </c>
      <c r="D6763" s="101">
        <f>VLOOKUP(Pag_Inicio_Corr_mas_casos[[#This Row],[Corregimiento]],Hoja3!$A$2:$D$676,4,0)</f>
        <v>30113</v>
      </c>
      <c r="E6763" s="100">
        <v>11</v>
      </c>
    </row>
    <row r="6764" spans="1:6">
      <c r="A6764" s="127">
        <v>44208</v>
      </c>
      <c r="B6764" s="128">
        <v>44208</v>
      </c>
      <c r="C6764" s="129" t="s">
        <v>473</v>
      </c>
      <c r="D6764" s="130">
        <f>VLOOKUP(Pag_Inicio_Corr_mas_casos[[#This Row],[Corregimiento]],Hoja3!$A$2:$D$676,4,0)</f>
        <v>80819</v>
      </c>
      <c r="E6764" s="129">
        <v>99</v>
      </c>
      <c r="F6764">
        <v>20</v>
      </c>
    </row>
    <row r="6765" spans="1:6">
      <c r="A6765" s="127">
        <v>44208</v>
      </c>
      <c r="B6765" s="128">
        <v>44208</v>
      </c>
      <c r="C6765" s="129" t="s">
        <v>821</v>
      </c>
      <c r="D6765" s="130">
        <f>VLOOKUP(Pag_Inicio_Corr_mas_casos[[#This Row],[Corregimiento]],Hoja3!$A$2:$D$676,4,0)</f>
        <v>130106</v>
      </c>
      <c r="E6765" s="129">
        <v>93</v>
      </c>
    </row>
    <row r="6766" spans="1:6">
      <c r="A6766" s="127">
        <v>44208</v>
      </c>
      <c r="B6766" s="128">
        <v>44208</v>
      </c>
      <c r="C6766" s="129" t="s">
        <v>831</v>
      </c>
      <c r="D6766" s="130">
        <f>VLOOKUP(Pag_Inicio_Corr_mas_casos[[#This Row],[Corregimiento]],Hoja3!$A$2:$D$676,4,0)</f>
        <v>80812</v>
      </c>
      <c r="E6766" s="129">
        <v>85</v>
      </c>
    </row>
    <row r="6767" spans="1:6">
      <c r="A6767" s="127">
        <v>44208</v>
      </c>
      <c r="B6767" s="128">
        <v>44208</v>
      </c>
      <c r="C6767" s="129" t="s">
        <v>839</v>
      </c>
      <c r="D6767" s="130">
        <f>VLOOKUP(Pag_Inicio_Corr_mas_casos[[#This Row],[Corregimiento]],Hoja3!$A$2:$D$676,4,0)</f>
        <v>130102</v>
      </c>
      <c r="E6767" s="129">
        <v>80</v>
      </c>
    </row>
    <row r="6768" spans="1:6">
      <c r="A6768" s="127">
        <v>44208</v>
      </c>
      <c r="B6768" s="128">
        <v>44208</v>
      </c>
      <c r="C6768" s="129" t="s">
        <v>555</v>
      </c>
      <c r="D6768" s="130">
        <f>VLOOKUP(Pag_Inicio_Corr_mas_casos[[#This Row],[Corregimiento]],Hoja3!$A$2:$D$676,4,0)</f>
        <v>80821</v>
      </c>
      <c r="E6768" s="129">
        <v>77</v>
      </c>
    </row>
    <row r="6769" spans="1:6">
      <c r="A6769" s="127">
        <v>44208</v>
      </c>
      <c r="B6769" s="128">
        <v>44208</v>
      </c>
      <c r="C6769" s="129" t="s">
        <v>726</v>
      </c>
      <c r="D6769" s="130">
        <f>VLOOKUP(Pag_Inicio_Corr_mas_casos[[#This Row],[Corregimiento]],Hoja3!$A$2:$D$676,4,0)</f>
        <v>80823</v>
      </c>
      <c r="E6769" s="129">
        <v>69</v>
      </c>
    </row>
    <row r="6770" spans="1:6">
      <c r="A6770" s="127">
        <v>44208</v>
      </c>
      <c r="B6770" s="128">
        <v>44208</v>
      </c>
      <c r="C6770" s="129" t="s">
        <v>739</v>
      </c>
      <c r="D6770" s="130">
        <f>VLOOKUP(Pag_Inicio_Corr_mas_casos[[#This Row],[Corregimiento]],Hoja3!$A$2:$D$676,4,0)</f>
        <v>80822</v>
      </c>
      <c r="E6770" s="129">
        <v>66</v>
      </c>
    </row>
    <row r="6771" spans="1:6">
      <c r="A6771" s="127">
        <v>44208</v>
      </c>
      <c r="B6771" s="128">
        <v>44208</v>
      </c>
      <c r="C6771" s="129" t="s">
        <v>738</v>
      </c>
      <c r="D6771" s="130">
        <f>VLOOKUP(Pag_Inicio_Corr_mas_casos[[#This Row],[Corregimiento]],Hoja3!$A$2:$D$676,4,0)</f>
        <v>80817</v>
      </c>
      <c r="E6771" s="129">
        <v>66</v>
      </c>
    </row>
    <row r="6772" spans="1:6">
      <c r="A6772" s="127">
        <v>44208</v>
      </c>
      <c r="B6772" s="128">
        <v>44208</v>
      </c>
      <c r="C6772" s="129" t="s">
        <v>853</v>
      </c>
      <c r="D6772" s="130">
        <f>VLOOKUP(Pag_Inicio_Corr_mas_casos[[#This Row],[Corregimiento]],Hoja3!$A$2:$D$676,4,0)</f>
        <v>130101</v>
      </c>
      <c r="E6772" s="129">
        <v>65</v>
      </c>
    </row>
    <row r="6773" spans="1:6">
      <c r="A6773" s="127">
        <v>44208</v>
      </c>
      <c r="B6773" s="128">
        <v>44208</v>
      </c>
      <c r="C6773" s="129" t="s">
        <v>796</v>
      </c>
      <c r="D6773" s="130">
        <f>VLOOKUP(Pag_Inicio_Corr_mas_casos[[#This Row],[Corregimiento]],Hoja3!$A$2:$D$676,4,0)</f>
        <v>80809</v>
      </c>
      <c r="E6773" s="129">
        <v>65</v>
      </c>
    </row>
    <row r="6774" spans="1:6">
      <c r="A6774" s="127">
        <v>44208</v>
      </c>
      <c r="B6774" s="128">
        <v>44208</v>
      </c>
      <c r="C6774" s="129" t="s">
        <v>736</v>
      </c>
      <c r="D6774" s="130">
        <f>VLOOKUP(Pag_Inicio_Corr_mas_casos[[#This Row],[Corregimiento]],Hoja3!$A$2:$D$676,4,0)</f>
        <v>80813</v>
      </c>
      <c r="E6774" s="129">
        <v>64</v>
      </c>
    </row>
    <row r="6775" spans="1:6">
      <c r="A6775" s="127">
        <v>44208</v>
      </c>
      <c r="B6775" s="128">
        <v>44208</v>
      </c>
      <c r="C6775" s="129" t="s">
        <v>729</v>
      </c>
      <c r="D6775" s="130">
        <f>VLOOKUP(Pag_Inicio_Corr_mas_casos[[#This Row],[Corregimiento]],Hoja3!$A$2:$D$676,4,0)</f>
        <v>130708</v>
      </c>
      <c r="E6775" s="129">
        <v>63</v>
      </c>
    </row>
    <row r="6776" spans="1:6">
      <c r="A6776" s="127">
        <v>44208</v>
      </c>
      <c r="B6776" s="128">
        <v>44208</v>
      </c>
      <c r="C6776" s="129" t="s">
        <v>730</v>
      </c>
      <c r="D6776" s="130">
        <f>VLOOKUP(Pag_Inicio_Corr_mas_casos[[#This Row],[Corregimiento]],Hoja3!$A$2:$D$676,4,0)</f>
        <v>81007</v>
      </c>
      <c r="E6776" s="129">
        <v>59</v>
      </c>
    </row>
    <row r="6777" spans="1:6">
      <c r="A6777" s="127">
        <v>44208</v>
      </c>
      <c r="B6777" s="128">
        <v>44208</v>
      </c>
      <c r="C6777" s="129" t="s">
        <v>732</v>
      </c>
      <c r="D6777" s="130">
        <f>VLOOKUP(Pag_Inicio_Corr_mas_casos[[#This Row],[Corregimiento]],Hoja3!$A$2:$D$676,4,0)</f>
        <v>80826</v>
      </c>
      <c r="E6777" s="129">
        <v>59</v>
      </c>
    </row>
    <row r="6778" spans="1:6">
      <c r="A6778" s="127">
        <v>44208</v>
      </c>
      <c r="B6778" s="128">
        <v>44208</v>
      </c>
      <c r="C6778" s="129" t="s">
        <v>741</v>
      </c>
      <c r="D6778" s="130">
        <f>VLOOKUP(Pag_Inicio_Corr_mas_casos[[#This Row],[Corregimiento]],Hoja3!$A$2:$D$676,4,0)</f>
        <v>80815</v>
      </c>
      <c r="E6778" s="129">
        <v>56</v>
      </c>
    </row>
    <row r="6779" spans="1:6">
      <c r="A6779" s="127">
        <v>44208</v>
      </c>
      <c r="B6779" s="128">
        <v>44208</v>
      </c>
      <c r="C6779" s="129" t="s">
        <v>735</v>
      </c>
      <c r="D6779" s="130">
        <f>VLOOKUP(Pag_Inicio_Corr_mas_casos[[#This Row],[Corregimiento]],Hoja3!$A$2:$D$676,4,0)</f>
        <v>130107</v>
      </c>
      <c r="E6779" s="129">
        <v>54</v>
      </c>
    </row>
    <row r="6780" spans="1:6">
      <c r="A6780" s="127">
        <v>44208</v>
      </c>
      <c r="B6780" s="128">
        <v>44208</v>
      </c>
      <c r="C6780" s="129" t="s">
        <v>804</v>
      </c>
      <c r="D6780" s="130">
        <f>VLOOKUP(Pag_Inicio_Corr_mas_casos[[#This Row],[Corregimiento]],Hoja3!$A$2:$D$676,4,0)</f>
        <v>81001</v>
      </c>
      <c r="E6780" s="129">
        <v>52</v>
      </c>
    </row>
    <row r="6781" spans="1:6">
      <c r="A6781" s="127">
        <v>44208</v>
      </c>
      <c r="B6781" s="128">
        <v>44208</v>
      </c>
      <c r="C6781" s="129" t="s">
        <v>722</v>
      </c>
      <c r="D6781" s="130">
        <f>VLOOKUP(Pag_Inicio_Corr_mas_casos[[#This Row],[Corregimiento]],Hoja3!$A$2:$D$676,4,0)</f>
        <v>80810</v>
      </c>
      <c r="E6781" s="129">
        <v>48</v>
      </c>
    </row>
    <row r="6782" spans="1:6">
      <c r="A6782" s="127">
        <v>44208</v>
      </c>
      <c r="B6782" s="128">
        <v>44208</v>
      </c>
      <c r="C6782" s="129" t="s">
        <v>728</v>
      </c>
      <c r="D6782" s="130">
        <f>VLOOKUP(Pag_Inicio_Corr_mas_casos[[#This Row],[Corregimiento]],Hoja3!$A$2:$D$676,4,0)</f>
        <v>80816</v>
      </c>
      <c r="E6782" s="129">
        <v>46</v>
      </c>
    </row>
    <row r="6783" spans="1:6">
      <c r="A6783" s="127">
        <v>44208</v>
      </c>
      <c r="B6783" s="128">
        <v>44208</v>
      </c>
      <c r="C6783" s="129" t="s">
        <v>805</v>
      </c>
      <c r="D6783" s="130">
        <f>VLOOKUP(Pag_Inicio_Corr_mas_casos[[#This Row],[Corregimiento]],Hoja3!$A$2:$D$676,4,0)</f>
        <v>81002</v>
      </c>
      <c r="E6783" s="129">
        <v>45</v>
      </c>
    </row>
    <row r="6784" spans="1:6">
      <c r="A6784" s="58">
        <v>44209</v>
      </c>
      <c r="B6784" s="59">
        <v>44209</v>
      </c>
      <c r="C6784" s="60" t="s">
        <v>853</v>
      </c>
      <c r="D6784" s="61">
        <f>VLOOKUP(Pag_Inicio_Corr_mas_casos[[#This Row],[Corregimiento]],Hoja3!$A$2:$D$676,4,0)</f>
        <v>130101</v>
      </c>
      <c r="E6784" s="60">
        <v>84</v>
      </c>
      <c r="F6784">
        <v>20</v>
      </c>
    </row>
    <row r="6785" spans="1:5">
      <c r="A6785" s="58">
        <v>44209</v>
      </c>
      <c r="B6785" s="59">
        <v>44209</v>
      </c>
      <c r="C6785" s="60" t="s">
        <v>555</v>
      </c>
      <c r="D6785" s="61">
        <f>VLOOKUP(Pag_Inicio_Corr_mas_casos[[#This Row],[Corregimiento]],Hoja3!$A$2:$D$676,4,0)</f>
        <v>80821</v>
      </c>
      <c r="E6785" s="60">
        <v>80</v>
      </c>
    </row>
    <row r="6786" spans="1:5">
      <c r="A6786" s="58">
        <v>44209</v>
      </c>
      <c r="B6786" s="59">
        <v>44209</v>
      </c>
      <c r="C6786" s="60" t="s">
        <v>797</v>
      </c>
      <c r="D6786" s="61">
        <f>VLOOKUP(Pag_Inicio_Corr_mas_casos[[#This Row],[Corregimiento]],Hoja3!$A$2:$D$676,4,0)</f>
        <v>80819</v>
      </c>
      <c r="E6786" s="60">
        <v>73</v>
      </c>
    </row>
    <row r="6787" spans="1:5">
      <c r="A6787" s="58">
        <v>44209</v>
      </c>
      <c r="B6787" s="59">
        <v>44209</v>
      </c>
      <c r="C6787" s="60" t="s">
        <v>831</v>
      </c>
      <c r="D6787" s="61">
        <f>VLOOKUP(Pag_Inicio_Corr_mas_casos[[#This Row],[Corregimiento]],Hoja3!$A$2:$D$676,4,0)</f>
        <v>80812</v>
      </c>
      <c r="E6787" s="60">
        <v>73</v>
      </c>
    </row>
    <row r="6788" spans="1:5">
      <c r="A6788" s="58">
        <v>44209</v>
      </c>
      <c r="B6788" s="59">
        <v>44209</v>
      </c>
      <c r="C6788" s="60" t="s">
        <v>729</v>
      </c>
      <c r="D6788" s="61">
        <f>VLOOKUP(Pag_Inicio_Corr_mas_casos[[#This Row],[Corregimiento]],Hoja3!$A$2:$D$676,4,0)</f>
        <v>130708</v>
      </c>
      <c r="E6788" s="60">
        <v>63</v>
      </c>
    </row>
    <row r="6789" spans="1:5">
      <c r="A6789" s="58">
        <v>44209</v>
      </c>
      <c r="B6789" s="59">
        <v>44209</v>
      </c>
      <c r="C6789" s="60" t="s">
        <v>796</v>
      </c>
      <c r="D6789" s="61">
        <f>VLOOKUP(Pag_Inicio_Corr_mas_casos[[#This Row],[Corregimiento]],Hoja3!$A$2:$D$676,4,0)</f>
        <v>80809</v>
      </c>
      <c r="E6789" s="60">
        <v>62</v>
      </c>
    </row>
    <row r="6790" spans="1:5">
      <c r="A6790" s="58">
        <v>44209</v>
      </c>
      <c r="B6790" s="59">
        <v>44209</v>
      </c>
      <c r="C6790" s="60" t="s">
        <v>741</v>
      </c>
      <c r="D6790" s="61">
        <f>VLOOKUP(Pag_Inicio_Corr_mas_casos[[#This Row],[Corregimiento]],Hoja3!$A$2:$D$676,4,0)</f>
        <v>80815</v>
      </c>
      <c r="E6790" s="60">
        <v>58</v>
      </c>
    </row>
    <row r="6791" spans="1:5">
      <c r="A6791" s="58">
        <v>44209</v>
      </c>
      <c r="B6791" s="59">
        <v>44209</v>
      </c>
      <c r="C6791" s="60" t="s">
        <v>726</v>
      </c>
      <c r="D6791" s="61">
        <f>VLOOKUP(Pag_Inicio_Corr_mas_casos[[#This Row],[Corregimiento]],Hoja3!$A$2:$D$676,4,0)</f>
        <v>80823</v>
      </c>
      <c r="E6791" s="60">
        <v>57</v>
      </c>
    </row>
    <row r="6792" spans="1:5">
      <c r="A6792" s="58">
        <v>44209</v>
      </c>
      <c r="B6792" s="59">
        <v>44209</v>
      </c>
      <c r="C6792" s="60" t="s">
        <v>821</v>
      </c>
      <c r="D6792" s="61">
        <f>VLOOKUP(Pag_Inicio_Corr_mas_casos[[#This Row],[Corregimiento]],Hoja3!$A$2:$D$676,4,0)</f>
        <v>130106</v>
      </c>
      <c r="E6792" s="60">
        <v>56</v>
      </c>
    </row>
    <row r="6793" spans="1:5">
      <c r="A6793" s="58">
        <v>44209</v>
      </c>
      <c r="B6793" s="59">
        <v>44209</v>
      </c>
      <c r="C6793" s="60" t="s">
        <v>722</v>
      </c>
      <c r="D6793" s="61">
        <f>VLOOKUP(Pag_Inicio_Corr_mas_casos[[#This Row],[Corregimiento]],Hoja3!$A$2:$D$676,4,0)</f>
        <v>80810</v>
      </c>
      <c r="E6793" s="60">
        <v>55</v>
      </c>
    </row>
    <row r="6794" spans="1:5">
      <c r="A6794" s="58">
        <v>44209</v>
      </c>
      <c r="B6794" s="59">
        <v>44209</v>
      </c>
      <c r="C6794" s="60" t="s">
        <v>724</v>
      </c>
      <c r="D6794" s="61">
        <f>VLOOKUP(Pag_Inicio_Corr_mas_casos[[#This Row],[Corregimiento]],Hoja3!$A$2:$D$676,4,0)</f>
        <v>81009</v>
      </c>
      <c r="E6794" s="60">
        <v>53</v>
      </c>
    </row>
    <row r="6795" spans="1:5">
      <c r="A6795" s="58">
        <v>44209</v>
      </c>
      <c r="B6795" s="59">
        <v>44209</v>
      </c>
      <c r="C6795" s="60" t="s">
        <v>738</v>
      </c>
      <c r="D6795" s="61">
        <f>VLOOKUP(Pag_Inicio_Corr_mas_casos[[#This Row],[Corregimiento]],Hoja3!$A$2:$D$676,4,0)</f>
        <v>80817</v>
      </c>
      <c r="E6795" s="60">
        <v>53</v>
      </c>
    </row>
    <row r="6796" spans="1:5">
      <c r="A6796" s="58">
        <v>44209</v>
      </c>
      <c r="B6796" s="59">
        <v>44209</v>
      </c>
      <c r="C6796" s="60" t="s">
        <v>804</v>
      </c>
      <c r="D6796" s="61">
        <f>VLOOKUP(Pag_Inicio_Corr_mas_casos[[#This Row],[Corregimiento]],Hoja3!$A$2:$D$676,4,0)</f>
        <v>81001</v>
      </c>
      <c r="E6796" s="60">
        <v>53</v>
      </c>
    </row>
    <row r="6797" spans="1:5">
      <c r="A6797" s="58">
        <v>44209</v>
      </c>
      <c r="B6797" s="59">
        <v>44209</v>
      </c>
      <c r="C6797" s="60" t="s">
        <v>752</v>
      </c>
      <c r="D6797" s="61">
        <f>VLOOKUP(Pag_Inicio_Corr_mas_casos[[#This Row],[Corregimiento]],Hoja3!$A$2:$D$676,4,0)</f>
        <v>30107</v>
      </c>
      <c r="E6797" s="60">
        <v>51</v>
      </c>
    </row>
    <row r="6798" spans="1:5">
      <c r="A6798" s="58">
        <v>44209</v>
      </c>
      <c r="B6798" s="59">
        <v>44209</v>
      </c>
      <c r="C6798" s="60" t="s">
        <v>805</v>
      </c>
      <c r="D6798" s="61">
        <f>VLOOKUP(Pag_Inicio_Corr_mas_casos[[#This Row],[Corregimiento]],Hoja3!$A$2:$D$676,4,0)</f>
        <v>81002</v>
      </c>
      <c r="E6798" s="60">
        <v>50</v>
      </c>
    </row>
    <row r="6799" spans="1:5">
      <c r="A6799" s="58">
        <v>44209</v>
      </c>
      <c r="B6799" s="59">
        <v>44209</v>
      </c>
      <c r="C6799" s="60" t="s">
        <v>736</v>
      </c>
      <c r="D6799" s="61">
        <f>VLOOKUP(Pag_Inicio_Corr_mas_casos[[#This Row],[Corregimiento]],Hoja3!$A$2:$D$676,4,0)</f>
        <v>80813</v>
      </c>
      <c r="E6799" s="60">
        <v>50</v>
      </c>
    </row>
    <row r="6800" spans="1:5">
      <c r="A6800" s="58">
        <v>44209</v>
      </c>
      <c r="B6800" s="59">
        <v>44209</v>
      </c>
      <c r="C6800" s="60" t="s">
        <v>807</v>
      </c>
      <c r="D6800" s="61">
        <f>VLOOKUP(Pag_Inicio_Corr_mas_casos[[#This Row],[Corregimiento]],Hoja3!$A$2:$D$676,4,0)</f>
        <v>91001</v>
      </c>
      <c r="E6800" s="60">
        <v>50</v>
      </c>
    </row>
    <row r="6801" spans="1:6">
      <c r="A6801" s="58">
        <v>44209</v>
      </c>
      <c r="B6801" s="59">
        <v>44209</v>
      </c>
      <c r="C6801" s="60" t="s">
        <v>730</v>
      </c>
      <c r="D6801" s="61">
        <f>VLOOKUP(Pag_Inicio_Corr_mas_casos[[#This Row],[Corregimiento]],Hoja3!$A$2:$D$676,4,0)</f>
        <v>81007</v>
      </c>
      <c r="E6801" s="60">
        <v>50</v>
      </c>
    </row>
    <row r="6802" spans="1:6">
      <c r="A6802" s="58">
        <v>44209</v>
      </c>
      <c r="B6802" s="59">
        <v>44209</v>
      </c>
      <c r="C6802" s="60" t="s">
        <v>845</v>
      </c>
      <c r="D6802" s="61">
        <f>VLOOKUP(Pag_Inicio_Corr_mas_casos[[#This Row],[Corregimiento]],Hoja3!$A$2:$D$676,4,0)</f>
        <v>40601</v>
      </c>
      <c r="E6802" s="60">
        <v>50</v>
      </c>
    </row>
    <row r="6803" spans="1:6">
      <c r="A6803" s="58">
        <v>44209</v>
      </c>
      <c r="B6803" s="59">
        <v>44209</v>
      </c>
      <c r="C6803" s="60" t="s">
        <v>732</v>
      </c>
      <c r="D6803" s="61">
        <f>VLOOKUP(Pag_Inicio_Corr_mas_casos[[#This Row],[Corregimiento]],Hoja3!$A$2:$D$676,4,0)</f>
        <v>80826</v>
      </c>
      <c r="E6803" s="60">
        <v>47</v>
      </c>
    </row>
    <row r="6804" spans="1:6">
      <c r="A6804" s="135">
        <v>44210</v>
      </c>
      <c r="B6804" s="136">
        <v>44210</v>
      </c>
      <c r="C6804" s="137" t="s">
        <v>920</v>
      </c>
      <c r="D6804" s="138">
        <f>VLOOKUP(Pag_Inicio_Corr_mas_casos[[#This Row],[Corregimiento]],Hoja3!$A$2:$D$676,4,0)</f>
        <v>130101</v>
      </c>
      <c r="E6804" s="137">
        <v>105</v>
      </c>
      <c r="F6804">
        <v>20</v>
      </c>
    </row>
    <row r="6805" spans="1:6">
      <c r="A6805" s="135">
        <v>44210</v>
      </c>
      <c r="B6805" s="136">
        <v>44210</v>
      </c>
      <c r="C6805" s="137" t="s">
        <v>555</v>
      </c>
      <c r="D6805" s="138">
        <f>VLOOKUP(Pag_Inicio_Corr_mas_casos[[#This Row],[Corregimiento]],Hoja3!$A$2:$D$676,4,0)</f>
        <v>80821</v>
      </c>
      <c r="E6805" s="137">
        <v>81</v>
      </c>
    </row>
    <row r="6806" spans="1:6">
      <c r="A6806" s="135">
        <v>44210</v>
      </c>
      <c r="B6806" s="136">
        <v>44210</v>
      </c>
      <c r="C6806" s="137" t="s">
        <v>881</v>
      </c>
      <c r="D6806" s="138">
        <f>VLOOKUP(Pag_Inicio_Corr_mas_casos[[#This Row],[Corregimiento]],Hoja3!$A$2:$D$676,4,0)</f>
        <v>130106</v>
      </c>
      <c r="E6806" s="137">
        <v>72</v>
      </c>
    </row>
    <row r="6807" spans="1:6">
      <c r="A6807" s="135">
        <v>44210</v>
      </c>
      <c r="B6807" s="136">
        <v>44210</v>
      </c>
      <c r="C6807" s="137" t="s">
        <v>797</v>
      </c>
      <c r="D6807" s="138">
        <f>VLOOKUP(Pag_Inicio_Corr_mas_casos[[#This Row],[Corregimiento]],Hoja3!$A$2:$D$676,4,0)</f>
        <v>80819</v>
      </c>
      <c r="E6807" s="137">
        <v>71</v>
      </c>
    </row>
    <row r="6808" spans="1:6">
      <c r="A6808" s="135">
        <v>44210</v>
      </c>
      <c r="B6808" s="136">
        <v>44210</v>
      </c>
      <c r="C6808" s="137" t="s">
        <v>807</v>
      </c>
      <c r="D6808" s="138">
        <f>VLOOKUP(Pag_Inicio_Corr_mas_casos[[#This Row],[Corregimiento]],Hoja3!$A$2:$D$676,4,0)</f>
        <v>91001</v>
      </c>
      <c r="E6808" s="137">
        <v>63</v>
      </c>
    </row>
    <row r="6809" spans="1:6">
      <c r="A6809" s="135">
        <v>44210</v>
      </c>
      <c r="B6809" s="136">
        <v>44210</v>
      </c>
      <c r="C6809" s="137" t="s">
        <v>839</v>
      </c>
      <c r="D6809" s="138">
        <f>VLOOKUP(Pag_Inicio_Corr_mas_casos[[#This Row],[Corregimiento]],Hoja3!$A$2:$D$676,4,0)</f>
        <v>130102</v>
      </c>
      <c r="E6809" s="137">
        <v>59</v>
      </c>
    </row>
    <row r="6810" spans="1:6">
      <c r="A6810" s="135">
        <v>44210</v>
      </c>
      <c r="B6810" s="136">
        <v>44210</v>
      </c>
      <c r="C6810" s="137" t="s">
        <v>831</v>
      </c>
      <c r="D6810" s="138">
        <f>VLOOKUP(Pag_Inicio_Corr_mas_casos[[#This Row],[Corregimiento]],Hoja3!$A$2:$D$676,4,0)</f>
        <v>80812</v>
      </c>
      <c r="E6810" s="137">
        <v>54</v>
      </c>
    </row>
    <row r="6811" spans="1:6">
      <c r="A6811" s="135">
        <v>44210</v>
      </c>
      <c r="B6811" s="136">
        <v>44210</v>
      </c>
      <c r="C6811" s="137" t="s">
        <v>738</v>
      </c>
      <c r="D6811" s="138">
        <f>VLOOKUP(Pag_Inicio_Corr_mas_casos[[#This Row],[Corregimiento]],Hoja3!$A$2:$D$676,4,0)</f>
        <v>80817</v>
      </c>
      <c r="E6811" s="137">
        <v>83</v>
      </c>
    </row>
    <row r="6812" spans="1:6">
      <c r="A6812" s="135">
        <v>44210</v>
      </c>
      <c r="B6812" s="136">
        <v>44210</v>
      </c>
      <c r="C6812" s="137" t="s">
        <v>737</v>
      </c>
      <c r="D6812" s="138">
        <f>VLOOKUP(Pag_Inicio_Corr_mas_casos[[#This Row],[Corregimiento]],Hoja3!$A$2:$D$676,4,0)</f>
        <v>80820</v>
      </c>
      <c r="E6812" s="137">
        <v>44</v>
      </c>
    </row>
    <row r="6813" spans="1:6">
      <c r="A6813" s="135">
        <v>44210</v>
      </c>
      <c r="B6813" s="136">
        <v>44210</v>
      </c>
      <c r="C6813" s="137" t="s">
        <v>736</v>
      </c>
      <c r="D6813" s="138">
        <f>VLOOKUP(Pag_Inicio_Corr_mas_casos[[#This Row],[Corregimiento]],Hoja3!$A$2:$D$676,4,0)</f>
        <v>80813</v>
      </c>
      <c r="E6813" s="137">
        <v>43</v>
      </c>
    </row>
    <row r="6814" spans="1:6">
      <c r="A6814" s="135">
        <v>44210</v>
      </c>
      <c r="B6814" s="136">
        <v>44210</v>
      </c>
      <c r="C6814" s="137" t="s">
        <v>729</v>
      </c>
      <c r="D6814" s="138">
        <f>VLOOKUP(Pag_Inicio_Corr_mas_casos[[#This Row],[Corregimiento]],Hoja3!$A$2:$D$676,4,0)</f>
        <v>130708</v>
      </c>
      <c r="E6814" s="137">
        <v>42</v>
      </c>
    </row>
    <row r="6815" spans="1:6">
      <c r="A6815" s="135">
        <v>44210</v>
      </c>
      <c r="B6815" s="136">
        <v>44210</v>
      </c>
      <c r="C6815" s="137" t="s">
        <v>796</v>
      </c>
      <c r="D6815" s="138">
        <f>VLOOKUP(Pag_Inicio_Corr_mas_casos[[#This Row],[Corregimiento]],Hoja3!$A$2:$D$676,4,0)</f>
        <v>80809</v>
      </c>
      <c r="E6815" s="137">
        <v>41</v>
      </c>
    </row>
    <row r="6816" spans="1:6">
      <c r="A6816" s="135">
        <v>44210</v>
      </c>
      <c r="B6816" s="136">
        <v>44210</v>
      </c>
      <c r="C6816" s="137" t="s">
        <v>726</v>
      </c>
      <c r="D6816" s="138">
        <f>VLOOKUP(Pag_Inicio_Corr_mas_casos[[#This Row],[Corregimiento]],Hoja3!$A$2:$D$676,4,0)</f>
        <v>80823</v>
      </c>
      <c r="E6816" s="137">
        <v>40</v>
      </c>
    </row>
    <row r="6817" spans="1:6">
      <c r="A6817" s="135">
        <v>44210</v>
      </c>
      <c r="B6817" s="136">
        <v>44210</v>
      </c>
      <c r="C6817" s="137" t="s">
        <v>800</v>
      </c>
      <c r="D6817" s="138">
        <f>VLOOKUP(Pag_Inicio_Corr_mas_casos[[#This Row],[Corregimiento]],Hoja3!$A$2:$D$676,4,0)</f>
        <v>130702</v>
      </c>
      <c r="E6817" s="137">
        <v>40</v>
      </c>
    </row>
    <row r="6818" spans="1:6">
      <c r="A6818" s="135">
        <v>44210</v>
      </c>
      <c r="B6818" s="136">
        <v>44210</v>
      </c>
      <c r="C6818" s="137" t="s">
        <v>722</v>
      </c>
      <c r="D6818" s="138">
        <f>VLOOKUP(Pag_Inicio_Corr_mas_casos[[#This Row],[Corregimiento]],Hoja3!$A$2:$D$676,4,0)</f>
        <v>80810</v>
      </c>
      <c r="E6818" s="137">
        <v>39</v>
      </c>
    </row>
    <row r="6819" spans="1:6">
      <c r="A6819" s="135">
        <v>44210</v>
      </c>
      <c r="B6819" s="136">
        <v>44210</v>
      </c>
      <c r="C6819" s="137" t="s">
        <v>803</v>
      </c>
      <c r="D6819" s="138">
        <f>VLOOKUP(Pag_Inicio_Corr_mas_casos[[#This Row],[Corregimiento]],Hoja3!$A$2:$D$676,4,0)</f>
        <v>81008</v>
      </c>
      <c r="E6819" s="137">
        <v>36</v>
      </c>
    </row>
    <row r="6820" spans="1:6">
      <c r="A6820" s="135">
        <v>44210</v>
      </c>
      <c r="B6820" s="136">
        <v>44210</v>
      </c>
      <c r="C6820" s="137" t="s">
        <v>823</v>
      </c>
      <c r="D6820" s="138">
        <f>VLOOKUP(Pag_Inicio_Corr_mas_casos[[#This Row],[Corregimiento]],Hoja3!$A$2:$D$676,4,0)</f>
        <v>130108</v>
      </c>
      <c r="E6820" s="137">
        <v>36</v>
      </c>
    </row>
    <row r="6821" spans="1:6">
      <c r="A6821" s="135">
        <v>44210</v>
      </c>
      <c r="B6821" s="136">
        <v>44210</v>
      </c>
      <c r="C6821" s="137" t="s">
        <v>739</v>
      </c>
      <c r="D6821" s="138">
        <f>VLOOKUP(Pag_Inicio_Corr_mas_casos[[#This Row],[Corregimiento]],Hoja3!$A$2:$D$676,4,0)</f>
        <v>80822</v>
      </c>
      <c r="E6821" s="137">
        <v>36</v>
      </c>
    </row>
    <row r="6822" spans="1:6">
      <c r="A6822" s="135">
        <v>44210</v>
      </c>
      <c r="B6822" s="136">
        <v>44210</v>
      </c>
      <c r="C6822" s="137" t="s">
        <v>845</v>
      </c>
      <c r="D6822" s="138">
        <f>VLOOKUP(Pag_Inicio_Corr_mas_casos[[#This Row],[Corregimiento]],Hoja3!$A$2:$D$676,4,0)</f>
        <v>40601</v>
      </c>
      <c r="E6822" s="137">
        <v>35</v>
      </c>
    </row>
    <row r="6823" spans="1:6">
      <c r="A6823" s="98">
        <v>44211</v>
      </c>
      <c r="B6823" s="99">
        <v>44211</v>
      </c>
      <c r="C6823" s="100" t="s">
        <v>920</v>
      </c>
      <c r="D6823" s="101">
        <f>VLOOKUP(Pag_Inicio_Corr_mas_casos[[#This Row],[Corregimiento]],Hoja3!$A$2:$D$676,4,0)</f>
        <v>130101</v>
      </c>
      <c r="E6823" s="100">
        <v>62</v>
      </c>
      <c r="F6823">
        <v>20</v>
      </c>
    </row>
    <row r="6824" spans="1:6">
      <c r="A6824" s="98">
        <v>44211</v>
      </c>
      <c r="B6824" s="99">
        <v>44211</v>
      </c>
      <c r="C6824" s="100" t="s">
        <v>821</v>
      </c>
      <c r="D6824" s="101">
        <f>VLOOKUP(Pag_Inicio_Corr_mas_casos[[#This Row],[Corregimiento]],Hoja3!$A$2:$D$676,4,0)</f>
        <v>130106</v>
      </c>
      <c r="E6824" s="100">
        <v>58</v>
      </c>
    </row>
    <row r="6825" spans="1:6">
      <c r="A6825" s="98">
        <v>44211</v>
      </c>
      <c r="B6825" s="99">
        <v>44211</v>
      </c>
      <c r="C6825" s="100" t="s">
        <v>738</v>
      </c>
      <c r="D6825" s="101">
        <f>VLOOKUP(Pag_Inicio_Corr_mas_casos[[#This Row],[Corregimiento]],Hoja3!$A$2:$D$676,4,0)</f>
        <v>80817</v>
      </c>
      <c r="E6825" s="100">
        <v>54</v>
      </c>
    </row>
    <row r="6826" spans="1:6">
      <c r="A6826" s="98">
        <v>44211</v>
      </c>
      <c r="B6826" s="99">
        <v>44211</v>
      </c>
      <c r="C6826" s="100" t="s">
        <v>831</v>
      </c>
      <c r="D6826" s="101">
        <f>VLOOKUP(Pag_Inicio_Corr_mas_casos[[#This Row],[Corregimiento]],Hoja3!$A$2:$D$676,4,0)</f>
        <v>80812</v>
      </c>
      <c r="E6826" s="100">
        <v>52</v>
      </c>
    </row>
    <row r="6827" spans="1:6">
      <c r="A6827" s="98">
        <v>44211</v>
      </c>
      <c r="B6827" s="99">
        <v>44211</v>
      </c>
      <c r="C6827" s="100" t="s">
        <v>807</v>
      </c>
      <c r="D6827" s="101">
        <f>VLOOKUP(Pag_Inicio_Corr_mas_casos[[#This Row],[Corregimiento]],Hoja3!$A$2:$D$676,4,0)</f>
        <v>91001</v>
      </c>
      <c r="E6827" s="100">
        <v>52</v>
      </c>
    </row>
    <row r="6828" spans="1:6">
      <c r="A6828" s="98">
        <v>44211</v>
      </c>
      <c r="B6828" s="99">
        <v>44211</v>
      </c>
      <c r="C6828" s="100" t="s">
        <v>797</v>
      </c>
      <c r="D6828" s="101">
        <f>VLOOKUP(Pag_Inicio_Corr_mas_casos[[#This Row],[Corregimiento]],Hoja3!$A$2:$D$676,4,0)</f>
        <v>80819</v>
      </c>
      <c r="E6828" s="100">
        <v>51</v>
      </c>
    </row>
    <row r="6829" spans="1:6">
      <c r="A6829" s="98">
        <v>44211</v>
      </c>
      <c r="B6829" s="99">
        <v>44211</v>
      </c>
      <c r="C6829" s="100" t="s">
        <v>845</v>
      </c>
      <c r="D6829" s="101">
        <f>VLOOKUP(Pag_Inicio_Corr_mas_casos[[#This Row],[Corregimiento]],Hoja3!$A$2:$D$676,4,0)</f>
        <v>40601</v>
      </c>
      <c r="E6829" s="100">
        <v>48</v>
      </c>
    </row>
    <row r="6830" spans="1:6">
      <c r="A6830" s="98">
        <v>44211</v>
      </c>
      <c r="B6830" s="99">
        <v>44211</v>
      </c>
      <c r="C6830" s="100" t="s">
        <v>555</v>
      </c>
      <c r="D6830" s="101">
        <f>VLOOKUP(Pag_Inicio_Corr_mas_casos[[#This Row],[Corregimiento]],Hoja3!$A$2:$D$676,4,0)</f>
        <v>80821</v>
      </c>
      <c r="E6830" s="100">
        <v>47</v>
      </c>
    </row>
    <row r="6831" spans="1:6">
      <c r="A6831" s="98">
        <v>44211</v>
      </c>
      <c r="B6831" s="99">
        <v>44211</v>
      </c>
      <c r="C6831" s="100" t="s">
        <v>739</v>
      </c>
      <c r="D6831" s="101">
        <f>VLOOKUP(Pag_Inicio_Corr_mas_casos[[#This Row],[Corregimiento]],Hoja3!$A$2:$D$676,4,0)</f>
        <v>80822</v>
      </c>
      <c r="E6831" s="100">
        <v>44</v>
      </c>
    </row>
    <row r="6832" spans="1:6">
      <c r="A6832" s="98">
        <v>44211</v>
      </c>
      <c r="B6832" s="99">
        <v>44211</v>
      </c>
      <c r="C6832" s="100" t="s">
        <v>796</v>
      </c>
      <c r="D6832" s="101">
        <f>VLOOKUP(Pag_Inicio_Corr_mas_casos[[#This Row],[Corregimiento]],Hoja3!$A$2:$D$676,4,0)</f>
        <v>80809</v>
      </c>
      <c r="E6832" s="100">
        <v>38</v>
      </c>
    </row>
    <row r="6833" spans="1:5">
      <c r="A6833" s="98">
        <v>44211</v>
      </c>
      <c r="B6833" s="99">
        <v>44211</v>
      </c>
      <c r="C6833" s="100" t="s">
        <v>730</v>
      </c>
      <c r="D6833" s="101">
        <f>VLOOKUP(Pag_Inicio_Corr_mas_casos[[#This Row],[Corregimiento]],Hoja3!$A$2:$D$676,4,0)</f>
        <v>81007</v>
      </c>
      <c r="E6833" s="100">
        <v>37</v>
      </c>
    </row>
    <row r="6834" spans="1:5">
      <c r="A6834" s="98">
        <v>44211</v>
      </c>
      <c r="B6834" s="99">
        <v>44211</v>
      </c>
      <c r="C6834" s="100" t="s">
        <v>723</v>
      </c>
      <c r="D6834" s="101">
        <f>VLOOKUP(Pag_Inicio_Corr_mas_casos[[#This Row],[Corregimiento]],Hoja3!$A$2:$D$676,4,0)</f>
        <v>130717</v>
      </c>
      <c r="E6834" s="100">
        <v>35</v>
      </c>
    </row>
    <row r="6835" spans="1:5">
      <c r="A6835" s="98">
        <v>44211</v>
      </c>
      <c r="B6835" s="99">
        <v>44211</v>
      </c>
      <c r="C6835" s="100" t="s">
        <v>732</v>
      </c>
      <c r="D6835" s="101">
        <f>VLOOKUP(Pag_Inicio_Corr_mas_casos[[#This Row],[Corregimiento]],Hoja3!$A$2:$D$676,4,0)</f>
        <v>80826</v>
      </c>
      <c r="E6835" s="100">
        <v>34</v>
      </c>
    </row>
    <row r="6836" spans="1:5">
      <c r="A6836" s="98">
        <v>44211</v>
      </c>
      <c r="B6836" s="99">
        <v>44211</v>
      </c>
      <c r="C6836" s="100" t="s">
        <v>741</v>
      </c>
      <c r="D6836" s="101">
        <f>VLOOKUP(Pag_Inicio_Corr_mas_casos[[#This Row],[Corregimiento]],Hoja3!$A$2:$D$676,4,0)</f>
        <v>80815</v>
      </c>
      <c r="E6836" s="100">
        <v>33</v>
      </c>
    </row>
    <row r="6837" spans="1:5">
      <c r="A6837" s="98">
        <v>44211</v>
      </c>
      <c r="B6837" s="99">
        <v>44211</v>
      </c>
      <c r="C6837" s="100" t="s">
        <v>805</v>
      </c>
      <c r="D6837" s="101">
        <f>VLOOKUP(Pag_Inicio_Corr_mas_casos[[#This Row],[Corregimiento]],Hoja3!$A$2:$D$676,4,0)</f>
        <v>81002</v>
      </c>
      <c r="E6837" s="100">
        <v>31</v>
      </c>
    </row>
    <row r="6838" spans="1:5">
      <c r="A6838" s="98">
        <v>44211</v>
      </c>
      <c r="B6838" s="99">
        <v>44211</v>
      </c>
      <c r="C6838" s="100" t="s">
        <v>804</v>
      </c>
      <c r="D6838" s="101">
        <f>VLOOKUP(Pag_Inicio_Corr_mas_casos[[#This Row],[Corregimiento]],Hoja3!$A$2:$D$676,4,0)</f>
        <v>81001</v>
      </c>
      <c r="E6838" s="100">
        <v>30</v>
      </c>
    </row>
    <row r="6839" spans="1:5">
      <c r="A6839" s="98">
        <v>44211</v>
      </c>
      <c r="B6839" s="99">
        <v>44211</v>
      </c>
      <c r="C6839" s="100" t="s">
        <v>744</v>
      </c>
      <c r="D6839" s="101">
        <f>VLOOKUP(Pag_Inicio_Corr_mas_casos[[#This Row],[Corregimiento]],Hoja3!$A$2:$D$676,4,0)</f>
        <v>130701</v>
      </c>
      <c r="E6839" s="100">
        <v>30</v>
      </c>
    </row>
    <row r="6840" spans="1:5">
      <c r="A6840" s="98">
        <v>44211</v>
      </c>
      <c r="B6840" s="99">
        <v>44211</v>
      </c>
      <c r="C6840" s="100" t="s">
        <v>800</v>
      </c>
      <c r="D6840" s="101">
        <f>VLOOKUP(Pag_Inicio_Corr_mas_casos[[#This Row],[Corregimiento]],Hoja3!$A$2:$D$676,4,0)</f>
        <v>130702</v>
      </c>
      <c r="E6840" s="100">
        <v>30</v>
      </c>
    </row>
    <row r="6841" spans="1:5">
      <c r="A6841" s="98">
        <v>44211</v>
      </c>
      <c r="B6841" s="99">
        <v>44211</v>
      </c>
      <c r="C6841" s="100" t="s">
        <v>839</v>
      </c>
      <c r="D6841" s="101">
        <f>VLOOKUP(Pag_Inicio_Corr_mas_casos[[#This Row],[Corregimiento]],Hoja3!$A$2:$D$676,4,0)</f>
        <v>130102</v>
      </c>
      <c r="E6841" s="100">
        <v>29</v>
      </c>
    </row>
    <row r="6842" spans="1:5">
      <c r="A6842" s="98">
        <v>44211</v>
      </c>
      <c r="B6842" s="99">
        <v>44211</v>
      </c>
      <c r="C6842" s="100" t="s">
        <v>803</v>
      </c>
      <c r="D6842" s="101">
        <f>VLOOKUP(Pag_Inicio_Corr_mas_casos[[#This Row],[Corregimiento]],Hoja3!$A$2:$D$676,4,0)</f>
        <v>81008</v>
      </c>
      <c r="E6842" s="100">
        <v>28</v>
      </c>
    </row>
    <row r="6843" spans="1:5">
      <c r="A6843" s="139">
        <v>44212</v>
      </c>
      <c r="B6843" s="140">
        <v>44212</v>
      </c>
      <c r="C6843" s="141" t="s">
        <v>555</v>
      </c>
      <c r="D6843" s="142">
        <f>VLOOKUP(Pag_Inicio_Corr_mas_casos[[#This Row],[Corregimiento]],Hoja3!$A$2:$D$676,4,0)</f>
        <v>80821</v>
      </c>
      <c r="E6843" s="141">
        <v>82</v>
      </c>
    </row>
    <row r="6844" spans="1:5">
      <c r="A6844" s="139">
        <v>44212</v>
      </c>
      <c r="B6844" s="140">
        <v>44212</v>
      </c>
      <c r="C6844" s="141" t="s">
        <v>821</v>
      </c>
      <c r="D6844" s="142">
        <f>VLOOKUP(Pag_Inicio_Corr_mas_casos[[#This Row],[Corregimiento]],Hoja3!$A$2:$D$676,4,0)</f>
        <v>130106</v>
      </c>
      <c r="E6844" s="141">
        <v>71</v>
      </c>
    </row>
    <row r="6845" spans="1:5">
      <c r="A6845" s="139">
        <v>44212</v>
      </c>
      <c r="B6845" s="140">
        <v>44212</v>
      </c>
      <c r="C6845" s="141" t="s">
        <v>728</v>
      </c>
      <c r="D6845" s="142">
        <f>VLOOKUP(Pag_Inicio_Corr_mas_casos[[#This Row],[Corregimiento]],Hoja3!$A$2:$D$676,4,0)</f>
        <v>80816</v>
      </c>
      <c r="E6845" s="141">
        <v>69</v>
      </c>
    </row>
    <row r="6846" spans="1:5">
      <c r="A6846" s="139">
        <v>44212</v>
      </c>
      <c r="B6846" s="140">
        <v>44212</v>
      </c>
      <c r="C6846" s="141" t="s">
        <v>797</v>
      </c>
      <c r="D6846" s="142">
        <f>VLOOKUP(Pag_Inicio_Corr_mas_casos[[#This Row],[Corregimiento]],Hoja3!$A$2:$D$676,4,0)</f>
        <v>80819</v>
      </c>
      <c r="E6846" s="141">
        <v>57</v>
      </c>
    </row>
    <row r="6847" spans="1:5">
      <c r="A6847" s="139">
        <v>44212</v>
      </c>
      <c r="B6847" s="140">
        <v>44212</v>
      </c>
      <c r="C6847" s="141" t="s">
        <v>726</v>
      </c>
      <c r="D6847" s="142">
        <f>VLOOKUP(Pag_Inicio_Corr_mas_casos[[#This Row],[Corregimiento]],Hoja3!$A$2:$D$676,4,0)</f>
        <v>80823</v>
      </c>
      <c r="E6847" s="141">
        <v>51</v>
      </c>
    </row>
    <row r="6848" spans="1:5">
      <c r="A6848" s="139">
        <v>44212</v>
      </c>
      <c r="B6848" s="140">
        <v>44212</v>
      </c>
      <c r="C6848" s="141" t="s">
        <v>739</v>
      </c>
      <c r="D6848" s="142">
        <f>VLOOKUP(Pag_Inicio_Corr_mas_casos[[#This Row],[Corregimiento]],Hoja3!$A$2:$D$676,4,0)</f>
        <v>80822</v>
      </c>
      <c r="E6848" s="141">
        <v>50</v>
      </c>
    </row>
    <row r="6849" spans="1:5">
      <c r="A6849" s="139">
        <v>44212</v>
      </c>
      <c r="B6849" s="140">
        <v>44212</v>
      </c>
      <c r="C6849" s="141" t="s">
        <v>730</v>
      </c>
      <c r="D6849" s="142">
        <f>VLOOKUP(Pag_Inicio_Corr_mas_casos[[#This Row],[Corregimiento]],Hoja3!$A$2:$D$676,4,0)</f>
        <v>81007</v>
      </c>
      <c r="E6849" s="141">
        <v>49</v>
      </c>
    </row>
    <row r="6850" spans="1:5">
      <c r="A6850" s="139">
        <v>44212</v>
      </c>
      <c r="B6850" s="140">
        <v>44212</v>
      </c>
      <c r="C6850" s="141" t="s">
        <v>807</v>
      </c>
      <c r="D6850" s="142">
        <f>VLOOKUP(Pag_Inicio_Corr_mas_casos[[#This Row],[Corregimiento]],Hoja3!$A$2:$D$676,4,0)</f>
        <v>91001</v>
      </c>
      <c r="E6850" s="141">
        <v>49</v>
      </c>
    </row>
    <row r="6851" spans="1:5">
      <c r="A6851" s="139">
        <v>44212</v>
      </c>
      <c r="B6851" s="140">
        <v>44212</v>
      </c>
      <c r="C6851" s="141" t="s">
        <v>738</v>
      </c>
      <c r="D6851" s="142">
        <f>VLOOKUP(Pag_Inicio_Corr_mas_casos[[#This Row],[Corregimiento]],Hoja3!$A$2:$D$676,4,0)</f>
        <v>80817</v>
      </c>
      <c r="E6851" s="141">
        <v>46</v>
      </c>
    </row>
    <row r="6852" spans="1:5">
      <c r="A6852" s="139">
        <v>44212</v>
      </c>
      <c r="B6852" s="140">
        <v>44212</v>
      </c>
      <c r="C6852" s="141" t="s">
        <v>804</v>
      </c>
      <c r="D6852" s="142">
        <f>VLOOKUP(Pag_Inicio_Corr_mas_casos[[#This Row],[Corregimiento]],Hoja3!$A$2:$D$676,4,0)</f>
        <v>81001</v>
      </c>
      <c r="E6852" s="141">
        <v>44</v>
      </c>
    </row>
    <row r="6853" spans="1:5">
      <c r="A6853" s="139">
        <v>44212</v>
      </c>
      <c r="B6853" s="140">
        <v>44212</v>
      </c>
      <c r="C6853" s="141" t="s">
        <v>803</v>
      </c>
      <c r="D6853" s="142">
        <f>VLOOKUP(Pag_Inicio_Corr_mas_casos[[#This Row],[Corregimiento]],Hoja3!$A$2:$D$676,4,0)</f>
        <v>81008</v>
      </c>
      <c r="E6853" s="141">
        <v>43</v>
      </c>
    </row>
    <row r="6854" spans="1:5">
      <c r="A6854" s="139">
        <v>44212</v>
      </c>
      <c r="B6854" s="140">
        <v>44212</v>
      </c>
      <c r="C6854" s="141" t="s">
        <v>741</v>
      </c>
      <c r="D6854" s="142">
        <f>VLOOKUP(Pag_Inicio_Corr_mas_casos[[#This Row],[Corregimiento]],Hoja3!$A$2:$D$676,4,0)</f>
        <v>80815</v>
      </c>
      <c r="E6854" s="141">
        <v>42</v>
      </c>
    </row>
    <row r="6855" spans="1:5">
      <c r="A6855" s="139">
        <v>44212</v>
      </c>
      <c r="B6855" s="140">
        <v>44212</v>
      </c>
      <c r="C6855" s="141" t="s">
        <v>845</v>
      </c>
      <c r="D6855" s="142">
        <f>VLOOKUP(Pag_Inicio_Corr_mas_casos[[#This Row],[Corregimiento]],Hoja3!$A$2:$D$676,4,0)</f>
        <v>40601</v>
      </c>
      <c r="E6855" s="141">
        <v>42</v>
      </c>
    </row>
    <row r="6856" spans="1:5">
      <c r="A6856" s="139">
        <v>44212</v>
      </c>
      <c r="B6856" s="140">
        <v>44212</v>
      </c>
      <c r="C6856" s="141" t="s">
        <v>831</v>
      </c>
      <c r="D6856" s="142">
        <f>VLOOKUP(Pag_Inicio_Corr_mas_casos[[#This Row],[Corregimiento]],Hoja3!$A$2:$D$676,4,0)</f>
        <v>80812</v>
      </c>
      <c r="E6856" s="141">
        <v>42</v>
      </c>
    </row>
    <row r="6857" spans="1:5">
      <c r="A6857" s="139">
        <v>44212</v>
      </c>
      <c r="B6857" s="140">
        <v>44212</v>
      </c>
      <c r="C6857" s="141" t="s">
        <v>839</v>
      </c>
      <c r="D6857" s="142">
        <f>VLOOKUP(Pag_Inicio_Corr_mas_casos[[#This Row],[Corregimiento]],Hoja3!$A$2:$D$676,4,0)</f>
        <v>130102</v>
      </c>
      <c r="E6857" s="141">
        <v>41</v>
      </c>
    </row>
    <row r="6858" spans="1:5">
      <c r="A6858" s="139">
        <v>44212</v>
      </c>
      <c r="B6858" s="140">
        <v>44212</v>
      </c>
      <c r="C6858" s="141" t="s">
        <v>853</v>
      </c>
      <c r="D6858" s="142">
        <f>VLOOKUP(Pag_Inicio_Corr_mas_casos[[#This Row],[Corregimiento]],Hoja3!$A$2:$D$676,4,0)</f>
        <v>130101</v>
      </c>
      <c r="E6858" s="141">
        <v>40</v>
      </c>
    </row>
    <row r="6859" spans="1:5">
      <c r="A6859" s="139">
        <v>44212</v>
      </c>
      <c r="B6859" s="140">
        <v>44212</v>
      </c>
      <c r="C6859" s="141" t="s">
        <v>805</v>
      </c>
      <c r="D6859" s="142">
        <f>VLOOKUP(Pag_Inicio_Corr_mas_casos[[#This Row],[Corregimiento]],Hoja3!$A$2:$D$676,4,0)</f>
        <v>81002</v>
      </c>
      <c r="E6859" s="141">
        <v>38</v>
      </c>
    </row>
    <row r="6860" spans="1:5">
      <c r="A6860" s="139">
        <v>44212</v>
      </c>
      <c r="B6860" s="140">
        <v>44212</v>
      </c>
      <c r="C6860" s="141" t="s">
        <v>725</v>
      </c>
      <c r="D6860" s="142">
        <f>VLOOKUP(Pag_Inicio_Corr_mas_casos[[#This Row],[Corregimiento]],Hoja3!$A$2:$D$676,4,0)</f>
        <v>80806</v>
      </c>
      <c r="E6860" s="141">
        <v>38</v>
      </c>
    </row>
    <row r="6861" spans="1:5">
      <c r="A6861" s="139">
        <v>44212</v>
      </c>
      <c r="B6861" s="140">
        <v>44212</v>
      </c>
      <c r="C6861" s="141" t="s">
        <v>733</v>
      </c>
      <c r="D6861" s="142">
        <f>VLOOKUP(Pag_Inicio_Corr_mas_casos[[#This Row],[Corregimiento]],Hoja3!$A$2:$D$676,4,0)</f>
        <v>80811</v>
      </c>
      <c r="E6861" s="141">
        <v>37</v>
      </c>
    </row>
    <row r="6862" spans="1:5">
      <c r="A6862" s="139">
        <v>44212</v>
      </c>
      <c r="B6862" s="140">
        <v>44212</v>
      </c>
      <c r="C6862" s="141" t="s">
        <v>842</v>
      </c>
      <c r="D6862" s="142">
        <f>VLOOKUP(Pag_Inicio_Corr_mas_casos[[#This Row],[Corregimiento]],Hoja3!$A$2:$D$676,4,0)</f>
        <v>20101</v>
      </c>
      <c r="E6862" s="141">
        <v>36</v>
      </c>
    </row>
    <row r="6863" spans="1:5">
      <c r="A6863" s="158">
        <v>44213</v>
      </c>
      <c r="B6863" s="159">
        <v>44213</v>
      </c>
      <c r="C6863" s="160" t="s">
        <v>831</v>
      </c>
      <c r="D6863" s="161">
        <f>VLOOKUP(Pag_Inicio_Corr_mas_casos[[#This Row],[Corregimiento]],Hoja3!$A$2:$D$676,4,0)</f>
        <v>80812</v>
      </c>
      <c r="E6863" s="160">
        <v>59</v>
      </c>
    </row>
    <row r="6864" spans="1:5">
      <c r="A6864" s="158">
        <v>44213</v>
      </c>
      <c r="B6864" s="159">
        <v>44213</v>
      </c>
      <c r="C6864" s="160" t="s">
        <v>821</v>
      </c>
      <c r="D6864" s="161">
        <f>VLOOKUP(Pag_Inicio_Corr_mas_casos[[#This Row],[Corregimiento]],Hoja3!$A$2:$D$676,4,0)</f>
        <v>130106</v>
      </c>
      <c r="E6864" s="160">
        <v>56</v>
      </c>
    </row>
    <row r="6865" spans="1:5">
      <c r="A6865" s="158">
        <v>44213</v>
      </c>
      <c r="B6865" s="159">
        <v>44213</v>
      </c>
      <c r="C6865" s="160" t="s">
        <v>853</v>
      </c>
      <c r="D6865" s="161">
        <f>VLOOKUP(Pag_Inicio_Corr_mas_casos[[#This Row],[Corregimiento]],Hoja3!$A$2:$D$676,4,0)</f>
        <v>130101</v>
      </c>
      <c r="E6865" s="160">
        <v>46</v>
      </c>
    </row>
    <row r="6866" spans="1:5">
      <c r="A6866" s="158">
        <v>44213</v>
      </c>
      <c r="B6866" s="159">
        <v>44213</v>
      </c>
      <c r="C6866" s="160" t="s">
        <v>839</v>
      </c>
      <c r="D6866" s="161">
        <f>VLOOKUP(Pag_Inicio_Corr_mas_casos[[#This Row],[Corregimiento]],Hoja3!$A$2:$D$676,4,0)</f>
        <v>130102</v>
      </c>
      <c r="E6866" s="160">
        <v>46</v>
      </c>
    </row>
    <row r="6867" spans="1:5">
      <c r="A6867" s="158">
        <v>44213</v>
      </c>
      <c r="B6867" s="159">
        <v>44213</v>
      </c>
      <c r="C6867" s="160" t="s">
        <v>797</v>
      </c>
      <c r="D6867" s="161">
        <f>VLOOKUP(Pag_Inicio_Corr_mas_casos[[#This Row],[Corregimiento]],Hoja3!$A$2:$D$676,4,0)</f>
        <v>80819</v>
      </c>
      <c r="E6867" s="160">
        <v>46</v>
      </c>
    </row>
    <row r="6868" spans="1:5">
      <c r="A6868" s="158">
        <v>44213</v>
      </c>
      <c r="B6868" s="159">
        <v>44213</v>
      </c>
      <c r="C6868" s="160" t="s">
        <v>555</v>
      </c>
      <c r="D6868" s="161">
        <f>VLOOKUP(Pag_Inicio_Corr_mas_casos[[#This Row],[Corregimiento]],Hoja3!$A$2:$D$676,4,0)</f>
        <v>80821</v>
      </c>
      <c r="E6868" s="160">
        <v>40</v>
      </c>
    </row>
    <row r="6869" spans="1:5">
      <c r="A6869" s="158">
        <v>44213</v>
      </c>
      <c r="B6869" s="159">
        <v>44213</v>
      </c>
      <c r="C6869" s="160" t="s">
        <v>732</v>
      </c>
      <c r="D6869" s="161">
        <f>VLOOKUP(Pag_Inicio_Corr_mas_casos[[#This Row],[Corregimiento]],Hoja3!$A$2:$D$676,4,0)</f>
        <v>80826</v>
      </c>
      <c r="E6869" s="160">
        <v>37</v>
      </c>
    </row>
    <row r="6870" spans="1:5">
      <c r="A6870" s="158">
        <v>44213</v>
      </c>
      <c r="B6870" s="159">
        <v>44213</v>
      </c>
      <c r="C6870" s="160" t="s">
        <v>737</v>
      </c>
      <c r="D6870" s="161">
        <f>VLOOKUP(Pag_Inicio_Corr_mas_casos[[#This Row],[Corregimiento]],Hoja3!$A$2:$D$676,4,0)</f>
        <v>80820</v>
      </c>
      <c r="E6870" s="160">
        <v>34</v>
      </c>
    </row>
    <row r="6871" spans="1:5">
      <c r="A6871" s="158">
        <v>44213</v>
      </c>
      <c r="B6871" s="159">
        <v>44213</v>
      </c>
      <c r="C6871" s="160" t="s">
        <v>800</v>
      </c>
      <c r="D6871" s="161">
        <f>VLOOKUP(Pag_Inicio_Corr_mas_casos[[#This Row],[Corregimiento]],Hoja3!$A$2:$D$676,4,0)</f>
        <v>130702</v>
      </c>
      <c r="E6871" s="160">
        <v>31</v>
      </c>
    </row>
    <row r="6872" spans="1:5">
      <c r="A6872" s="158">
        <v>44213</v>
      </c>
      <c r="B6872" s="159">
        <v>44213</v>
      </c>
      <c r="C6872" s="160" t="s">
        <v>739</v>
      </c>
      <c r="D6872" s="161">
        <f>VLOOKUP(Pag_Inicio_Corr_mas_casos[[#This Row],[Corregimiento]],Hoja3!$A$2:$D$676,4,0)</f>
        <v>80822</v>
      </c>
      <c r="E6872" s="160">
        <v>29</v>
      </c>
    </row>
    <row r="6873" spans="1:5">
      <c r="A6873" s="158">
        <v>44213</v>
      </c>
      <c r="B6873" s="159">
        <v>44213</v>
      </c>
      <c r="C6873" s="160" t="s">
        <v>804</v>
      </c>
      <c r="D6873" s="161">
        <f>VLOOKUP(Pag_Inicio_Corr_mas_casos[[#This Row],[Corregimiento]],Hoja3!$A$2:$D$676,4,0)</f>
        <v>81001</v>
      </c>
      <c r="E6873" s="160">
        <v>28</v>
      </c>
    </row>
    <row r="6874" spans="1:5">
      <c r="A6874" s="158">
        <v>44213</v>
      </c>
      <c r="B6874" s="159">
        <v>44213</v>
      </c>
      <c r="C6874" s="160" t="s">
        <v>726</v>
      </c>
      <c r="D6874" s="161">
        <f>VLOOKUP(Pag_Inicio_Corr_mas_casos[[#This Row],[Corregimiento]],Hoja3!$A$2:$D$676,4,0)</f>
        <v>80823</v>
      </c>
      <c r="E6874" s="160">
        <v>28</v>
      </c>
    </row>
    <row r="6875" spans="1:5">
      <c r="A6875" s="158">
        <v>44213</v>
      </c>
      <c r="B6875" s="159">
        <v>44213</v>
      </c>
      <c r="C6875" s="160" t="s">
        <v>735</v>
      </c>
      <c r="D6875" s="161">
        <f>VLOOKUP(Pag_Inicio_Corr_mas_casos[[#This Row],[Corregimiento]],Hoja3!$A$2:$D$676,4,0)</f>
        <v>130107</v>
      </c>
      <c r="E6875" s="160">
        <v>27</v>
      </c>
    </row>
    <row r="6876" spans="1:5">
      <c r="A6876" s="158">
        <v>44213</v>
      </c>
      <c r="B6876" s="159">
        <v>44213</v>
      </c>
      <c r="C6876" s="160" t="s">
        <v>736</v>
      </c>
      <c r="D6876" s="161">
        <f>VLOOKUP(Pag_Inicio_Corr_mas_casos[[#This Row],[Corregimiento]],Hoja3!$A$2:$D$676,4,0)</f>
        <v>80813</v>
      </c>
      <c r="E6876" s="160">
        <v>27</v>
      </c>
    </row>
    <row r="6877" spans="1:5">
      <c r="A6877" s="158">
        <v>44213</v>
      </c>
      <c r="B6877" s="159">
        <v>44213</v>
      </c>
      <c r="C6877" s="160" t="s">
        <v>746</v>
      </c>
      <c r="D6877" s="161">
        <f>VLOOKUP(Pag_Inicio_Corr_mas_casos[[#This Row],[Corregimiento]],Hoja3!$A$2:$D$676,4,0)</f>
        <v>20601</v>
      </c>
      <c r="E6877" s="160">
        <v>26</v>
      </c>
    </row>
    <row r="6878" spans="1:5">
      <c r="A6878" s="158">
        <v>44213</v>
      </c>
      <c r="B6878" s="159">
        <v>44213</v>
      </c>
      <c r="C6878" s="160" t="s">
        <v>752</v>
      </c>
      <c r="D6878" s="161">
        <f>VLOOKUP(Pag_Inicio_Corr_mas_casos[[#This Row],[Corregimiento]],Hoja3!$A$2:$D$676,4,0)</f>
        <v>30107</v>
      </c>
      <c r="E6878" s="160">
        <v>25</v>
      </c>
    </row>
    <row r="6879" spans="1:5">
      <c r="A6879" s="158">
        <v>44213</v>
      </c>
      <c r="B6879" s="159">
        <v>44213</v>
      </c>
      <c r="C6879" s="160" t="s">
        <v>741</v>
      </c>
      <c r="D6879" s="161">
        <f>VLOOKUP(Pag_Inicio_Corr_mas_casos[[#This Row],[Corregimiento]],Hoja3!$A$2:$D$676,4,0)</f>
        <v>80815</v>
      </c>
      <c r="E6879" s="160">
        <v>23</v>
      </c>
    </row>
    <row r="6880" spans="1:5">
      <c r="A6880" s="158">
        <v>44213</v>
      </c>
      <c r="B6880" s="159">
        <v>44213</v>
      </c>
      <c r="C6880" s="160" t="s">
        <v>891</v>
      </c>
      <c r="D6880" s="161">
        <f>VLOOKUP(Pag_Inicio_Corr_mas_casos[[#This Row],[Corregimiento]],Hoja3!$A$2:$D$676,4,0)</f>
        <v>50307</v>
      </c>
      <c r="E6880" s="160">
        <v>23</v>
      </c>
    </row>
    <row r="6881" spans="1:6">
      <c r="A6881" s="158">
        <v>44213</v>
      </c>
      <c r="B6881" s="159">
        <v>44213</v>
      </c>
      <c r="C6881" s="160" t="s">
        <v>807</v>
      </c>
      <c r="D6881" s="161">
        <f>VLOOKUP(Pag_Inicio_Corr_mas_casos[[#This Row],[Corregimiento]],Hoja3!$A$2:$D$676,4,0)</f>
        <v>91001</v>
      </c>
      <c r="E6881" s="160">
        <v>23</v>
      </c>
    </row>
    <row r="6882" spans="1:6">
      <c r="A6882" s="158">
        <v>44213</v>
      </c>
      <c r="B6882" s="159">
        <v>44213</v>
      </c>
      <c r="C6882" s="160" t="s">
        <v>730</v>
      </c>
      <c r="D6882" s="161">
        <f>VLOOKUP(Pag_Inicio_Corr_mas_casos[[#This Row],[Corregimiento]],Hoja3!$A$2:$D$676,4,0)</f>
        <v>81007</v>
      </c>
      <c r="E6882" s="160">
        <v>22</v>
      </c>
    </row>
    <row r="6883" spans="1:6">
      <c r="A6883" s="90">
        <v>44214</v>
      </c>
      <c r="B6883" s="91">
        <v>44214</v>
      </c>
      <c r="C6883" s="92" t="s">
        <v>555</v>
      </c>
      <c r="D6883" s="93">
        <f>VLOOKUP(Pag_Inicio_Corr_mas_casos[[#This Row],[Corregimiento]],Hoja3!$A$2:$D$676,4,0)</f>
        <v>80821</v>
      </c>
      <c r="E6883" s="92">
        <v>50</v>
      </c>
      <c r="F6883">
        <v>20</v>
      </c>
    </row>
    <row r="6884" spans="1:6">
      <c r="A6884" s="90">
        <v>44214</v>
      </c>
      <c r="B6884" s="91">
        <v>44214</v>
      </c>
      <c r="C6884" s="92" t="s">
        <v>797</v>
      </c>
      <c r="D6884" s="93">
        <f>VLOOKUP(Pag_Inicio_Corr_mas_casos[[#This Row],[Corregimiento]],Hoja3!$A$2:$D$676,4,0)</f>
        <v>80819</v>
      </c>
      <c r="E6884" s="92">
        <v>40</v>
      </c>
    </row>
    <row r="6885" spans="1:6">
      <c r="A6885" s="90">
        <v>44214</v>
      </c>
      <c r="B6885" s="91">
        <v>44214</v>
      </c>
      <c r="C6885" s="92" t="s">
        <v>839</v>
      </c>
      <c r="D6885" s="93">
        <f>VLOOKUP(Pag_Inicio_Corr_mas_casos[[#This Row],[Corregimiento]],Hoja3!$A$2:$D$676,4,0)</f>
        <v>130102</v>
      </c>
      <c r="E6885" s="92">
        <v>39</v>
      </c>
    </row>
    <row r="6886" spans="1:6">
      <c r="A6886" s="90">
        <v>44214</v>
      </c>
      <c r="B6886" s="91">
        <v>44214</v>
      </c>
      <c r="C6886" s="92" t="s">
        <v>804</v>
      </c>
      <c r="D6886" s="93">
        <f>VLOOKUP(Pag_Inicio_Corr_mas_casos[[#This Row],[Corregimiento]],Hoja3!$A$2:$D$676,4,0)</f>
        <v>81001</v>
      </c>
      <c r="E6886" s="92">
        <v>34</v>
      </c>
    </row>
    <row r="6887" spans="1:6">
      <c r="A6887" s="90">
        <v>44214</v>
      </c>
      <c r="B6887" s="91">
        <v>44214</v>
      </c>
      <c r="C6887" s="92" t="s">
        <v>853</v>
      </c>
      <c r="D6887" s="93">
        <f>VLOOKUP(Pag_Inicio_Corr_mas_casos[[#This Row],[Corregimiento]],Hoja3!$A$2:$D$676,4,0)</f>
        <v>130101</v>
      </c>
      <c r="E6887" s="92">
        <v>32</v>
      </c>
    </row>
    <row r="6888" spans="1:6">
      <c r="A6888" s="90">
        <v>44214</v>
      </c>
      <c r="B6888" s="91">
        <v>44214</v>
      </c>
      <c r="C6888" s="92" t="s">
        <v>729</v>
      </c>
      <c r="D6888" s="93">
        <f>VLOOKUP(Pag_Inicio_Corr_mas_casos[[#This Row],[Corregimiento]],Hoja3!$A$2:$D$676,4,0)</f>
        <v>130708</v>
      </c>
      <c r="E6888" s="92">
        <v>30</v>
      </c>
    </row>
    <row r="6889" spans="1:6">
      <c r="A6889" s="90">
        <v>44214</v>
      </c>
      <c r="B6889" s="91">
        <v>44214</v>
      </c>
      <c r="C6889" s="92" t="s">
        <v>755</v>
      </c>
      <c r="D6889" s="93">
        <f>VLOOKUP(Pag_Inicio_Corr_mas_casos[[#This Row],[Corregimiento]],Hoja3!$A$2:$D$676,4,0)</f>
        <v>40606</v>
      </c>
      <c r="E6889" s="92">
        <v>28</v>
      </c>
    </row>
    <row r="6890" spans="1:6">
      <c r="A6890" s="90">
        <v>44214</v>
      </c>
      <c r="B6890" s="91">
        <v>44214</v>
      </c>
      <c r="C6890" s="92" t="s">
        <v>730</v>
      </c>
      <c r="D6890" s="93">
        <f>VLOOKUP(Pag_Inicio_Corr_mas_casos[[#This Row],[Corregimiento]],Hoja3!$A$2:$D$676,4,0)</f>
        <v>81007</v>
      </c>
      <c r="E6890" s="92">
        <v>26</v>
      </c>
    </row>
    <row r="6891" spans="1:6">
      <c r="A6891" s="90">
        <v>44214</v>
      </c>
      <c r="B6891" s="91">
        <v>44214</v>
      </c>
      <c r="C6891" s="92" t="s">
        <v>807</v>
      </c>
      <c r="D6891" s="93">
        <f>VLOOKUP(Pag_Inicio_Corr_mas_casos[[#This Row],[Corregimiento]],Hoja3!$A$2:$D$676,4,0)</f>
        <v>91001</v>
      </c>
      <c r="E6891" s="92">
        <v>22</v>
      </c>
    </row>
    <row r="6892" spans="1:6">
      <c r="A6892" s="90">
        <v>44214</v>
      </c>
      <c r="B6892" s="91">
        <v>44214</v>
      </c>
      <c r="C6892" s="92" t="s">
        <v>805</v>
      </c>
      <c r="D6892" s="93">
        <f>VLOOKUP(Pag_Inicio_Corr_mas_casos[[#This Row],[Corregimiento]],Hoja3!$A$2:$D$676,4,0)</f>
        <v>81002</v>
      </c>
      <c r="E6892" s="92">
        <v>20</v>
      </c>
    </row>
    <row r="6893" spans="1:6">
      <c r="A6893" s="90">
        <v>44214</v>
      </c>
      <c r="B6893" s="91">
        <v>44214</v>
      </c>
      <c r="C6893" s="92" t="s">
        <v>737</v>
      </c>
      <c r="D6893" s="93">
        <f>VLOOKUP(Pag_Inicio_Corr_mas_casos[[#This Row],[Corregimiento]],Hoja3!$A$2:$D$676,4,0)</f>
        <v>80820</v>
      </c>
      <c r="E6893" s="92">
        <v>20</v>
      </c>
    </row>
    <row r="6894" spans="1:6">
      <c r="A6894" s="90">
        <v>44214</v>
      </c>
      <c r="B6894" s="91">
        <v>44214</v>
      </c>
      <c r="C6894" s="92" t="s">
        <v>837</v>
      </c>
      <c r="D6894" s="93">
        <f>VLOOKUP(Pag_Inicio_Corr_mas_casos[[#This Row],[Corregimiento]],Hoja3!$A$2:$D$676,4,0)</f>
        <v>40201</v>
      </c>
      <c r="E6894" s="92">
        <v>19</v>
      </c>
    </row>
    <row r="6895" spans="1:6">
      <c r="A6895" s="90">
        <v>44214</v>
      </c>
      <c r="B6895" s="91">
        <v>44214</v>
      </c>
      <c r="C6895" s="92" t="s">
        <v>796</v>
      </c>
      <c r="D6895" s="93">
        <f>VLOOKUP(Pag_Inicio_Corr_mas_casos[[#This Row],[Corregimiento]],Hoja3!$A$2:$D$676,4,0)</f>
        <v>80809</v>
      </c>
      <c r="E6895" s="92">
        <v>19</v>
      </c>
    </row>
    <row r="6896" spans="1:6">
      <c r="A6896" s="90">
        <v>44214</v>
      </c>
      <c r="B6896" s="91">
        <v>44214</v>
      </c>
      <c r="C6896" s="92" t="s">
        <v>744</v>
      </c>
      <c r="D6896" s="93">
        <f>VLOOKUP(Pag_Inicio_Corr_mas_casos[[#This Row],[Corregimiento]],Hoja3!$A$2:$D$676,4,0)</f>
        <v>130701</v>
      </c>
      <c r="E6896" s="92">
        <v>18</v>
      </c>
    </row>
    <row r="6897" spans="1:5">
      <c r="A6897" s="90">
        <v>44214</v>
      </c>
      <c r="B6897" s="91">
        <v>44214</v>
      </c>
      <c r="C6897" s="92" t="s">
        <v>843</v>
      </c>
      <c r="D6897" s="93">
        <f>VLOOKUP(Pag_Inicio_Corr_mas_casos[[#This Row],[Corregimiento]],Hoja3!$A$2:$D$676,4,0)</f>
        <v>40501</v>
      </c>
      <c r="E6897" s="92">
        <v>18</v>
      </c>
    </row>
    <row r="6898" spans="1:5">
      <c r="A6898" s="90">
        <v>44214</v>
      </c>
      <c r="B6898" s="91">
        <v>44214</v>
      </c>
      <c r="C6898" s="92" t="s">
        <v>746</v>
      </c>
      <c r="D6898" s="93">
        <f>VLOOKUP(Pag_Inicio_Corr_mas_casos[[#This Row],[Corregimiento]],Hoja3!$A$2:$D$676,4,0)</f>
        <v>20601</v>
      </c>
      <c r="E6898" s="92">
        <v>17</v>
      </c>
    </row>
    <row r="6899" spans="1:5">
      <c r="A6899" s="90">
        <v>44214</v>
      </c>
      <c r="B6899" s="91">
        <v>44214</v>
      </c>
      <c r="C6899" s="92" t="s">
        <v>761</v>
      </c>
      <c r="D6899" s="93">
        <f>VLOOKUP(Pag_Inicio_Corr_mas_casos[[#This Row],[Corregimiento]],Hoja3!$A$2:$D$676,4,0)</f>
        <v>60105</v>
      </c>
      <c r="E6899" s="92">
        <v>17</v>
      </c>
    </row>
    <row r="6900" spans="1:5">
      <c r="A6900" s="90">
        <v>44214</v>
      </c>
      <c r="B6900" s="91">
        <v>44214</v>
      </c>
      <c r="C6900" s="92" t="s">
        <v>739</v>
      </c>
      <c r="D6900" s="93">
        <f>VLOOKUP(Pag_Inicio_Corr_mas_casos[[#This Row],[Corregimiento]],Hoja3!$A$2:$D$676,4,0)</f>
        <v>80822</v>
      </c>
      <c r="E6900" s="92">
        <v>16</v>
      </c>
    </row>
    <row r="6901" spans="1:5">
      <c r="A6901" s="90">
        <v>44214</v>
      </c>
      <c r="B6901" s="91">
        <v>44214</v>
      </c>
      <c r="C6901" s="92" t="s">
        <v>791</v>
      </c>
      <c r="D6901" s="93">
        <f>VLOOKUP(Pag_Inicio_Corr_mas_casos[[#This Row],[Corregimiento]],Hoja3!$A$2:$D$676,4,0)</f>
        <v>60101</v>
      </c>
      <c r="E6901" s="92">
        <v>16</v>
      </c>
    </row>
    <row r="6902" spans="1:5">
      <c r="A6902" s="90">
        <v>44214</v>
      </c>
      <c r="B6902" s="91">
        <v>44214</v>
      </c>
      <c r="C6902" s="92" t="s">
        <v>726</v>
      </c>
      <c r="D6902" s="93">
        <f>VLOOKUP(Pag_Inicio_Corr_mas_casos[[#This Row],[Corregimiento]],Hoja3!$A$2:$D$676,4,0)</f>
        <v>80823</v>
      </c>
      <c r="E6902" s="92">
        <v>16</v>
      </c>
    </row>
    <row r="6903" spans="1:5">
      <c r="A6903" s="135">
        <v>44215</v>
      </c>
      <c r="B6903" s="136">
        <v>44215</v>
      </c>
      <c r="C6903" s="137" t="s">
        <v>807</v>
      </c>
      <c r="D6903" s="138">
        <f>VLOOKUP(Pag_Inicio_Corr_mas_casos[[#This Row],[Corregimiento]],Hoja3!$A$2:$D$676,4,0)</f>
        <v>91001</v>
      </c>
      <c r="E6903" s="137">
        <v>59</v>
      </c>
    </row>
    <row r="6904" spans="1:5">
      <c r="A6904" s="135">
        <v>44215</v>
      </c>
      <c r="B6904" s="136">
        <v>44215</v>
      </c>
      <c r="C6904" s="137" t="s">
        <v>821</v>
      </c>
      <c r="D6904" s="138">
        <f>VLOOKUP(Pag_Inicio_Corr_mas_casos[[#This Row],[Corregimiento]],Hoja3!$A$2:$D$676,4,0)</f>
        <v>130106</v>
      </c>
      <c r="E6904" s="137">
        <v>59</v>
      </c>
    </row>
    <row r="6905" spans="1:5">
      <c r="A6905" s="135">
        <v>44215</v>
      </c>
      <c r="B6905" s="136">
        <v>44215</v>
      </c>
      <c r="C6905" s="137" t="s">
        <v>737</v>
      </c>
      <c r="D6905" s="138">
        <f>VLOOKUP(Pag_Inicio_Corr_mas_casos[[#This Row],[Corregimiento]],Hoja3!$A$2:$D$676,4,0)</f>
        <v>80820</v>
      </c>
      <c r="E6905" s="137">
        <v>51</v>
      </c>
    </row>
    <row r="6906" spans="1:5">
      <c r="A6906" s="135">
        <v>44215</v>
      </c>
      <c r="B6906" s="136">
        <v>44215</v>
      </c>
      <c r="C6906" s="137" t="s">
        <v>797</v>
      </c>
      <c r="D6906" s="138">
        <f>VLOOKUP(Pag_Inicio_Corr_mas_casos[[#This Row],[Corregimiento]],Hoja3!$A$2:$D$676,4,0)</f>
        <v>80819</v>
      </c>
      <c r="E6906" s="137">
        <v>40</v>
      </c>
    </row>
    <row r="6907" spans="1:5">
      <c r="A6907" s="135">
        <v>44215</v>
      </c>
      <c r="B6907" s="136">
        <v>44215</v>
      </c>
      <c r="C6907" s="137" t="s">
        <v>555</v>
      </c>
      <c r="D6907" s="138">
        <f>VLOOKUP(Pag_Inicio_Corr_mas_casos[[#This Row],[Corregimiento]],Hoja3!$A$2:$D$676,4,0)</f>
        <v>80821</v>
      </c>
      <c r="E6907" s="137">
        <v>39</v>
      </c>
    </row>
    <row r="6908" spans="1:5">
      <c r="A6908" s="135">
        <v>44215</v>
      </c>
      <c r="B6908" s="136">
        <v>44215</v>
      </c>
      <c r="C6908" s="137" t="s">
        <v>739</v>
      </c>
      <c r="D6908" s="138">
        <f>VLOOKUP(Pag_Inicio_Corr_mas_casos[[#This Row],[Corregimiento]],Hoja3!$A$2:$D$676,4,0)</f>
        <v>80822</v>
      </c>
      <c r="E6908" s="137">
        <v>39</v>
      </c>
    </row>
    <row r="6909" spans="1:5">
      <c r="A6909" s="135">
        <v>44215</v>
      </c>
      <c r="B6909" s="136">
        <v>44215</v>
      </c>
      <c r="C6909" s="175" t="s">
        <v>839</v>
      </c>
      <c r="D6909" s="176">
        <f>VLOOKUP(Pag_Inicio_Corr_mas_casos[[#This Row],[Corregimiento]],Hoja3!$A$2:$D$676,4,0)</f>
        <v>130102</v>
      </c>
      <c r="E6909" s="177">
        <v>39</v>
      </c>
    </row>
    <row r="6910" spans="1:5">
      <c r="A6910" s="135">
        <v>44215</v>
      </c>
      <c r="B6910" s="136">
        <v>44215</v>
      </c>
      <c r="C6910" s="175" t="s">
        <v>796</v>
      </c>
      <c r="D6910" s="178">
        <f>VLOOKUP(Pag_Inicio_Corr_mas_casos[[#This Row],[Corregimiento]],Hoja3!$A$2:$D$676,4,0)</f>
        <v>80809</v>
      </c>
      <c r="E6910" s="137">
        <v>39</v>
      </c>
    </row>
    <row r="6911" spans="1:5">
      <c r="A6911" s="135">
        <v>44215</v>
      </c>
      <c r="B6911" s="136">
        <v>44215</v>
      </c>
      <c r="C6911" s="175" t="s">
        <v>855</v>
      </c>
      <c r="D6911" s="178">
        <f>VLOOKUP(Pag_Inicio_Corr_mas_casos[[#This Row],[Corregimiento]],Hoja3!$A$2:$D$676,4,0)</f>
        <v>91011</v>
      </c>
      <c r="E6911" s="177">
        <v>38</v>
      </c>
    </row>
    <row r="6912" spans="1:5">
      <c r="A6912" s="135">
        <v>44215</v>
      </c>
      <c r="B6912" s="136">
        <v>44215</v>
      </c>
      <c r="C6912" s="175" t="s">
        <v>741</v>
      </c>
      <c r="D6912" s="178">
        <f>VLOOKUP(Pag_Inicio_Corr_mas_casos[[#This Row],[Corregimiento]],Hoja3!$A$2:$D$676,4,0)</f>
        <v>80815</v>
      </c>
      <c r="E6912" s="177">
        <v>35</v>
      </c>
    </row>
    <row r="6913" spans="1:5">
      <c r="A6913" s="135">
        <v>44215</v>
      </c>
      <c r="B6913" s="136">
        <v>44215</v>
      </c>
      <c r="C6913" s="175" t="s">
        <v>831</v>
      </c>
      <c r="D6913" s="178">
        <f>VLOOKUP(Pag_Inicio_Corr_mas_casos[[#This Row],[Corregimiento]],Hoja3!$A$2:$D$676,4,0)</f>
        <v>80812</v>
      </c>
      <c r="E6913" s="177">
        <v>34</v>
      </c>
    </row>
    <row r="6914" spans="1:5">
      <c r="A6914" s="135">
        <v>44215</v>
      </c>
      <c r="B6914" s="136">
        <v>44215</v>
      </c>
      <c r="C6914" s="175" t="s">
        <v>736</v>
      </c>
      <c r="D6914" s="178">
        <f>VLOOKUP(Pag_Inicio_Corr_mas_casos[[#This Row],[Corregimiento]],Hoja3!$A$2:$D$676,4,0)</f>
        <v>80813</v>
      </c>
      <c r="E6914" s="177">
        <v>34</v>
      </c>
    </row>
    <row r="6915" spans="1:5">
      <c r="A6915" s="135">
        <v>44215</v>
      </c>
      <c r="B6915" s="136">
        <v>44215</v>
      </c>
      <c r="C6915" s="175" t="s">
        <v>726</v>
      </c>
      <c r="D6915" s="178">
        <f>VLOOKUP(Pag_Inicio_Corr_mas_casos[[#This Row],[Corregimiento]],Hoja3!$A$2:$D$676,4,0)</f>
        <v>80823</v>
      </c>
      <c r="E6915" s="177">
        <v>33</v>
      </c>
    </row>
    <row r="6916" spans="1:5">
      <c r="A6916" s="135">
        <v>44215</v>
      </c>
      <c r="B6916" s="136">
        <v>44215</v>
      </c>
      <c r="C6916" s="175" t="s">
        <v>752</v>
      </c>
      <c r="D6916" s="178">
        <f>VLOOKUP(Pag_Inicio_Corr_mas_casos[[#This Row],[Corregimiento]],Hoja3!$A$2:$D$676,4,0)</f>
        <v>30107</v>
      </c>
      <c r="E6916" s="177">
        <v>30</v>
      </c>
    </row>
    <row r="6917" spans="1:5">
      <c r="A6917" s="135">
        <v>44215</v>
      </c>
      <c r="B6917" s="136">
        <v>44215</v>
      </c>
      <c r="C6917" s="175" t="s">
        <v>845</v>
      </c>
      <c r="D6917" s="178">
        <f>VLOOKUP(Pag_Inicio_Corr_mas_casos[[#This Row],[Corregimiento]],Hoja3!$A$2:$D$676,4,0)</f>
        <v>40601</v>
      </c>
      <c r="E6917" s="177">
        <v>30</v>
      </c>
    </row>
    <row r="6918" spans="1:5">
      <c r="A6918" s="135">
        <v>44215</v>
      </c>
      <c r="B6918" s="136">
        <v>44215</v>
      </c>
      <c r="C6918" s="175" t="s">
        <v>746</v>
      </c>
      <c r="D6918" s="178">
        <f>VLOOKUP(Pag_Inicio_Corr_mas_casos[[#This Row],[Corregimiento]],Hoja3!$A$2:$D$676,4,0)</f>
        <v>20601</v>
      </c>
      <c r="E6918" s="177">
        <v>30</v>
      </c>
    </row>
    <row r="6919" spans="1:5">
      <c r="A6919" s="135">
        <v>44215</v>
      </c>
      <c r="B6919" s="136">
        <v>44215</v>
      </c>
      <c r="C6919" s="175" t="s">
        <v>725</v>
      </c>
      <c r="D6919" s="178">
        <f>VLOOKUP(Pag_Inicio_Corr_mas_casos[[#This Row],[Corregimiento]],Hoja3!$A$2:$D$676,4,0)</f>
        <v>80806</v>
      </c>
      <c r="E6919" s="177">
        <v>29</v>
      </c>
    </row>
    <row r="6920" spans="1:5">
      <c r="A6920" s="135">
        <v>44215</v>
      </c>
      <c r="B6920" s="136">
        <v>44215</v>
      </c>
      <c r="C6920" s="175" t="s">
        <v>738</v>
      </c>
      <c r="D6920" s="178">
        <f>VLOOKUP(Pag_Inicio_Corr_mas_casos[[#This Row],[Corregimiento]],Hoja3!$A$2:$D$676,4,0)</f>
        <v>80817</v>
      </c>
      <c r="E6920" s="177">
        <v>29</v>
      </c>
    </row>
    <row r="6921" spans="1:5">
      <c r="A6921" s="135">
        <v>44215</v>
      </c>
      <c r="B6921" s="136">
        <v>44215</v>
      </c>
      <c r="C6921" s="175" t="s">
        <v>805</v>
      </c>
      <c r="D6921" s="178">
        <f>VLOOKUP(Pag_Inicio_Corr_mas_casos[[#This Row],[Corregimiento]],Hoja3!$A$2:$D$676,4,0)</f>
        <v>81002</v>
      </c>
      <c r="E6921" s="177">
        <v>27</v>
      </c>
    </row>
    <row r="6922" spans="1:5">
      <c r="A6922" s="135">
        <v>44215</v>
      </c>
      <c r="B6922" s="136">
        <v>44215</v>
      </c>
      <c r="C6922" s="175" t="s">
        <v>781</v>
      </c>
      <c r="D6922" s="178">
        <f>VLOOKUP(Pag_Inicio_Corr_mas_casos[[#This Row],[Corregimiento]],Hoja3!$A$2:$D$676,4,0)</f>
        <v>80802</v>
      </c>
      <c r="E6922" s="177">
        <v>27</v>
      </c>
    </row>
    <row r="6923" spans="1:5">
      <c r="A6923" s="98">
        <v>44216</v>
      </c>
      <c r="B6923" s="179">
        <v>44216</v>
      </c>
      <c r="C6923" s="180" t="s">
        <v>853</v>
      </c>
      <c r="D6923" s="181">
        <f>VLOOKUP(Pag_Inicio_Corr_mas_casos[[#This Row],[Corregimiento]],Hoja3!$A$2:$D$676,4,0)</f>
        <v>130101</v>
      </c>
      <c r="E6923" s="182">
        <v>61</v>
      </c>
    </row>
    <row r="6924" spans="1:5">
      <c r="A6924" s="98">
        <v>44216</v>
      </c>
      <c r="B6924" s="179">
        <v>44216</v>
      </c>
      <c r="C6924" s="180" t="s">
        <v>555</v>
      </c>
      <c r="D6924" s="181">
        <f>VLOOKUP(Pag_Inicio_Corr_mas_casos[[#This Row],[Corregimiento]],Hoja3!$A$2:$D$676,4,0)</f>
        <v>80821</v>
      </c>
      <c r="E6924" s="182">
        <v>55</v>
      </c>
    </row>
    <row r="6925" spans="1:5">
      <c r="A6925" s="98">
        <v>44216</v>
      </c>
      <c r="B6925" s="179">
        <v>44216</v>
      </c>
      <c r="C6925" s="180" t="s">
        <v>807</v>
      </c>
      <c r="D6925" s="181">
        <f>VLOOKUP(Pag_Inicio_Corr_mas_casos[[#This Row],[Corregimiento]],Hoja3!$A$2:$D$676,4,0)</f>
        <v>91001</v>
      </c>
      <c r="E6925" s="182">
        <v>54</v>
      </c>
    </row>
    <row r="6926" spans="1:5">
      <c r="A6926" s="98">
        <v>44216</v>
      </c>
      <c r="B6926" s="179">
        <v>44216</v>
      </c>
      <c r="C6926" s="180" t="s">
        <v>821</v>
      </c>
      <c r="D6926" s="181">
        <f>VLOOKUP(Pag_Inicio_Corr_mas_casos[[#This Row],[Corregimiento]],Hoja3!$A$2:$D$676,4,0)</f>
        <v>130106</v>
      </c>
      <c r="E6926" s="182">
        <v>54</v>
      </c>
    </row>
    <row r="6927" spans="1:5">
      <c r="A6927" s="98">
        <v>44216</v>
      </c>
      <c r="B6927" s="179">
        <v>44216</v>
      </c>
      <c r="C6927" s="180" t="s">
        <v>797</v>
      </c>
      <c r="D6927" s="181">
        <f>VLOOKUP(Pag_Inicio_Corr_mas_casos[[#This Row],[Corregimiento]],Hoja3!$A$2:$D$676,4,0)</f>
        <v>80819</v>
      </c>
      <c r="E6927" s="182">
        <v>53</v>
      </c>
    </row>
    <row r="6928" spans="1:5">
      <c r="A6928" s="98">
        <v>44216</v>
      </c>
      <c r="B6928" s="179">
        <v>44216</v>
      </c>
      <c r="C6928" s="180" t="s">
        <v>898</v>
      </c>
      <c r="D6928" s="181">
        <f>VLOOKUP(Pag_Inicio_Corr_mas_casos[[#This Row],[Corregimiento]],Hoja3!$A$2:$D$676,4,0)</f>
        <v>20307</v>
      </c>
      <c r="E6928" s="182">
        <v>45</v>
      </c>
    </row>
    <row r="6929" spans="1:5">
      <c r="A6929" s="98">
        <v>44216</v>
      </c>
      <c r="B6929" s="179">
        <v>44216</v>
      </c>
      <c r="C6929" s="180" t="s">
        <v>736</v>
      </c>
      <c r="D6929" s="181">
        <f>VLOOKUP(Pag_Inicio_Corr_mas_casos[[#This Row],[Corregimiento]],Hoja3!$A$2:$D$676,4,0)</f>
        <v>80813</v>
      </c>
      <c r="E6929" s="182">
        <v>34</v>
      </c>
    </row>
    <row r="6930" spans="1:5">
      <c r="A6930" s="98">
        <v>44216</v>
      </c>
      <c r="B6930" s="179">
        <v>44216</v>
      </c>
      <c r="C6930" s="180" t="s">
        <v>831</v>
      </c>
      <c r="D6930" s="181">
        <f>VLOOKUP(Pag_Inicio_Corr_mas_casos[[#This Row],[Corregimiento]],Hoja3!$A$2:$D$676,4,0)</f>
        <v>80812</v>
      </c>
      <c r="E6930" s="182">
        <v>34</v>
      </c>
    </row>
    <row r="6931" spans="1:5">
      <c r="A6931" s="98">
        <v>44216</v>
      </c>
      <c r="B6931" s="179">
        <v>44216</v>
      </c>
      <c r="C6931" s="180" t="s">
        <v>729</v>
      </c>
      <c r="D6931" s="181">
        <f>VLOOKUP(Pag_Inicio_Corr_mas_casos[[#This Row],[Corregimiento]],Hoja3!$A$2:$D$676,4,0)</f>
        <v>130708</v>
      </c>
      <c r="E6931" s="182">
        <v>33</v>
      </c>
    </row>
    <row r="6932" spans="1:5">
      <c r="A6932" s="98">
        <v>44216</v>
      </c>
      <c r="B6932" s="179">
        <v>44216</v>
      </c>
      <c r="C6932" s="180" t="s">
        <v>726</v>
      </c>
      <c r="D6932" s="181">
        <f>VLOOKUP(Pag_Inicio_Corr_mas_casos[[#This Row],[Corregimiento]],Hoja3!$A$2:$D$676,4,0)</f>
        <v>80823</v>
      </c>
      <c r="E6932" s="182">
        <v>31</v>
      </c>
    </row>
    <row r="6933" spans="1:5">
      <c r="A6933" s="98">
        <v>44216</v>
      </c>
      <c r="B6933" s="179">
        <v>44216</v>
      </c>
      <c r="C6933" s="180" t="s">
        <v>845</v>
      </c>
      <c r="D6933" s="181">
        <f>VLOOKUP(Pag_Inicio_Corr_mas_casos[[#This Row],[Corregimiento]],Hoja3!$A$2:$D$676,4,0)</f>
        <v>40601</v>
      </c>
      <c r="E6933" s="182">
        <v>31</v>
      </c>
    </row>
    <row r="6934" spans="1:5">
      <c r="A6934" s="98">
        <v>44216</v>
      </c>
      <c r="B6934" s="179">
        <v>44216</v>
      </c>
      <c r="C6934" s="180" t="s">
        <v>738</v>
      </c>
      <c r="D6934" s="181">
        <f>VLOOKUP(Pag_Inicio_Corr_mas_casos[[#This Row],[Corregimiento]],Hoja3!$A$2:$D$676,4,0)</f>
        <v>80817</v>
      </c>
      <c r="E6934" s="182">
        <v>30</v>
      </c>
    </row>
    <row r="6935" spans="1:5">
      <c r="A6935" s="98">
        <v>44216</v>
      </c>
      <c r="B6935" s="179">
        <v>44216</v>
      </c>
      <c r="C6935" s="180" t="s">
        <v>739</v>
      </c>
      <c r="D6935" s="181">
        <f>VLOOKUP(Pag_Inicio_Corr_mas_casos[[#This Row],[Corregimiento]],Hoja3!$A$2:$D$676,4,0)</f>
        <v>80822</v>
      </c>
      <c r="E6935" s="182">
        <v>30</v>
      </c>
    </row>
    <row r="6936" spans="1:5">
      <c r="A6936" s="98">
        <v>44216</v>
      </c>
      <c r="B6936" s="179">
        <v>44216</v>
      </c>
      <c r="C6936" s="180" t="s">
        <v>806</v>
      </c>
      <c r="D6936" s="181">
        <f>VLOOKUP(Pag_Inicio_Corr_mas_casos[[#This Row],[Corregimiento]],Hoja3!$A$2:$D$676,4,0)</f>
        <v>81003</v>
      </c>
      <c r="E6936" s="182">
        <v>28</v>
      </c>
    </row>
    <row r="6937" spans="1:5">
      <c r="A6937" s="98">
        <v>44216</v>
      </c>
      <c r="B6937" s="179">
        <v>44216</v>
      </c>
      <c r="C6937" s="180" t="s">
        <v>724</v>
      </c>
      <c r="D6937" s="181">
        <f>VLOOKUP(Pag_Inicio_Corr_mas_casos[[#This Row],[Corregimiento]],Hoja3!$A$2:$D$676,4,0)</f>
        <v>81009</v>
      </c>
      <c r="E6937" s="182">
        <v>28</v>
      </c>
    </row>
    <row r="6938" spans="1:5">
      <c r="A6938" s="98">
        <v>44216</v>
      </c>
      <c r="B6938" s="179">
        <v>44216</v>
      </c>
      <c r="C6938" s="180" t="s">
        <v>728</v>
      </c>
      <c r="D6938" s="181">
        <f>VLOOKUP(Pag_Inicio_Corr_mas_casos[[#This Row],[Corregimiento]],Hoja3!$A$2:$D$676,4,0)</f>
        <v>80816</v>
      </c>
      <c r="E6938" s="182">
        <v>28</v>
      </c>
    </row>
    <row r="6939" spans="1:5">
      <c r="A6939" s="98">
        <v>44216</v>
      </c>
      <c r="B6939" s="179">
        <v>44216</v>
      </c>
      <c r="C6939" s="180" t="s">
        <v>839</v>
      </c>
      <c r="D6939" s="181">
        <f>VLOOKUP(Pag_Inicio_Corr_mas_casos[[#This Row],[Corregimiento]],Hoja3!$A$2:$D$676,4,0)</f>
        <v>130102</v>
      </c>
      <c r="E6939" s="182">
        <v>27</v>
      </c>
    </row>
    <row r="6940" spans="1:5">
      <c r="A6940" s="98">
        <v>44216</v>
      </c>
      <c r="B6940" s="179">
        <v>44216</v>
      </c>
      <c r="C6940" s="180" t="s">
        <v>725</v>
      </c>
      <c r="D6940" s="181">
        <f>VLOOKUP(Pag_Inicio_Corr_mas_casos[[#This Row],[Corregimiento]],Hoja3!$A$2:$D$676,4,0)</f>
        <v>80806</v>
      </c>
      <c r="E6940" s="182">
        <v>27</v>
      </c>
    </row>
    <row r="6941" spans="1:5">
      <c r="A6941" s="98">
        <v>44216</v>
      </c>
      <c r="B6941" s="179">
        <v>44216</v>
      </c>
      <c r="C6941" s="180" t="s">
        <v>741</v>
      </c>
      <c r="D6941" s="181">
        <f>VLOOKUP(Pag_Inicio_Corr_mas_casos[[#This Row],[Corregimiento]],Hoja3!$A$2:$D$676,4,0)</f>
        <v>80815</v>
      </c>
      <c r="E6941" s="182">
        <v>25</v>
      </c>
    </row>
    <row r="6942" spans="1:5">
      <c r="A6942" s="98">
        <v>44216</v>
      </c>
      <c r="B6942" s="179">
        <v>44216</v>
      </c>
      <c r="C6942" s="180" t="s">
        <v>800</v>
      </c>
      <c r="D6942" s="181">
        <f>VLOOKUP(Pag_Inicio_Corr_mas_casos[[#This Row],[Corregimiento]],Hoja3!$A$2:$D$676,4,0)</f>
        <v>130702</v>
      </c>
      <c r="E6942" s="182">
        <v>24</v>
      </c>
    </row>
    <row r="6943" spans="1:5">
      <c r="A6943" s="127">
        <v>44217</v>
      </c>
      <c r="B6943" s="183">
        <v>44217</v>
      </c>
      <c r="C6943" s="184" t="s">
        <v>831</v>
      </c>
      <c r="D6943" s="185">
        <f>VLOOKUP(Pag_Inicio_Corr_mas_casos[[#This Row],[Corregimiento]],Hoja3!$A$2:$D$676,4,0)</f>
        <v>80812</v>
      </c>
      <c r="E6943" s="186">
        <v>40</v>
      </c>
    </row>
    <row r="6944" spans="1:5">
      <c r="A6944" s="127">
        <v>44217</v>
      </c>
      <c r="B6944" s="183">
        <v>44217</v>
      </c>
      <c r="C6944" s="184" t="s">
        <v>728</v>
      </c>
      <c r="D6944" s="185">
        <f>VLOOKUP(Pag_Inicio_Corr_mas_casos[[#This Row],[Corregimiento]],Hoja3!$A$2:$D$676,4,0)</f>
        <v>80816</v>
      </c>
      <c r="E6944" s="186">
        <v>36</v>
      </c>
    </row>
    <row r="6945" spans="1:5">
      <c r="A6945" s="127">
        <v>44217</v>
      </c>
      <c r="B6945" s="183">
        <v>44217</v>
      </c>
      <c r="C6945" s="184" t="s">
        <v>797</v>
      </c>
      <c r="D6945" s="185">
        <f>VLOOKUP(Pag_Inicio_Corr_mas_casos[[#This Row],[Corregimiento]],Hoja3!$A$2:$D$676,4,0)</f>
        <v>80819</v>
      </c>
      <c r="E6945" s="186">
        <v>35</v>
      </c>
    </row>
    <row r="6946" spans="1:5">
      <c r="A6946" s="127">
        <v>44217</v>
      </c>
      <c r="B6946" s="183">
        <v>44217</v>
      </c>
      <c r="C6946" s="184" t="s">
        <v>821</v>
      </c>
      <c r="D6946" s="185">
        <f>VLOOKUP(Pag_Inicio_Corr_mas_casos[[#This Row],[Corregimiento]],Hoja3!$A$2:$D$676,4,0)</f>
        <v>130106</v>
      </c>
      <c r="E6946" s="186">
        <v>35</v>
      </c>
    </row>
    <row r="6947" spans="1:5">
      <c r="A6947" s="127">
        <v>44217</v>
      </c>
      <c r="B6947" s="183">
        <v>44217</v>
      </c>
      <c r="C6947" s="184" t="s">
        <v>845</v>
      </c>
      <c r="D6947" s="185">
        <f>VLOOKUP(Pag_Inicio_Corr_mas_casos[[#This Row],[Corregimiento]],Hoja3!$A$2:$D$676,4,0)</f>
        <v>40601</v>
      </c>
      <c r="E6947" s="186">
        <v>34</v>
      </c>
    </row>
    <row r="6948" spans="1:5">
      <c r="A6948" s="127">
        <v>44217</v>
      </c>
      <c r="B6948" s="183">
        <v>44217</v>
      </c>
      <c r="C6948" s="184" t="s">
        <v>555</v>
      </c>
      <c r="D6948" s="185">
        <f>VLOOKUP(Pag_Inicio_Corr_mas_casos[[#This Row],[Corregimiento]],Hoja3!$A$2:$D$676,4,0)</f>
        <v>80821</v>
      </c>
      <c r="E6948" s="186">
        <v>33</v>
      </c>
    </row>
    <row r="6949" spans="1:5">
      <c r="A6949" s="127">
        <v>44217</v>
      </c>
      <c r="B6949" s="183">
        <v>44217</v>
      </c>
      <c r="C6949" s="184" t="s">
        <v>741</v>
      </c>
      <c r="D6949" s="185">
        <f>VLOOKUP(Pag_Inicio_Corr_mas_casos[[#This Row],[Corregimiento]],Hoja3!$A$2:$D$676,4,0)</f>
        <v>80815</v>
      </c>
      <c r="E6949" s="186">
        <v>33</v>
      </c>
    </row>
    <row r="6950" spans="1:5">
      <c r="A6950" s="127">
        <v>44217</v>
      </c>
      <c r="B6950" s="183">
        <v>44217</v>
      </c>
      <c r="C6950" s="184" t="s">
        <v>853</v>
      </c>
      <c r="D6950" s="185">
        <f>VLOOKUP(Pag_Inicio_Corr_mas_casos[[#This Row],[Corregimiento]],Hoja3!$A$2:$D$676,4,0)</f>
        <v>130101</v>
      </c>
      <c r="E6950" s="186">
        <v>30</v>
      </c>
    </row>
    <row r="6951" spans="1:5">
      <c r="A6951" s="127">
        <v>44217</v>
      </c>
      <c r="B6951" s="183">
        <v>44217</v>
      </c>
      <c r="C6951" s="184" t="s">
        <v>725</v>
      </c>
      <c r="D6951" s="185">
        <f>VLOOKUP(Pag_Inicio_Corr_mas_casos[[#This Row],[Corregimiento]],Hoja3!$A$2:$D$676,4,0)</f>
        <v>80806</v>
      </c>
      <c r="E6951" s="186">
        <v>30</v>
      </c>
    </row>
    <row r="6952" spans="1:5">
      <c r="A6952" s="127">
        <v>44217</v>
      </c>
      <c r="B6952" s="183">
        <v>44217</v>
      </c>
      <c r="C6952" s="184" t="s">
        <v>796</v>
      </c>
      <c r="D6952" s="185">
        <f>VLOOKUP(Pag_Inicio_Corr_mas_casos[[#This Row],[Corregimiento]],Hoja3!$A$2:$D$676,4,0)</f>
        <v>80809</v>
      </c>
      <c r="E6952" s="186">
        <v>30</v>
      </c>
    </row>
    <row r="6953" spans="1:5">
      <c r="A6953" s="127">
        <v>44217</v>
      </c>
      <c r="B6953" s="183">
        <v>44217</v>
      </c>
      <c r="C6953" s="184" t="s">
        <v>722</v>
      </c>
      <c r="D6953" s="185">
        <f>VLOOKUP(Pag_Inicio_Corr_mas_casos[[#This Row],[Corregimiento]],Hoja3!$A$2:$D$676,4,0)</f>
        <v>80810</v>
      </c>
      <c r="E6953" s="186">
        <v>29</v>
      </c>
    </row>
    <row r="6954" spans="1:5">
      <c r="A6954" s="127">
        <v>44217</v>
      </c>
      <c r="B6954" s="183">
        <v>44217</v>
      </c>
      <c r="C6954" s="184" t="s">
        <v>724</v>
      </c>
      <c r="D6954" s="185">
        <f>VLOOKUP(Pag_Inicio_Corr_mas_casos[[#This Row],[Corregimiento]],Hoja3!$A$2:$D$676,4,0)</f>
        <v>81009</v>
      </c>
      <c r="E6954" s="186">
        <v>29</v>
      </c>
    </row>
    <row r="6955" spans="1:5">
      <c r="A6955" s="127">
        <v>44217</v>
      </c>
      <c r="B6955" s="183">
        <v>44217</v>
      </c>
      <c r="C6955" s="184" t="s">
        <v>727</v>
      </c>
      <c r="D6955" s="185">
        <f>VLOOKUP(Pag_Inicio_Corr_mas_casos[[#This Row],[Corregimiento]],Hoja3!$A$2:$D$676,4,0)</f>
        <v>80807</v>
      </c>
      <c r="E6955" s="186">
        <v>28</v>
      </c>
    </row>
    <row r="6956" spans="1:5">
      <c r="A6956" s="127">
        <v>44217</v>
      </c>
      <c r="B6956" s="183">
        <v>44217</v>
      </c>
      <c r="C6956" s="184" t="s">
        <v>739</v>
      </c>
      <c r="D6956" s="185">
        <f>VLOOKUP(Pag_Inicio_Corr_mas_casos[[#This Row],[Corregimiento]],Hoja3!$A$2:$D$676,4,0)</f>
        <v>80822</v>
      </c>
      <c r="E6956" s="186">
        <v>27</v>
      </c>
    </row>
    <row r="6957" spans="1:5">
      <c r="A6957" s="127">
        <v>44217</v>
      </c>
      <c r="B6957" s="183">
        <v>44217</v>
      </c>
      <c r="C6957" s="184" t="s">
        <v>737</v>
      </c>
      <c r="D6957" s="185">
        <f>VLOOKUP(Pag_Inicio_Corr_mas_casos[[#This Row],[Corregimiento]],Hoja3!$A$2:$D$676,4,0)</f>
        <v>80820</v>
      </c>
      <c r="E6957" s="186">
        <v>27</v>
      </c>
    </row>
    <row r="6958" spans="1:5">
      <c r="A6958" s="127">
        <v>44217</v>
      </c>
      <c r="B6958" s="183">
        <v>44217</v>
      </c>
      <c r="C6958" s="184" t="s">
        <v>733</v>
      </c>
      <c r="D6958" s="185">
        <f>VLOOKUP(Pag_Inicio_Corr_mas_casos[[#This Row],[Corregimiento]],Hoja3!$A$2:$D$676,4,0)</f>
        <v>80811</v>
      </c>
      <c r="E6958" s="186">
        <v>27</v>
      </c>
    </row>
    <row r="6959" spans="1:5">
      <c r="A6959" s="127">
        <v>44217</v>
      </c>
      <c r="B6959" s="183">
        <v>44217</v>
      </c>
      <c r="C6959" s="184" t="s">
        <v>817</v>
      </c>
      <c r="D6959" s="185">
        <f>VLOOKUP(Pag_Inicio_Corr_mas_casos[[#This Row],[Corregimiento]],Hoja3!$A$2:$D$676,4,0)</f>
        <v>30104</v>
      </c>
      <c r="E6959" s="186">
        <v>25</v>
      </c>
    </row>
    <row r="6960" spans="1:5">
      <c r="A6960" s="127">
        <v>44217</v>
      </c>
      <c r="B6960" s="183">
        <v>44217</v>
      </c>
      <c r="C6960" s="184" t="s">
        <v>807</v>
      </c>
      <c r="D6960" s="185">
        <f>VLOOKUP(Pag_Inicio_Corr_mas_casos[[#This Row],[Corregimiento]],Hoja3!$A$2:$D$676,4,0)</f>
        <v>91001</v>
      </c>
      <c r="E6960" s="186">
        <v>25</v>
      </c>
    </row>
    <row r="6961" spans="1:5">
      <c r="A6961" s="127">
        <v>44217</v>
      </c>
      <c r="B6961" s="183">
        <v>44217</v>
      </c>
      <c r="C6961" s="184" t="s">
        <v>804</v>
      </c>
      <c r="D6961" s="185">
        <f>VLOOKUP(Pag_Inicio_Corr_mas_casos[[#This Row],[Corregimiento]],Hoja3!$A$2:$D$676,4,0)</f>
        <v>81001</v>
      </c>
      <c r="E6961" s="186">
        <v>23</v>
      </c>
    </row>
    <row r="6962" spans="1:5">
      <c r="A6962" s="127">
        <v>44217</v>
      </c>
      <c r="B6962" s="183">
        <v>44217</v>
      </c>
      <c r="C6962" s="184" t="s">
        <v>752</v>
      </c>
      <c r="D6962" s="185">
        <f>VLOOKUP(Pag_Inicio_Corr_mas_casos[[#This Row],[Corregimiento]],Hoja3!$A$2:$D$676,4,0)</f>
        <v>30107</v>
      </c>
      <c r="E6962" s="186">
        <v>23</v>
      </c>
    </row>
    <row r="6963" spans="1:5">
      <c r="A6963" s="158">
        <v>44218</v>
      </c>
      <c r="B6963" s="187">
        <v>44218</v>
      </c>
      <c r="C6963" s="188" t="s">
        <v>797</v>
      </c>
      <c r="D6963" s="189">
        <f>VLOOKUP(Pag_Inicio_Corr_mas_casos[[#This Row],[Corregimiento]],Hoja3!$A$2:$D$676,4,0)</f>
        <v>80819</v>
      </c>
      <c r="E6963" s="190">
        <v>44</v>
      </c>
    </row>
    <row r="6964" spans="1:5">
      <c r="A6964" s="158">
        <v>44218</v>
      </c>
      <c r="B6964" s="187">
        <v>44218</v>
      </c>
      <c r="C6964" s="188" t="s">
        <v>821</v>
      </c>
      <c r="D6964" s="189">
        <f>VLOOKUP(Pag_Inicio_Corr_mas_casos[[#This Row],[Corregimiento]],Hoja3!$A$2:$D$676,4,0)</f>
        <v>130106</v>
      </c>
      <c r="E6964" s="190">
        <v>44</v>
      </c>
    </row>
    <row r="6965" spans="1:5">
      <c r="A6965" s="158">
        <v>44218</v>
      </c>
      <c r="B6965" s="187">
        <v>44218</v>
      </c>
      <c r="C6965" s="188" t="s">
        <v>845</v>
      </c>
      <c r="D6965" s="189">
        <f>VLOOKUP(Pag_Inicio_Corr_mas_casos[[#This Row],[Corregimiento]],Hoja3!$A$2:$D$676,4,0)</f>
        <v>40601</v>
      </c>
      <c r="E6965" s="190">
        <v>42</v>
      </c>
    </row>
    <row r="6966" spans="1:5">
      <c r="A6966" s="158">
        <v>44218</v>
      </c>
      <c r="B6966" s="187">
        <v>44218</v>
      </c>
      <c r="C6966" s="188" t="s">
        <v>800</v>
      </c>
      <c r="D6966" s="189">
        <f>VLOOKUP(Pag_Inicio_Corr_mas_casos[[#This Row],[Corregimiento]],Hoja3!$A$2:$D$676,4,0)</f>
        <v>130702</v>
      </c>
      <c r="E6966" s="190">
        <v>38</v>
      </c>
    </row>
    <row r="6967" spans="1:5">
      <c r="A6967" s="158">
        <v>44218</v>
      </c>
      <c r="B6967" s="187">
        <v>44218</v>
      </c>
      <c r="C6967" s="188" t="s">
        <v>726</v>
      </c>
      <c r="D6967" s="189">
        <f>VLOOKUP(Pag_Inicio_Corr_mas_casos[[#This Row],[Corregimiento]],Hoja3!$A$2:$D$676,4,0)</f>
        <v>80823</v>
      </c>
      <c r="E6967" s="190">
        <v>37</v>
      </c>
    </row>
    <row r="6968" spans="1:5">
      <c r="A6968" s="158">
        <v>44218</v>
      </c>
      <c r="B6968" s="187">
        <v>44218</v>
      </c>
      <c r="C6968" s="188" t="s">
        <v>831</v>
      </c>
      <c r="D6968" s="189">
        <f>VLOOKUP(Pag_Inicio_Corr_mas_casos[[#This Row],[Corregimiento]],Hoja3!$A$2:$D$676,4,0)</f>
        <v>80812</v>
      </c>
      <c r="E6968" s="190">
        <v>31</v>
      </c>
    </row>
    <row r="6969" spans="1:5">
      <c r="A6969" s="158">
        <v>44218</v>
      </c>
      <c r="B6969" s="187">
        <v>44218</v>
      </c>
      <c r="C6969" s="188" t="s">
        <v>804</v>
      </c>
      <c r="D6969" s="189">
        <f>VLOOKUP(Pag_Inicio_Corr_mas_casos[[#This Row],[Corregimiento]],Hoja3!$A$2:$D$676,4,0)</f>
        <v>81001</v>
      </c>
      <c r="E6969" s="190">
        <v>30</v>
      </c>
    </row>
    <row r="6970" spans="1:5">
      <c r="A6970" s="158">
        <v>44218</v>
      </c>
      <c r="B6970" s="187">
        <v>44218</v>
      </c>
      <c r="C6970" s="188" t="s">
        <v>729</v>
      </c>
      <c r="D6970" s="189">
        <f>VLOOKUP(Pag_Inicio_Corr_mas_casos[[#This Row],[Corregimiento]],Hoja3!$A$2:$D$676,4,0)</f>
        <v>130708</v>
      </c>
      <c r="E6970" s="190">
        <v>30</v>
      </c>
    </row>
    <row r="6971" spans="1:5">
      <c r="A6971" s="158">
        <v>44218</v>
      </c>
      <c r="B6971" s="187">
        <v>44218</v>
      </c>
      <c r="C6971" s="188" t="s">
        <v>807</v>
      </c>
      <c r="D6971" s="189">
        <f>VLOOKUP(Pag_Inicio_Corr_mas_casos[[#This Row],[Corregimiento]],Hoja3!$A$2:$D$676,4,0)</f>
        <v>91001</v>
      </c>
      <c r="E6971" s="190">
        <v>30</v>
      </c>
    </row>
    <row r="6972" spans="1:5">
      <c r="A6972" s="158">
        <v>44218</v>
      </c>
      <c r="B6972" s="187">
        <v>44218</v>
      </c>
      <c r="C6972" s="188" t="s">
        <v>739</v>
      </c>
      <c r="D6972" s="189">
        <f>VLOOKUP(Pag_Inicio_Corr_mas_casos[[#This Row],[Corregimiento]],Hoja3!$A$2:$D$676,4,0)</f>
        <v>80822</v>
      </c>
      <c r="E6972" s="190">
        <v>29</v>
      </c>
    </row>
    <row r="6973" spans="1:5">
      <c r="A6973" s="158">
        <v>44218</v>
      </c>
      <c r="B6973" s="187">
        <v>44218</v>
      </c>
      <c r="C6973" s="188" t="s">
        <v>839</v>
      </c>
      <c r="D6973" s="189">
        <f>VLOOKUP(Pag_Inicio_Corr_mas_casos[[#This Row],[Corregimiento]],Hoja3!$A$2:$D$676,4,0)</f>
        <v>130102</v>
      </c>
      <c r="E6973" s="190">
        <v>28</v>
      </c>
    </row>
    <row r="6974" spans="1:5">
      <c r="A6974" s="158">
        <v>44218</v>
      </c>
      <c r="B6974" s="187">
        <v>44218</v>
      </c>
      <c r="C6974" s="188" t="s">
        <v>744</v>
      </c>
      <c r="D6974" s="189">
        <f>VLOOKUP(Pag_Inicio_Corr_mas_casos[[#This Row],[Corregimiento]],Hoja3!$A$2:$D$676,4,0)</f>
        <v>130701</v>
      </c>
      <c r="E6974" s="190">
        <v>27</v>
      </c>
    </row>
    <row r="6975" spans="1:5">
      <c r="A6975" s="158">
        <v>44218</v>
      </c>
      <c r="B6975" s="187">
        <v>44218</v>
      </c>
      <c r="C6975" s="188" t="s">
        <v>730</v>
      </c>
      <c r="D6975" s="189">
        <f>VLOOKUP(Pag_Inicio_Corr_mas_casos[[#This Row],[Corregimiento]],Hoja3!$A$2:$D$676,4,0)</f>
        <v>81007</v>
      </c>
      <c r="E6975" s="190">
        <v>27</v>
      </c>
    </row>
    <row r="6976" spans="1:5">
      <c r="A6976" s="158">
        <v>44218</v>
      </c>
      <c r="B6976" s="187">
        <v>44218</v>
      </c>
      <c r="C6976" s="188" t="s">
        <v>725</v>
      </c>
      <c r="D6976" s="189">
        <f>VLOOKUP(Pag_Inicio_Corr_mas_casos[[#This Row],[Corregimiento]],Hoja3!$A$2:$D$676,4,0)</f>
        <v>80806</v>
      </c>
      <c r="E6976" s="190">
        <v>27</v>
      </c>
    </row>
    <row r="6977" spans="1:5">
      <c r="A6977" s="158">
        <v>44218</v>
      </c>
      <c r="B6977" s="187">
        <v>44218</v>
      </c>
      <c r="C6977" s="188" t="s">
        <v>742</v>
      </c>
      <c r="D6977" s="189">
        <f>VLOOKUP(Pag_Inicio_Corr_mas_casos[[#This Row],[Corregimiento]],Hoja3!$A$2:$D$676,4,0)</f>
        <v>130716</v>
      </c>
      <c r="E6977" s="190">
        <v>27</v>
      </c>
    </row>
    <row r="6978" spans="1:5">
      <c r="A6978" s="158">
        <v>44218</v>
      </c>
      <c r="B6978" s="187">
        <v>44218</v>
      </c>
      <c r="C6978" s="188" t="s">
        <v>555</v>
      </c>
      <c r="D6978" s="189">
        <f>VLOOKUP(Pag_Inicio_Corr_mas_casos[[#This Row],[Corregimiento]],Hoja3!$A$2:$D$676,4,0)</f>
        <v>80821</v>
      </c>
      <c r="E6978" s="190">
        <v>26</v>
      </c>
    </row>
    <row r="6979" spans="1:5">
      <c r="A6979" s="158">
        <v>44218</v>
      </c>
      <c r="B6979" s="187">
        <v>44218</v>
      </c>
      <c r="C6979" s="188" t="s">
        <v>741</v>
      </c>
      <c r="D6979" s="189">
        <f>VLOOKUP(Pag_Inicio_Corr_mas_casos[[#This Row],[Corregimiento]],Hoja3!$A$2:$D$676,4,0)</f>
        <v>80815</v>
      </c>
      <c r="E6979" s="190">
        <v>25</v>
      </c>
    </row>
    <row r="6980" spans="1:5">
      <c r="A6980" s="158">
        <v>44218</v>
      </c>
      <c r="B6980" s="187">
        <v>44218</v>
      </c>
      <c r="C6980" s="188" t="s">
        <v>806</v>
      </c>
      <c r="D6980" s="189">
        <f>VLOOKUP(Pag_Inicio_Corr_mas_casos[[#This Row],[Corregimiento]],Hoja3!$A$2:$D$676,4,0)</f>
        <v>81003</v>
      </c>
      <c r="E6980" s="190">
        <v>25</v>
      </c>
    </row>
    <row r="6981" spans="1:5">
      <c r="A6981" s="158">
        <v>44218</v>
      </c>
      <c r="B6981" s="187">
        <v>44218</v>
      </c>
      <c r="C6981" s="188" t="s">
        <v>723</v>
      </c>
      <c r="D6981" s="189">
        <f>VLOOKUP(Pag_Inicio_Corr_mas_casos[[#This Row],[Corregimiento]],Hoja3!$A$2:$D$676,4,0)</f>
        <v>130717</v>
      </c>
      <c r="E6981" s="190">
        <v>24</v>
      </c>
    </row>
    <row r="6982" spans="1:5">
      <c r="A6982" s="158">
        <v>44218</v>
      </c>
      <c r="B6982" s="187">
        <v>44218</v>
      </c>
      <c r="C6982" s="188" t="s">
        <v>853</v>
      </c>
      <c r="D6982" s="189">
        <f>VLOOKUP(Pag_Inicio_Corr_mas_casos[[#This Row],[Corregimiento]],Hoja3!$A$2:$D$676,4,0)</f>
        <v>130101</v>
      </c>
      <c r="E6982" s="190">
        <v>23</v>
      </c>
    </row>
    <row r="6983" spans="1:5">
      <c r="A6983" s="90">
        <v>44219</v>
      </c>
      <c r="B6983" s="191">
        <v>44219</v>
      </c>
      <c r="C6983" s="192" t="s">
        <v>921</v>
      </c>
      <c r="D6983" s="193">
        <f>VLOOKUP(Pag_Inicio_Corr_mas_casos[[#This Row],[Corregimiento]],Hoja3!$A$2:$D$676,4,0)</f>
        <v>91001</v>
      </c>
      <c r="E6983" s="194">
        <v>57</v>
      </c>
    </row>
    <row r="6984" spans="1:5">
      <c r="A6984" s="90">
        <v>44219</v>
      </c>
      <c r="B6984" s="191">
        <v>44219</v>
      </c>
      <c r="C6984" s="192" t="s">
        <v>922</v>
      </c>
      <c r="D6984" s="193">
        <f>VLOOKUP(Pag_Inicio_Corr_mas_casos[[#This Row],[Corregimiento]],Hoja3!$A$2:$D$676,4,0)</f>
        <v>80819</v>
      </c>
      <c r="E6984" s="194">
        <v>54</v>
      </c>
    </row>
    <row r="6985" spans="1:5">
      <c r="A6985" s="90">
        <v>44219</v>
      </c>
      <c r="B6985" s="191">
        <v>44219</v>
      </c>
      <c r="C6985" s="192" t="s">
        <v>923</v>
      </c>
      <c r="D6985" s="193">
        <f>VLOOKUP(Pag_Inicio_Corr_mas_casos[[#This Row],[Corregimiento]],Hoja3!$A$2:$D$676,4,0)</f>
        <v>80815</v>
      </c>
      <c r="E6985" s="194">
        <v>46</v>
      </c>
    </row>
    <row r="6986" spans="1:5">
      <c r="A6986" s="90">
        <v>44219</v>
      </c>
      <c r="B6986" s="191">
        <v>44219</v>
      </c>
      <c r="C6986" s="192" t="s">
        <v>555</v>
      </c>
      <c r="D6986" s="193">
        <f>VLOOKUP(Pag_Inicio_Corr_mas_casos[[#This Row],[Corregimiento]],Hoja3!$A$2:$D$676,4,0)</f>
        <v>80821</v>
      </c>
      <c r="E6986" s="194">
        <v>44</v>
      </c>
    </row>
    <row r="6987" spans="1:5">
      <c r="A6987" s="90">
        <v>44219</v>
      </c>
      <c r="B6987" s="191">
        <v>44219</v>
      </c>
      <c r="C6987" s="192" t="s">
        <v>845</v>
      </c>
      <c r="D6987" s="193">
        <f>VLOOKUP(Pag_Inicio_Corr_mas_casos[[#This Row],[Corregimiento]],Hoja3!$A$2:$D$676,4,0)</f>
        <v>40601</v>
      </c>
      <c r="E6987" s="194">
        <v>39</v>
      </c>
    </row>
    <row r="6988" spans="1:5">
      <c r="A6988" s="90">
        <v>44219</v>
      </c>
      <c r="B6988" s="191">
        <v>44219</v>
      </c>
      <c r="C6988" s="192" t="s">
        <v>726</v>
      </c>
      <c r="D6988" s="193">
        <f>VLOOKUP(Pag_Inicio_Corr_mas_casos[[#This Row],[Corregimiento]],Hoja3!$A$2:$D$676,4,0)</f>
        <v>80823</v>
      </c>
      <c r="E6988" s="194">
        <v>37</v>
      </c>
    </row>
    <row r="6989" spans="1:5">
      <c r="A6989" s="90">
        <v>44219</v>
      </c>
      <c r="B6989" s="191">
        <v>44219</v>
      </c>
      <c r="C6989" s="192" t="s">
        <v>831</v>
      </c>
      <c r="D6989" s="193">
        <f>VLOOKUP(Pag_Inicio_Corr_mas_casos[[#This Row],[Corregimiento]],Hoja3!$A$2:$D$676,4,0)</f>
        <v>80812</v>
      </c>
      <c r="E6989" s="194">
        <v>37</v>
      </c>
    </row>
    <row r="6990" spans="1:5">
      <c r="A6990" s="90">
        <v>44219</v>
      </c>
      <c r="B6990" s="191">
        <v>44219</v>
      </c>
      <c r="C6990" s="192" t="s">
        <v>729</v>
      </c>
      <c r="D6990" s="193">
        <f>VLOOKUP(Pag_Inicio_Corr_mas_casos[[#This Row],[Corregimiento]],Hoja3!$A$2:$D$676,4,0)</f>
        <v>130708</v>
      </c>
      <c r="E6990" s="194">
        <v>35</v>
      </c>
    </row>
    <row r="6991" spans="1:5">
      <c r="A6991" s="90">
        <v>44219</v>
      </c>
      <c r="B6991" s="191">
        <v>44219</v>
      </c>
      <c r="C6991" s="192" t="s">
        <v>796</v>
      </c>
      <c r="D6991" s="193">
        <f>VLOOKUP(Pag_Inicio_Corr_mas_casos[[#This Row],[Corregimiento]],Hoja3!$A$2:$D$676,4,0)</f>
        <v>80809</v>
      </c>
      <c r="E6991" s="194">
        <v>35</v>
      </c>
    </row>
    <row r="6992" spans="1:5">
      <c r="A6992" s="90">
        <v>44219</v>
      </c>
      <c r="B6992" s="191">
        <v>44219</v>
      </c>
      <c r="C6992" s="192" t="s">
        <v>744</v>
      </c>
      <c r="D6992" s="193">
        <f>VLOOKUP(Pag_Inicio_Corr_mas_casos[[#This Row],[Corregimiento]],Hoja3!$A$2:$D$676,4,0)</f>
        <v>130701</v>
      </c>
      <c r="E6992" s="194">
        <v>33</v>
      </c>
    </row>
    <row r="6993" spans="1:5">
      <c r="A6993" s="90">
        <v>44219</v>
      </c>
      <c r="B6993" s="191">
        <v>44219</v>
      </c>
      <c r="C6993" s="192" t="s">
        <v>739</v>
      </c>
      <c r="D6993" s="193">
        <f>VLOOKUP(Pag_Inicio_Corr_mas_casos[[#This Row],[Corregimiento]],Hoja3!$A$2:$D$676,4,0)</f>
        <v>80822</v>
      </c>
      <c r="E6993" s="194">
        <v>32</v>
      </c>
    </row>
    <row r="6994" spans="1:5">
      <c r="A6994" s="90">
        <v>44219</v>
      </c>
      <c r="B6994" s="191">
        <v>44219</v>
      </c>
      <c r="C6994" s="192" t="s">
        <v>728</v>
      </c>
      <c r="D6994" s="193">
        <f>VLOOKUP(Pag_Inicio_Corr_mas_casos[[#This Row],[Corregimiento]],Hoja3!$A$2:$D$676,4,0)</f>
        <v>80816</v>
      </c>
      <c r="E6994" s="194">
        <v>30</v>
      </c>
    </row>
    <row r="6995" spans="1:5">
      <c r="A6995" s="90">
        <v>44219</v>
      </c>
      <c r="B6995" s="191">
        <v>44219</v>
      </c>
      <c r="C6995" s="192" t="s">
        <v>806</v>
      </c>
      <c r="D6995" s="193">
        <f>VLOOKUP(Pag_Inicio_Corr_mas_casos[[#This Row],[Corregimiento]],Hoja3!$A$2:$D$676,4,0)</f>
        <v>81003</v>
      </c>
      <c r="E6995" s="194">
        <v>29</v>
      </c>
    </row>
    <row r="6996" spans="1:5">
      <c r="A6996" s="90">
        <v>44219</v>
      </c>
      <c r="B6996" s="191">
        <v>44219</v>
      </c>
      <c r="C6996" s="192" t="s">
        <v>853</v>
      </c>
      <c r="D6996" s="193">
        <f>VLOOKUP(Pag_Inicio_Corr_mas_casos[[#This Row],[Corregimiento]],Hoja3!$A$2:$D$676,4,0)</f>
        <v>130101</v>
      </c>
      <c r="E6996" s="194">
        <v>28</v>
      </c>
    </row>
    <row r="6997" spans="1:5">
      <c r="A6997" s="90">
        <v>44219</v>
      </c>
      <c r="B6997" s="191">
        <v>44219</v>
      </c>
      <c r="C6997" s="192" t="s">
        <v>737</v>
      </c>
      <c r="D6997" s="193">
        <f>VLOOKUP(Pag_Inicio_Corr_mas_casos[[#This Row],[Corregimiento]],Hoja3!$A$2:$D$676,4,0)</f>
        <v>80820</v>
      </c>
      <c r="E6997" s="194">
        <v>28</v>
      </c>
    </row>
    <row r="6998" spans="1:5">
      <c r="A6998" s="90">
        <v>44219</v>
      </c>
      <c r="B6998" s="191">
        <v>44219</v>
      </c>
      <c r="C6998" s="192" t="s">
        <v>814</v>
      </c>
      <c r="D6998" s="193">
        <f>VLOOKUP(Pag_Inicio_Corr_mas_casos[[#This Row],[Corregimiento]],Hoja3!$A$2:$D$676,4,0)</f>
        <v>20609</v>
      </c>
      <c r="E6998" s="194">
        <v>28</v>
      </c>
    </row>
    <row r="6999" spans="1:5">
      <c r="A6999" s="90">
        <v>44219</v>
      </c>
      <c r="B6999" s="191">
        <v>44219</v>
      </c>
      <c r="C6999" s="192" t="s">
        <v>735</v>
      </c>
      <c r="D6999" s="193">
        <f>VLOOKUP(Pag_Inicio_Corr_mas_casos[[#This Row],[Corregimiento]],Hoja3!$A$2:$D$676,4,0)</f>
        <v>130107</v>
      </c>
      <c r="E6999" s="194">
        <v>27</v>
      </c>
    </row>
    <row r="7000" spans="1:5">
      <c r="A7000" s="90">
        <v>44219</v>
      </c>
      <c r="B7000" s="191">
        <v>44219</v>
      </c>
      <c r="C7000" s="192" t="s">
        <v>722</v>
      </c>
      <c r="D7000" s="193">
        <f>VLOOKUP(Pag_Inicio_Corr_mas_casos[[#This Row],[Corregimiento]],Hoja3!$A$2:$D$676,4,0)</f>
        <v>80810</v>
      </c>
      <c r="E7000" s="194">
        <v>27</v>
      </c>
    </row>
    <row r="7001" spans="1:5">
      <c r="A7001" s="90">
        <v>44219</v>
      </c>
      <c r="B7001" s="191">
        <v>44219</v>
      </c>
      <c r="C7001" s="192" t="s">
        <v>749</v>
      </c>
      <c r="D7001" s="193">
        <f>VLOOKUP(Pag_Inicio_Corr_mas_casos[[#This Row],[Corregimiento]],Hoja3!$A$2:$D$676,4,0)</f>
        <v>30113</v>
      </c>
      <c r="E7001" s="194">
        <v>27</v>
      </c>
    </row>
    <row r="7002" spans="1:5">
      <c r="A7002" s="90">
        <v>44219</v>
      </c>
      <c r="B7002" s="191">
        <v>44219</v>
      </c>
      <c r="C7002" s="192" t="s">
        <v>725</v>
      </c>
      <c r="D7002" s="193">
        <f>VLOOKUP(Pag_Inicio_Corr_mas_casos[[#This Row],[Corregimiento]],Hoja3!$A$2:$D$676,4,0)</f>
        <v>80806</v>
      </c>
      <c r="E7002" s="194">
        <v>24</v>
      </c>
    </row>
    <row r="7003" spans="1:5">
      <c r="A7003" s="135">
        <v>44220</v>
      </c>
      <c r="B7003" s="195">
        <v>44220</v>
      </c>
      <c r="C7003" s="175" t="s">
        <v>555</v>
      </c>
      <c r="D7003" s="178">
        <f>VLOOKUP(Pag_Inicio_Corr_mas_casos[[#This Row],[Corregimiento]],Hoja3!$A$2:$D$676,4,0)</f>
        <v>80821</v>
      </c>
      <c r="E7003" s="177">
        <v>49</v>
      </c>
    </row>
    <row r="7004" spans="1:5">
      <c r="A7004" s="135">
        <v>44220</v>
      </c>
      <c r="B7004" s="195">
        <v>44220</v>
      </c>
      <c r="C7004" s="175" t="s">
        <v>739</v>
      </c>
      <c r="D7004" s="178">
        <f>VLOOKUP(Pag_Inicio_Corr_mas_casos[[#This Row],[Corregimiento]],Hoja3!$A$2:$D$676,4,0)</f>
        <v>80822</v>
      </c>
      <c r="E7004" s="177">
        <v>43</v>
      </c>
    </row>
    <row r="7005" spans="1:5">
      <c r="A7005" s="135">
        <v>44220</v>
      </c>
      <c r="B7005" s="195">
        <v>44220</v>
      </c>
      <c r="C7005" s="175" t="s">
        <v>807</v>
      </c>
      <c r="D7005" s="178">
        <f>VLOOKUP(Pag_Inicio_Corr_mas_casos[[#This Row],[Corregimiento]],Hoja3!$A$2:$D$676,4,0)</f>
        <v>91001</v>
      </c>
      <c r="E7005" s="177">
        <v>30</v>
      </c>
    </row>
    <row r="7006" spans="1:5">
      <c r="A7006" s="135">
        <v>44220</v>
      </c>
      <c r="B7006" s="195">
        <v>44220</v>
      </c>
      <c r="C7006" s="175" t="s">
        <v>741</v>
      </c>
      <c r="D7006" s="178">
        <f>VLOOKUP(Pag_Inicio_Corr_mas_casos[[#This Row],[Corregimiento]],Hoja3!$A$2:$D$676,4,0)</f>
        <v>80815</v>
      </c>
      <c r="E7006" s="177">
        <v>27</v>
      </c>
    </row>
    <row r="7007" spans="1:5">
      <c r="A7007" s="135">
        <v>44220</v>
      </c>
      <c r="B7007" s="195">
        <v>44220</v>
      </c>
      <c r="C7007" s="175" t="s">
        <v>737</v>
      </c>
      <c r="D7007" s="178">
        <f>VLOOKUP(Pag_Inicio_Corr_mas_casos[[#This Row],[Corregimiento]],Hoja3!$A$2:$D$676,4,0)</f>
        <v>80820</v>
      </c>
      <c r="E7007" s="177">
        <v>26</v>
      </c>
    </row>
    <row r="7008" spans="1:5">
      <c r="A7008" s="135">
        <v>44220</v>
      </c>
      <c r="B7008" s="195">
        <v>44220</v>
      </c>
      <c r="C7008" s="175" t="s">
        <v>845</v>
      </c>
      <c r="D7008" s="178">
        <f>VLOOKUP(Pag_Inicio_Corr_mas_casos[[#This Row],[Corregimiento]],Hoja3!$A$2:$D$676,4,0)</f>
        <v>40601</v>
      </c>
      <c r="E7008" s="177">
        <v>25</v>
      </c>
    </row>
    <row r="7009" spans="1:5">
      <c r="A7009" s="135">
        <v>44220</v>
      </c>
      <c r="B7009" s="195">
        <v>44220</v>
      </c>
      <c r="C7009" s="175" t="s">
        <v>839</v>
      </c>
      <c r="D7009" s="178">
        <f>VLOOKUP(Pag_Inicio_Corr_mas_casos[[#This Row],[Corregimiento]],Hoja3!$A$2:$D$676,4,0)</f>
        <v>130102</v>
      </c>
      <c r="E7009" s="177">
        <v>23</v>
      </c>
    </row>
    <row r="7010" spans="1:5">
      <c r="A7010" s="135">
        <v>44220</v>
      </c>
      <c r="B7010" s="195">
        <v>44220</v>
      </c>
      <c r="C7010" s="175" t="s">
        <v>738</v>
      </c>
      <c r="D7010" s="178">
        <f>VLOOKUP(Pag_Inicio_Corr_mas_casos[[#This Row],[Corregimiento]],Hoja3!$A$2:$D$676,4,0)</f>
        <v>80817</v>
      </c>
      <c r="E7010" s="177">
        <v>23</v>
      </c>
    </row>
    <row r="7011" spans="1:5">
      <c r="A7011" s="135">
        <v>44220</v>
      </c>
      <c r="B7011" s="195">
        <v>44220</v>
      </c>
      <c r="C7011" s="175" t="s">
        <v>797</v>
      </c>
      <c r="D7011" s="178">
        <f>VLOOKUP(Pag_Inicio_Corr_mas_casos[[#This Row],[Corregimiento]],Hoja3!$A$2:$D$676,4,0)</f>
        <v>80819</v>
      </c>
      <c r="E7011" s="177">
        <v>21</v>
      </c>
    </row>
    <row r="7012" spans="1:5">
      <c r="A7012" s="135">
        <v>44220</v>
      </c>
      <c r="B7012" s="195">
        <v>44220</v>
      </c>
      <c r="C7012" s="175" t="s">
        <v>732</v>
      </c>
      <c r="D7012" s="178">
        <f>VLOOKUP(Pag_Inicio_Corr_mas_casos[[#This Row],[Corregimiento]],Hoja3!$A$2:$D$676,4,0)</f>
        <v>80826</v>
      </c>
      <c r="E7012" s="177">
        <v>20</v>
      </c>
    </row>
    <row r="7013" spans="1:5">
      <c r="A7013" s="135">
        <v>44220</v>
      </c>
      <c r="B7013" s="195">
        <v>44220</v>
      </c>
      <c r="C7013" s="175" t="s">
        <v>755</v>
      </c>
      <c r="D7013" s="178">
        <f>VLOOKUP(Pag_Inicio_Corr_mas_casos[[#This Row],[Corregimiento]],Hoja3!$A$2:$D$676,4,0)</f>
        <v>40606</v>
      </c>
      <c r="E7013" s="177">
        <v>19</v>
      </c>
    </row>
    <row r="7014" spans="1:5">
      <c r="A7014" s="135">
        <v>44220</v>
      </c>
      <c r="B7014" s="195">
        <v>44220</v>
      </c>
      <c r="C7014" s="175" t="s">
        <v>726</v>
      </c>
      <c r="D7014" s="178">
        <f>VLOOKUP(Pag_Inicio_Corr_mas_casos[[#This Row],[Corregimiento]],Hoja3!$A$2:$D$676,4,0)</f>
        <v>80823</v>
      </c>
      <c r="E7014" s="177">
        <v>18</v>
      </c>
    </row>
    <row r="7015" spans="1:5">
      <c r="A7015" s="135">
        <v>44220</v>
      </c>
      <c r="B7015" s="195">
        <v>44220</v>
      </c>
      <c r="C7015" s="175" t="s">
        <v>831</v>
      </c>
      <c r="D7015" s="178">
        <f>VLOOKUP(Pag_Inicio_Corr_mas_casos[[#This Row],[Corregimiento]],Hoja3!$A$2:$D$676,4,0)</f>
        <v>80812</v>
      </c>
      <c r="E7015" s="177">
        <v>18</v>
      </c>
    </row>
    <row r="7016" spans="1:5">
      <c r="A7016" s="135">
        <v>44220</v>
      </c>
      <c r="B7016" s="195">
        <v>44220</v>
      </c>
      <c r="C7016" s="175" t="s">
        <v>730</v>
      </c>
      <c r="D7016" s="178">
        <f>VLOOKUP(Pag_Inicio_Corr_mas_casos[[#This Row],[Corregimiento]],Hoja3!$A$2:$D$676,4,0)</f>
        <v>81007</v>
      </c>
      <c r="E7016" s="177">
        <v>17</v>
      </c>
    </row>
    <row r="7017" spans="1:5">
      <c r="A7017" s="135">
        <v>44220</v>
      </c>
      <c r="B7017" s="195">
        <v>44220</v>
      </c>
      <c r="C7017" s="175" t="s">
        <v>752</v>
      </c>
      <c r="D7017" s="178">
        <f>VLOOKUP(Pag_Inicio_Corr_mas_casos[[#This Row],[Corregimiento]],Hoja3!$A$2:$D$676,4,0)</f>
        <v>30107</v>
      </c>
      <c r="E7017" s="177">
        <v>17</v>
      </c>
    </row>
    <row r="7018" spans="1:5">
      <c r="A7018" s="135">
        <v>44220</v>
      </c>
      <c r="B7018" s="195">
        <v>44220</v>
      </c>
      <c r="C7018" s="175" t="s">
        <v>760</v>
      </c>
      <c r="D7018" s="178">
        <f>VLOOKUP(Pag_Inicio_Corr_mas_casos[[#This Row],[Corregimiento]],Hoja3!$A$2:$D$676,4,0)</f>
        <v>20207</v>
      </c>
      <c r="E7018" s="177">
        <v>17</v>
      </c>
    </row>
    <row r="7019" spans="1:5">
      <c r="A7019" s="135">
        <v>44220</v>
      </c>
      <c r="B7019" s="195">
        <v>44220</v>
      </c>
      <c r="C7019" s="175" t="s">
        <v>744</v>
      </c>
      <c r="D7019" s="178">
        <f>VLOOKUP(Pag_Inicio_Corr_mas_casos[[#This Row],[Corregimiento]],Hoja3!$A$2:$D$676,4,0)</f>
        <v>130701</v>
      </c>
      <c r="E7019" s="177">
        <v>16</v>
      </c>
    </row>
    <row r="7020" spans="1:5">
      <c r="A7020" s="135">
        <v>44220</v>
      </c>
      <c r="B7020" s="195">
        <v>44220</v>
      </c>
      <c r="C7020" s="175" t="s">
        <v>722</v>
      </c>
      <c r="D7020" s="178">
        <f>VLOOKUP(Pag_Inicio_Corr_mas_casos[[#This Row],[Corregimiento]],Hoja3!$A$2:$D$676,4,0)</f>
        <v>80810</v>
      </c>
      <c r="E7020" s="177">
        <v>16</v>
      </c>
    </row>
    <row r="7021" spans="1:5">
      <c r="A7021" s="135">
        <v>44220</v>
      </c>
      <c r="B7021" s="195">
        <v>44220</v>
      </c>
      <c r="C7021" s="175" t="s">
        <v>736</v>
      </c>
      <c r="D7021" s="178">
        <f>VLOOKUP(Pag_Inicio_Corr_mas_casos[[#This Row],[Corregimiento]],Hoja3!$A$2:$D$676,4,0)</f>
        <v>80813</v>
      </c>
      <c r="E7021" s="177">
        <v>16</v>
      </c>
    </row>
    <row r="7022" spans="1:5">
      <c r="A7022" s="135">
        <v>44220</v>
      </c>
      <c r="B7022" s="195">
        <v>44220</v>
      </c>
      <c r="C7022" s="175" t="s">
        <v>796</v>
      </c>
      <c r="D7022" s="178">
        <f>VLOOKUP(Pag_Inicio_Corr_mas_casos[[#This Row],[Corregimiento]],Hoja3!$A$2:$D$676,4,0)</f>
        <v>80809</v>
      </c>
      <c r="E7022" s="177">
        <v>16</v>
      </c>
    </row>
    <row r="7023" spans="1:5">
      <c r="A7023" s="111">
        <v>44221</v>
      </c>
      <c r="B7023" s="196">
        <v>44221</v>
      </c>
      <c r="C7023" s="197" t="s">
        <v>555</v>
      </c>
      <c r="D7023" s="198">
        <f>VLOOKUP(Pag_Inicio_Corr_mas_casos[[#This Row],[Corregimiento]],Hoja3!$A$2:$D$676,4,0)</f>
        <v>80821</v>
      </c>
      <c r="E7023" s="199">
        <v>31</v>
      </c>
    </row>
    <row r="7024" spans="1:5">
      <c r="A7024" s="111">
        <v>44221</v>
      </c>
      <c r="B7024" s="196">
        <v>44221</v>
      </c>
      <c r="C7024" s="197" t="s">
        <v>797</v>
      </c>
      <c r="D7024" s="198">
        <f>VLOOKUP(Pag_Inicio_Corr_mas_casos[[#This Row],[Corregimiento]],Hoja3!$A$2:$D$676,4,0)</f>
        <v>80819</v>
      </c>
      <c r="E7024" s="199">
        <v>29</v>
      </c>
    </row>
    <row r="7025" spans="1:5">
      <c r="A7025" s="111">
        <v>44221</v>
      </c>
      <c r="B7025" s="196">
        <v>44221</v>
      </c>
      <c r="C7025" s="197" t="s">
        <v>737</v>
      </c>
      <c r="D7025" s="198">
        <f>VLOOKUP(Pag_Inicio_Corr_mas_casos[[#This Row],[Corregimiento]],Hoja3!$A$2:$D$676,4,0)</f>
        <v>80820</v>
      </c>
      <c r="E7025" s="199">
        <v>27</v>
      </c>
    </row>
    <row r="7026" spans="1:5">
      <c r="A7026" s="111">
        <v>44221</v>
      </c>
      <c r="B7026" s="196">
        <v>44221</v>
      </c>
      <c r="C7026" s="197" t="s">
        <v>839</v>
      </c>
      <c r="D7026" s="198">
        <f>VLOOKUP(Pag_Inicio_Corr_mas_casos[[#This Row],[Corregimiento]],Hoja3!$A$2:$D$676,4,0)</f>
        <v>130102</v>
      </c>
      <c r="E7026" s="199">
        <v>23</v>
      </c>
    </row>
    <row r="7027" spans="1:5">
      <c r="A7027" s="111">
        <v>44221</v>
      </c>
      <c r="B7027" s="196">
        <v>44221</v>
      </c>
      <c r="C7027" s="113" t="s">
        <v>924</v>
      </c>
      <c r="D7027" s="198">
        <f>VLOOKUP(Pag_Inicio_Corr_mas_casos[[#This Row],[Corregimiento]],Hoja3!$A$2:$D$676,4,0)</f>
        <v>91201</v>
      </c>
      <c r="E7027" s="199">
        <v>18</v>
      </c>
    </row>
    <row r="7028" spans="1:5">
      <c r="A7028" s="111">
        <v>44221</v>
      </c>
      <c r="B7028" s="196">
        <v>44221</v>
      </c>
      <c r="C7028" s="197" t="s">
        <v>845</v>
      </c>
      <c r="D7028" s="198">
        <f>VLOOKUP(Pag_Inicio_Corr_mas_casos[[#This Row],[Corregimiento]],Hoja3!$A$2:$D$676,4,0)</f>
        <v>40601</v>
      </c>
      <c r="E7028" s="199">
        <v>17</v>
      </c>
    </row>
    <row r="7029" spans="1:5">
      <c r="A7029" s="111">
        <v>44221</v>
      </c>
      <c r="B7029" s="196">
        <v>44221</v>
      </c>
      <c r="C7029" s="197" t="s">
        <v>744</v>
      </c>
      <c r="D7029" s="198">
        <f>VLOOKUP(Pag_Inicio_Corr_mas_casos[[#This Row],[Corregimiento]],Hoja3!$A$2:$D$676,4,0)</f>
        <v>130701</v>
      </c>
      <c r="E7029" s="199">
        <v>16</v>
      </c>
    </row>
    <row r="7030" spans="1:5">
      <c r="A7030" s="111">
        <v>44221</v>
      </c>
      <c r="B7030" s="196">
        <v>44221</v>
      </c>
      <c r="C7030" s="197" t="s">
        <v>739</v>
      </c>
      <c r="D7030" s="198">
        <f>VLOOKUP(Pag_Inicio_Corr_mas_casos[[#This Row],[Corregimiento]],Hoja3!$A$2:$D$676,4,0)</f>
        <v>80822</v>
      </c>
      <c r="E7030" s="113">
        <v>15</v>
      </c>
    </row>
    <row r="7031" spans="1:5">
      <c r="A7031" s="111">
        <v>44221</v>
      </c>
      <c r="B7031" s="196">
        <v>44221</v>
      </c>
      <c r="C7031" s="200" t="s">
        <v>738</v>
      </c>
      <c r="D7031" s="201">
        <f>VLOOKUP(Pag_Inicio_Corr_mas_casos[[#This Row],[Corregimiento]],Hoja3!$A$2:$D$676,4,0)</f>
        <v>80817</v>
      </c>
      <c r="E7031" s="113">
        <v>15</v>
      </c>
    </row>
    <row r="7032" spans="1:5">
      <c r="A7032" s="111">
        <v>44221</v>
      </c>
      <c r="B7032" s="196">
        <v>44221</v>
      </c>
      <c r="C7032" s="200" t="s">
        <v>725</v>
      </c>
      <c r="D7032" s="201">
        <f>VLOOKUP(Pag_Inicio_Corr_mas_casos[[#This Row],[Corregimiento]],Hoja3!$A$2:$D$676,4,0)</f>
        <v>80806</v>
      </c>
      <c r="E7032" s="113">
        <v>13</v>
      </c>
    </row>
    <row r="7033" spans="1:5">
      <c r="A7033" s="111">
        <v>44221</v>
      </c>
      <c r="B7033" s="196">
        <v>44221</v>
      </c>
      <c r="C7033" s="200" t="s">
        <v>812</v>
      </c>
      <c r="D7033" s="201">
        <f>VLOOKUP(Pag_Inicio_Corr_mas_casos[[#This Row],[Corregimiento]],Hoja3!$A$2:$D$676,4,0)</f>
        <v>30103</v>
      </c>
      <c r="E7033" s="113">
        <v>13</v>
      </c>
    </row>
    <row r="7034" spans="1:5">
      <c r="A7034" s="111">
        <v>44221</v>
      </c>
      <c r="B7034" s="196">
        <v>44221</v>
      </c>
      <c r="C7034" s="200" t="s">
        <v>804</v>
      </c>
      <c r="D7034" s="201">
        <f>VLOOKUP(Pag_Inicio_Corr_mas_casos[[#This Row],[Corregimiento]],Hoja3!$A$2:$D$676,4,0)</f>
        <v>81001</v>
      </c>
      <c r="E7034" s="113">
        <v>12</v>
      </c>
    </row>
    <row r="7035" spans="1:5">
      <c r="A7035" s="111">
        <v>44221</v>
      </c>
      <c r="B7035" s="196">
        <v>44221</v>
      </c>
      <c r="C7035" s="200" t="s">
        <v>853</v>
      </c>
      <c r="D7035" s="201">
        <f>VLOOKUP(Pag_Inicio_Corr_mas_casos[[#This Row],[Corregimiento]],Hoja3!$A$2:$D$676,4,0)</f>
        <v>130101</v>
      </c>
      <c r="E7035" s="113">
        <v>12</v>
      </c>
    </row>
    <row r="7036" spans="1:5">
      <c r="A7036" s="111">
        <v>44221</v>
      </c>
      <c r="B7036" s="196">
        <v>44221</v>
      </c>
      <c r="C7036" s="200" t="s">
        <v>806</v>
      </c>
      <c r="D7036" s="201">
        <f>VLOOKUP(Pag_Inicio_Corr_mas_casos[[#This Row],[Corregimiento]],Hoja3!$A$2:$D$676,4,0)</f>
        <v>81003</v>
      </c>
      <c r="E7036" s="113">
        <v>12</v>
      </c>
    </row>
    <row r="7037" spans="1:5">
      <c r="A7037" s="111">
        <v>44221</v>
      </c>
      <c r="B7037" s="196">
        <v>44221</v>
      </c>
      <c r="C7037" s="200" t="s">
        <v>831</v>
      </c>
      <c r="D7037" s="201">
        <f>VLOOKUP(Pag_Inicio_Corr_mas_casos[[#This Row],[Corregimiento]],Hoja3!$A$2:$D$676,4,0)</f>
        <v>80812</v>
      </c>
      <c r="E7037" s="113">
        <v>12</v>
      </c>
    </row>
    <row r="7038" spans="1:5">
      <c r="A7038" s="111">
        <v>44221</v>
      </c>
      <c r="B7038" s="196">
        <v>44221</v>
      </c>
      <c r="C7038" s="200" t="s">
        <v>821</v>
      </c>
      <c r="D7038" s="201">
        <f>VLOOKUP(Pag_Inicio_Corr_mas_casos[[#This Row],[Corregimiento]],Hoja3!$A$2:$D$676,4,0)</f>
        <v>130106</v>
      </c>
      <c r="E7038" s="113">
        <v>12</v>
      </c>
    </row>
    <row r="7039" spans="1:5">
      <c r="A7039" s="111">
        <v>44221</v>
      </c>
      <c r="B7039" s="196">
        <v>44221</v>
      </c>
      <c r="C7039" s="200" t="s">
        <v>741</v>
      </c>
      <c r="D7039" s="201">
        <f>VLOOKUP(Pag_Inicio_Corr_mas_casos[[#This Row],[Corregimiento]],Hoja3!$A$2:$D$676,4,0)</f>
        <v>80815</v>
      </c>
      <c r="E7039" s="113">
        <v>11</v>
      </c>
    </row>
    <row r="7040" spans="1:5">
      <c r="A7040" s="111">
        <v>44221</v>
      </c>
      <c r="B7040" s="196">
        <v>44221</v>
      </c>
      <c r="C7040" s="200" t="s">
        <v>729</v>
      </c>
      <c r="D7040" s="201">
        <f>VLOOKUP(Pag_Inicio_Corr_mas_casos[[#This Row],[Corregimiento]],Hoja3!$A$2:$D$676,4,0)</f>
        <v>130708</v>
      </c>
      <c r="E7040" s="113">
        <v>11</v>
      </c>
    </row>
    <row r="7041" spans="1:5">
      <c r="A7041" s="111">
        <v>44221</v>
      </c>
      <c r="B7041" s="196">
        <v>44221</v>
      </c>
      <c r="C7041" s="200" t="s">
        <v>730</v>
      </c>
      <c r="D7041" s="201">
        <f>VLOOKUP(Pag_Inicio_Corr_mas_casos[[#This Row],[Corregimiento]],Hoja3!$A$2:$D$676,4,0)</f>
        <v>81007</v>
      </c>
      <c r="E7041" s="113">
        <v>10</v>
      </c>
    </row>
    <row r="7042" spans="1:5">
      <c r="A7042" s="111">
        <v>44221</v>
      </c>
      <c r="B7042" s="196">
        <v>44221</v>
      </c>
      <c r="C7042" s="200" t="s">
        <v>727</v>
      </c>
      <c r="D7042" s="201">
        <f>VLOOKUP(Pag_Inicio_Corr_mas_casos[[#This Row],[Corregimiento]],Hoja3!$A$2:$D$676,4,0)</f>
        <v>80807</v>
      </c>
      <c r="E7042" s="199">
        <v>10</v>
      </c>
    </row>
    <row r="7043" spans="1:5">
      <c r="A7043" s="127">
        <v>44222</v>
      </c>
      <c r="B7043" s="183">
        <v>44222</v>
      </c>
      <c r="C7043" s="184" t="s">
        <v>853</v>
      </c>
      <c r="D7043" s="185">
        <f>VLOOKUP(Pag_Inicio_Corr_mas_casos[[#This Row],[Corregimiento]],Hoja3!$A$2:$D$676,4,0)</f>
        <v>130101</v>
      </c>
      <c r="E7043" s="186">
        <v>40</v>
      </c>
    </row>
    <row r="7044" spans="1:5">
      <c r="A7044" s="127">
        <v>44222</v>
      </c>
      <c r="B7044" s="183">
        <v>44222</v>
      </c>
      <c r="C7044" s="184" t="s">
        <v>845</v>
      </c>
      <c r="D7044" s="185">
        <f>VLOOKUP(Pag_Inicio_Corr_mas_casos[[#This Row],[Corregimiento]],Hoja3!$A$2:$D$676,4,0)</f>
        <v>40601</v>
      </c>
      <c r="E7044" s="186">
        <v>37</v>
      </c>
    </row>
    <row r="7045" spans="1:5">
      <c r="A7045" s="127">
        <v>44222</v>
      </c>
      <c r="B7045" s="183">
        <v>44222</v>
      </c>
      <c r="C7045" s="184" t="s">
        <v>807</v>
      </c>
      <c r="D7045" s="185">
        <f>VLOOKUP(Pag_Inicio_Corr_mas_casos[[#This Row],[Corregimiento]],Hoja3!$A$2:$D$676,4,0)</f>
        <v>91001</v>
      </c>
      <c r="E7045" s="186">
        <v>36</v>
      </c>
    </row>
    <row r="7046" spans="1:5">
      <c r="A7046" s="127">
        <v>44222</v>
      </c>
      <c r="B7046" s="183">
        <v>44222</v>
      </c>
      <c r="C7046" s="184" t="s">
        <v>800</v>
      </c>
      <c r="D7046" s="185">
        <f>VLOOKUP(Pag_Inicio_Corr_mas_casos[[#This Row],[Corregimiento]],Hoja3!$A$2:$D$676,4,0)</f>
        <v>130702</v>
      </c>
      <c r="E7046" s="129">
        <v>35</v>
      </c>
    </row>
    <row r="7047" spans="1:5">
      <c r="A7047" s="127">
        <v>44222</v>
      </c>
      <c r="B7047" s="183">
        <v>44222</v>
      </c>
      <c r="C7047" s="129" t="s">
        <v>821</v>
      </c>
      <c r="D7047" s="130">
        <f>VLOOKUP(Pag_Inicio_Corr_mas_casos[[#This Row],[Corregimiento]],Hoja3!$A$2:$D$676,4,0)</f>
        <v>130106</v>
      </c>
      <c r="E7047" s="129">
        <v>35</v>
      </c>
    </row>
    <row r="7048" spans="1:5">
      <c r="A7048" s="127">
        <v>44222</v>
      </c>
      <c r="B7048" s="183">
        <v>44222</v>
      </c>
      <c r="C7048" s="129" t="s">
        <v>797</v>
      </c>
      <c r="D7048" s="130">
        <f>VLOOKUP(Pag_Inicio_Corr_mas_casos[[#This Row],[Corregimiento]],Hoja3!$A$2:$D$676,4,0)</f>
        <v>80819</v>
      </c>
      <c r="E7048" s="129">
        <v>34</v>
      </c>
    </row>
    <row r="7049" spans="1:5">
      <c r="A7049" s="127">
        <v>44222</v>
      </c>
      <c r="B7049" s="183">
        <v>44222</v>
      </c>
      <c r="C7049" s="129" t="s">
        <v>739</v>
      </c>
      <c r="D7049" s="130">
        <f>VLOOKUP(Pag_Inicio_Corr_mas_casos[[#This Row],[Corregimiento]],Hoja3!$A$2:$D$676,4,0)</f>
        <v>80822</v>
      </c>
      <c r="E7049" s="129">
        <v>29</v>
      </c>
    </row>
    <row r="7050" spans="1:5">
      <c r="A7050" s="127">
        <v>44222</v>
      </c>
      <c r="B7050" s="183">
        <v>44222</v>
      </c>
      <c r="C7050" s="129" t="s">
        <v>796</v>
      </c>
      <c r="D7050" s="130">
        <f>VLOOKUP(Pag_Inicio_Corr_mas_casos[[#This Row],[Corregimiento]],Hoja3!$A$2:$D$676,4,0)</f>
        <v>80809</v>
      </c>
      <c r="E7050" s="129">
        <v>28</v>
      </c>
    </row>
    <row r="7051" spans="1:5">
      <c r="A7051" s="127">
        <v>44222</v>
      </c>
      <c r="B7051" s="183">
        <v>44222</v>
      </c>
      <c r="C7051" s="129" t="s">
        <v>831</v>
      </c>
      <c r="D7051" s="130">
        <f>VLOOKUP(Pag_Inicio_Corr_mas_casos[[#This Row],[Corregimiento]],Hoja3!$A$2:$D$676,4,0)</f>
        <v>80812</v>
      </c>
      <c r="E7051" s="129">
        <v>26</v>
      </c>
    </row>
    <row r="7052" spans="1:5">
      <c r="A7052" s="127">
        <v>44222</v>
      </c>
      <c r="B7052" s="183">
        <v>44222</v>
      </c>
      <c r="C7052" s="129" t="s">
        <v>555</v>
      </c>
      <c r="D7052" s="130">
        <f>VLOOKUP(Pag_Inicio_Corr_mas_casos[[#This Row],[Corregimiento]],Hoja3!$A$2:$D$676,4,0)</f>
        <v>80821</v>
      </c>
      <c r="E7052" s="129">
        <v>25</v>
      </c>
    </row>
    <row r="7053" spans="1:5">
      <c r="A7053" s="127">
        <v>44222</v>
      </c>
      <c r="B7053" s="183">
        <v>44222</v>
      </c>
      <c r="C7053" s="129" t="s">
        <v>792</v>
      </c>
      <c r="D7053" s="130">
        <f>VLOOKUP(Pag_Inicio_Corr_mas_casos[[#This Row],[Corregimiento]],Hoja3!$A$2:$D$676,4,0)</f>
        <v>40612</v>
      </c>
      <c r="E7053" s="129">
        <v>24</v>
      </c>
    </row>
    <row r="7054" spans="1:5">
      <c r="A7054" s="127">
        <v>44222</v>
      </c>
      <c r="B7054" s="183">
        <v>44222</v>
      </c>
      <c r="C7054" s="129" t="s">
        <v>737</v>
      </c>
      <c r="D7054" s="130">
        <f>VLOOKUP(Pag_Inicio_Corr_mas_casos[[#This Row],[Corregimiento]],Hoja3!$A$2:$D$676,4,0)</f>
        <v>80820</v>
      </c>
      <c r="E7054" s="129">
        <v>24</v>
      </c>
    </row>
    <row r="7055" spans="1:5">
      <c r="A7055" s="127">
        <v>44222</v>
      </c>
      <c r="B7055" s="183">
        <v>44222</v>
      </c>
      <c r="C7055" s="129" t="s">
        <v>741</v>
      </c>
      <c r="D7055" s="130">
        <f>VLOOKUP(Pag_Inicio_Corr_mas_casos[[#This Row],[Corregimiento]],Hoja3!$A$2:$D$676,4,0)</f>
        <v>80815</v>
      </c>
      <c r="E7055" s="129">
        <v>23</v>
      </c>
    </row>
    <row r="7056" spans="1:5">
      <c r="A7056" s="127">
        <v>44222</v>
      </c>
      <c r="B7056" s="183">
        <v>44222</v>
      </c>
      <c r="C7056" s="129" t="s">
        <v>752</v>
      </c>
      <c r="D7056" s="130">
        <f>VLOOKUP(Pag_Inicio_Corr_mas_casos[[#This Row],[Corregimiento]],Hoja3!$A$2:$D$676,4,0)</f>
        <v>30107</v>
      </c>
      <c r="E7056" s="129">
        <v>23</v>
      </c>
    </row>
    <row r="7057" spans="1:5">
      <c r="A7057" s="127">
        <v>44222</v>
      </c>
      <c r="B7057" s="183">
        <v>44222</v>
      </c>
      <c r="C7057" s="129" t="s">
        <v>722</v>
      </c>
      <c r="D7057" s="130">
        <f>VLOOKUP(Pag_Inicio_Corr_mas_casos[[#This Row],[Corregimiento]],Hoja3!$A$2:$D$676,4,0)</f>
        <v>80810</v>
      </c>
      <c r="E7057" s="129">
        <v>23</v>
      </c>
    </row>
    <row r="7058" spans="1:5">
      <c r="A7058" s="127">
        <v>44222</v>
      </c>
      <c r="B7058" s="183">
        <v>44222</v>
      </c>
      <c r="C7058" s="129" t="s">
        <v>733</v>
      </c>
      <c r="D7058" s="130">
        <f>VLOOKUP(Pag_Inicio_Corr_mas_casos[[#This Row],[Corregimiento]],Hoja3!$A$2:$D$676,4,0)</f>
        <v>80811</v>
      </c>
      <c r="E7058" s="129">
        <v>23</v>
      </c>
    </row>
    <row r="7059" spans="1:5">
      <c r="A7059" s="127">
        <v>44222</v>
      </c>
      <c r="B7059" s="183">
        <v>44222</v>
      </c>
      <c r="C7059" s="129" t="s">
        <v>741</v>
      </c>
      <c r="D7059" s="130">
        <f>VLOOKUP(Pag_Inicio_Corr_mas_casos[[#This Row],[Corregimiento]],Hoja3!$A$2:$D$676,4,0)</f>
        <v>80815</v>
      </c>
      <c r="E7059" s="129">
        <v>22</v>
      </c>
    </row>
    <row r="7060" spans="1:5">
      <c r="A7060" s="127">
        <v>44222</v>
      </c>
      <c r="B7060" s="183">
        <v>44222</v>
      </c>
      <c r="C7060" s="129" t="s">
        <v>746</v>
      </c>
      <c r="D7060" s="130">
        <f>VLOOKUP(Pag_Inicio_Corr_mas_casos[[#This Row],[Corregimiento]],Hoja3!$A$2:$D$676,4,0)</f>
        <v>20601</v>
      </c>
      <c r="E7060" s="129">
        <v>22</v>
      </c>
    </row>
    <row r="7061" spans="1:5">
      <c r="A7061" s="127">
        <v>44222</v>
      </c>
      <c r="B7061" s="183">
        <v>44222</v>
      </c>
      <c r="C7061" s="129" t="s">
        <v>808</v>
      </c>
      <c r="D7061" s="130">
        <f>VLOOKUP(Pag_Inicio_Corr_mas_casos[[#This Row],[Corregimiento]],Hoja3!$A$2:$D$676,4,0)</f>
        <v>30111</v>
      </c>
      <c r="E7061" s="129">
        <v>22</v>
      </c>
    </row>
    <row r="7062" spans="1:5">
      <c r="A7062" s="127">
        <v>44222</v>
      </c>
      <c r="B7062" s="183">
        <v>44222</v>
      </c>
      <c r="C7062" s="129" t="s">
        <v>728</v>
      </c>
      <c r="D7062" s="130">
        <f>VLOOKUP(Pag_Inicio_Corr_mas_casos[[#This Row],[Corregimiento]],Hoja3!$A$2:$D$676,4,0)</f>
        <v>80816</v>
      </c>
      <c r="E7062" s="129">
        <v>21</v>
      </c>
    </row>
    <row r="7063" spans="1:5">
      <c r="A7063" s="131">
        <v>44223</v>
      </c>
      <c r="B7063" s="132">
        <v>44223</v>
      </c>
      <c r="C7063" s="133" t="s">
        <v>881</v>
      </c>
      <c r="D7063" s="134">
        <f>VLOOKUP(Pag_Inicio_Corr_mas_casos[[#This Row],[Corregimiento]],Hoja3!$A$2:$D$676,4,0)</f>
        <v>130106</v>
      </c>
      <c r="E7063" s="133">
        <v>45</v>
      </c>
    </row>
    <row r="7064" spans="1:5">
      <c r="A7064" s="131">
        <v>44223</v>
      </c>
      <c r="B7064" s="132">
        <v>44223</v>
      </c>
      <c r="C7064" s="133" t="s">
        <v>853</v>
      </c>
      <c r="D7064" s="134">
        <f>VLOOKUP(Pag_Inicio_Corr_mas_casos[[#This Row],[Corregimiento]],Hoja3!$A$2:$D$676,4,0)</f>
        <v>130101</v>
      </c>
      <c r="E7064" s="133">
        <v>40</v>
      </c>
    </row>
    <row r="7065" spans="1:5">
      <c r="A7065" s="131">
        <v>44223</v>
      </c>
      <c r="B7065" s="132">
        <v>44223</v>
      </c>
      <c r="C7065" s="133" t="s">
        <v>739</v>
      </c>
      <c r="D7065" s="134">
        <f>VLOOKUP(Pag_Inicio_Corr_mas_casos[[#This Row],[Corregimiento]],Hoja3!$A$2:$D$676,4,0)</f>
        <v>80822</v>
      </c>
      <c r="E7065" s="133">
        <v>35</v>
      </c>
    </row>
    <row r="7066" spans="1:5">
      <c r="A7066" s="131">
        <v>44223</v>
      </c>
      <c r="B7066" s="132">
        <v>44223</v>
      </c>
      <c r="C7066" s="133" t="s">
        <v>726</v>
      </c>
      <c r="D7066" s="134">
        <f>VLOOKUP(Pag_Inicio_Corr_mas_casos[[#This Row],[Corregimiento]],Hoja3!$A$2:$D$676,4,0)</f>
        <v>80823</v>
      </c>
      <c r="E7066" s="133">
        <v>35</v>
      </c>
    </row>
    <row r="7067" spans="1:5">
      <c r="A7067" s="131">
        <v>44223</v>
      </c>
      <c r="B7067" s="132">
        <v>44223</v>
      </c>
      <c r="C7067" s="133" t="s">
        <v>845</v>
      </c>
      <c r="D7067" s="134">
        <f>VLOOKUP(Pag_Inicio_Corr_mas_casos[[#This Row],[Corregimiento]],Hoja3!$A$2:$D$676,4,0)</f>
        <v>40601</v>
      </c>
      <c r="E7067" s="133">
        <v>33</v>
      </c>
    </row>
    <row r="7068" spans="1:5">
      <c r="A7068" s="131">
        <v>44223</v>
      </c>
      <c r="B7068" s="132">
        <v>44223</v>
      </c>
      <c r="C7068" s="133" t="s">
        <v>797</v>
      </c>
      <c r="D7068" s="134">
        <f>VLOOKUP(Pag_Inicio_Corr_mas_casos[[#This Row],[Corregimiento]],Hoja3!$A$2:$D$676,4,0)</f>
        <v>80819</v>
      </c>
      <c r="E7068" s="133">
        <v>33</v>
      </c>
    </row>
    <row r="7069" spans="1:5">
      <c r="A7069" s="131">
        <v>44223</v>
      </c>
      <c r="B7069" s="132">
        <v>44223</v>
      </c>
      <c r="C7069" s="133" t="s">
        <v>744</v>
      </c>
      <c r="D7069" s="134">
        <f>VLOOKUP(Pag_Inicio_Corr_mas_casos[[#This Row],[Corregimiento]],Hoja3!$A$2:$D$676,4,0)</f>
        <v>130701</v>
      </c>
      <c r="E7069" s="133">
        <v>33</v>
      </c>
    </row>
    <row r="7070" spans="1:5">
      <c r="A7070" s="131">
        <v>44223</v>
      </c>
      <c r="B7070" s="132">
        <v>44223</v>
      </c>
      <c r="C7070" s="133" t="s">
        <v>807</v>
      </c>
      <c r="D7070" s="134">
        <f>VLOOKUP(Pag_Inicio_Corr_mas_casos[[#This Row],[Corregimiento]],Hoja3!$A$2:$D$676,4,0)</f>
        <v>91001</v>
      </c>
      <c r="E7070" s="133">
        <v>31</v>
      </c>
    </row>
    <row r="7071" spans="1:5">
      <c r="A7071" s="131">
        <v>44223</v>
      </c>
      <c r="B7071" s="132">
        <v>44223</v>
      </c>
      <c r="C7071" s="133" t="s">
        <v>741</v>
      </c>
      <c r="D7071" s="134">
        <f>VLOOKUP(Pag_Inicio_Corr_mas_casos[[#This Row],[Corregimiento]],Hoja3!$A$2:$D$676,4,0)</f>
        <v>80815</v>
      </c>
      <c r="E7071" s="133">
        <v>31</v>
      </c>
    </row>
    <row r="7072" spans="1:5">
      <c r="A7072" s="131">
        <v>44223</v>
      </c>
      <c r="B7072" s="132">
        <v>44223</v>
      </c>
      <c r="C7072" s="133" t="s">
        <v>555</v>
      </c>
      <c r="D7072" s="134">
        <f>VLOOKUP(Pag_Inicio_Corr_mas_casos[[#This Row],[Corregimiento]],Hoja3!$A$2:$D$676,4,0)</f>
        <v>80821</v>
      </c>
      <c r="E7072" s="133">
        <v>28</v>
      </c>
    </row>
    <row r="7073" spans="1:5">
      <c r="A7073" s="131">
        <v>44223</v>
      </c>
      <c r="B7073" s="132">
        <v>44223</v>
      </c>
      <c r="C7073" s="133" t="s">
        <v>729</v>
      </c>
      <c r="D7073" s="134">
        <f>VLOOKUP(Pag_Inicio_Corr_mas_casos[[#This Row],[Corregimiento]],Hoja3!$A$2:$D$676,4,0)</f>
        <v>130708</v>
      </c>
      <c r="E7073" s="133">
        <v>27</v>
      </c>
    </row>
    <row r="7074" spans="1:5">
      <c r="A7074" s="131">
        <v>44223</v>
      </c>
      <c r="B7074" s="132">
        <v>44223</v>
      </c>
      <c r="C7074" s="133" t="s">
        <v>725</v>
      </c>
      <c r="D7074" s="134">
        <f>VLOOKUP(Pag_Inicio_Corr_mas_casos[[#This Row],[Corregimiento]],Hoja3!$A$2:$D$676,4,0)</f>
        <v>80806</v>
      </c>
      <c r="E7074" s="133">
        <v>23</v>
      </c>
    </row>
    <row r="7075" spans="1:5">
      <c r="A7075" s="131">
        <v>44223</v>
      </c>
      <c r="B7075" s="132">
        <v>44223</v>
      </c>
      <c r="C7075" s="133" t="s">
        <v>804</v>
      </c>
      <c r="D7075" s="134">
        <f>VLOOKUP(Pag_Inicio_Corr_mas_casos[[#This Row],[Corregimiento]],Hoja3!$A$2:$D$676,4,0)</f>
        <v>81001</v>
      </c>
      <c r="E7075" s="133">
        <v>23</v>
      </c>
    </row>
    <row r="7076" spans="1:5">
      <c r="A7076" s="131">
        <v>44223</v>
      </c>
      <c r="B7076" s="132">
        <v>44223</v>
      </c>
      <c r="C7076" s="133" t="s">
        <v>839</v>
      </c>
      <c r="D7076" s="134">
        <f>VLOOKUP(Pag_Inicio_Corr_mas_casos[[#This Row],[Corregimiento]],Hoja3!$A$2:$D$676,4,0)</f>
        <v>130102</v>
      </c>
      <c r="E7076" s="133">
        <v>21</v>
      </c>
    </row>
    <row r="7077" spans="1:5">
      <c r="A7077" s="131">
        <v>44223</v>
      </c>
      <c r="B7077" s="132">
        <v>44223</v>
      </c>
      <c r="C7077" s="133" t="s">
        <v>796</v>
      </c>
      <c r="D7077" s="134">
        <f>VLOOKUP(Pag_Inicio_Corr_mas_casos[[#This Row],[Corregimiento]],Hoja3!$A$2:$D$676,4,0)</f>
        <v>80809</v>
      </c>
      <c r="E7077" s="133">
        <v>21</v>
      </c>
    </row>
    <row r="7078" spans="1:5">
      <c r="A7078" s="131">
        <v>44223</v>
      </c>
      <c r="B7078" s="132">
        <v>44223</v>
      </c>
      <c r="C7078" s="133" t="s">
        <v>805</v>
      </c>
      <c r="D7078" s="134">
        <f>VLOOKUP(Pag_Inicio_Corr_mas_casos[[#This Row],[Corregimiento]],Hoja3!$A$2:$D$676,4,0)</f>
        <v>81002</v>
      </c>
      <c r="E7078" s="133">
        <v>20</v>
      </c>
    </row>
    <row r="7079" spans="1:5">
      <c r="A7079" s="131">
        <v>44223</v>
      </c>
      <c r="B7079" s="132">
        <v>44223</v>
      </c>
      <c r="C7079" s="133" t="s">
        <v>800</v>
      </c>
      <c r="D7079" s="134">
        <f>VLOOKUP(Pag_Inicio_Corr_mas_casos[[#This Row],[Corregimiento]],Hoja3!$A$2:$D$676,4,0)</f>
        <v>130702</v>
      </c>
      <c r="E7079" s="133">
        <v>19</v>
      </c>
    </row>
    <row r="7080" spans="1:5">
      <c r="A7080" s="131">
        <v>44223</v>
      </c>
      <c r="B7080" s="132">
        <v>44223</v>
      </c>
      <c r="C7080" s="133" t="s">
        <v>831</v>
      </c>
      <c r="D7080" s="134">
        <f>VLOOKUP(Pag_Inicio_Corr_mas_casos[[#This Row],[Corregimiento]],Hoja3!$A$2:$D$676,4,0)</f>
        <v>80812</v>
      </c>
      <c r="E7080" s="133">
        <v>19</v>
      </c>
    </row>
    <row r="7081" spans="1:5">
      <c r="A7081" s="131">
        <v>44223</v>
      </c>
      <c r="B7081" s="132">
        <v>44223</v>
      </c>
      <c r="C7081" s="133" t="s">
        <v>728</v>
      </c>
      <c r="D7081" s="134">
        <f>VLOOKUP(Pag_Inicio_Corr_mas_casos[[#This Row],[Corregimiento]],Hoja3!$A$2:$D$676,4,0)</f>
        <v>80816</v>
      </c>
      <c r="E7081" s="133">
        <v>18</v>
      </c>
    </row>
    <row r="7082" spans="1:5">
      <c r="A7082" s="131">
        <v>44223</v>
      </c>
      <c r="B7082" s="132">
        <v>44223</v>
      </c>
      <c r="C7082" s="133" t="s">
        <v>840</v>
      </c>
      <c r="D7082" s="134">
        <f>VLOOKUP(Pag_Inicio_Corr_mas_casos[[#This Row],[Corregimiento]],Hoja3!$A$2:$D$676,4,0)</f>
        <v>90301</v>
      </c>
      <c r="E7082" s="133">
        <v>18</v>
      </c>
    </row>
    <row r="7083" spans="1:5">
      <c r="A7083" s="90">
        <v>44224</v>
      </c>
      <c r="B7083" s="91">
        <v>44224</v>
      </c>
      <c r="C7083" s="92" t="s">
        <v>678</v>
      </c>
      <c r="D7083" s="93">
        <f>VLOOKUP(Pag_Inicio_Corr_mas_casos[[#This Row],[Corregimiento]],Hoja3!$A$2:$D$676,4,0)</f>
        <v>91001</v>
      </c>
      <c r="E7083" s="92">
        <v>39</v>
      </c>
    </row>
    <row r="7084" spans="1:5">
      <c r="A7084" s="90">
        <v>44224</v>
      </c>
      <c r="B7084" s="91">
        <v>44224</v>
      </c>
      <c r="C7084" s="92" t="s">
        <v>555</v>
      </c>
      <c r="D7084" s="93">
        <f>VLOOKUP(Pag_Inicio_Corr_mas_casos[[#This Row],[Corregimiento]],Hoja3!$A$2:$D$676,4,0)</f>
        <v>80821</v>
      </c>
      <c r="E7084" s="92">
        <v>35</v>
      </c>
    </row>
    <row r="7085" spans="1:5">
      <c r="A7085" s="90">
        <v>44224</v>
      </c>
      <c r="B7085" s="91">
        <v>44224</v>
      </c>
      <c r="C7085" s="92" t="s">
        <v>845</v>
      </c>
      <c r="D7085" s="93">
        <f>VLOOKUP(Pag_Inicio_Corr_mas_casos[[#This Row],[Corregimiento]],Hoja3!$A$2:$D$676,4,0)</f>
        <v>40601</v>
      </c>
      <c r="E7085" s="92">
        <v>34</v>
      </c>
    </row>
    <row r="7086" spans="1:5">
      <c r="A7086" s="90">
        <v>44224</v>
      </c>
      <c r="B7086" s="91">
        <v>44224</v>
      </c>
      <c r="C7086" s="92" t="s">
        <v>797</v>
      </c>
      <c r="D7086" s="93">
        <f>VLOOKUP(Pag_Inicio_Corr_mas_casos[[#This Row],[Corregimiento]],Hoja3!$A$2:$D$676,4,0)</f>
        <v>80819</v>
      </c>
      <c r="E7086" s="92">
        <v>27</v>
      </c>
    </row>
    <row r="7087" spans="1:5">
      <c r="A7087" s="90">
        <v>44224</v>
      </c>
      <c r="B7087" s="91">
        <v>44224</v>
      </c>
      <c r="C7087" s="92" t="s">
        <v>744</v>
      </c>
      <c r="D7087" s="93">
        <f>VLOOKUP(Pag_Inicio_Corr_mas_casos[[#This Row],[Corregimiento]],Hoja3!$A$2:$D$676,4,0)</f>
        <v>130701</v>
      </c>
      <c r="E7087" s="92">
        <v>27</v>
      </c>
    </row>
    <row r="7088" spans="1:5">
      <c r="A7088" s="90">
        <v>44224</v>
      </c>
      <c r="B7088" s="91">
        <v>44224</v>
      </c>
      <c r="C7088" s="92" t="s">
        <v>831</v>
      </c>
      <c r="D7088" s="93">
        <f>VLOOKUP(Pag_Inicio_Corr_mas_casos[[#This Row],[Corregimiento]],Hoja3!$A$2:$D$676,4,0)</f>
        <v>80812</v>
      </c>
      <c r="E7088" s="92">
        <v>25</v>
      </c>
    </row>
    <row r="7089" spans="1:5">
      <c r="A7089" s="90">
        <v>44224</v>
      </c>
      <c r="B7089" s="91">
        <v>44224</v>
      </c>
      <c r="C7089" s="92" t="s">
        <v>796</v>
      </c>
      <c r="D7089" s="93">
        <f>VLOOKUP(Pag_Inicio_Corr_mas_casos[[#This Row],[Corregimiento]],Hoja3!$A$2:$D$676,4,0)</f>
        <v>80809</v>
      </c>
      <c r="E7089" s="92">
        <v>22</v>
      </c>
    </row>
    <row r="7090" spans="1:5">
      <c r="A7090" s="90">
        <v>44224</v>
      </c>
      <c r="B7090" s="91">
        <v>44224</v>
      </c>
      <c r="C7090" s="92" t="s">
        <v>839</v>
      </c>
      <c r="D7090" s="93">
        <f>VLOOKUP(Pag_Inicio_Corr_mas_casos[[#This Row],[Corregimiento]],Hoja3!$A$2:$D$676,4,0)</f>
        <v>130102</v>
      </c>
      <c r="E7090" s="92">
        <v>22</v>
      </c>
    </row>
    <row r="7091" spans="1:5">
      <c r="A7091" s="90">
        <v>44224</v>
      </c>
      <c r="B7091" s="91">
        <v>44224</v>
      </c>
      <c r="C7091" s="92" t="s">
        <v>739</v>
      </c>
      <c r="D7091" s="93">
        <f>VLOOKUP(Pag_Inicio_Corr_mas_casos[[#This Row],[Corregimiento]],Hoja3!$A$2:$D$676,4,0)</f>
        <v>80822</v>
      </c>
      <c r="E7091" s="92">
        <v>21</v>
      </c>
    </row>
    <row r="7092" spans="1:5">
      <c r="A7092" s="90">
        <v>44224</v>
      </c>
      <c r="B7092" s="91">
        <v>44224</v>
      </c>
      <c r="C7092" s="92" t="s">
        <v>737</v>
      </c>
      <c r="D7092" s="93">
        <f>VLOOKUP(Pag_Inicio_Corr_mas_casos[[#This Row],[Corregimiento]],Hoja3!$A$2:$D$676,4,0)</f>
        <v>80820</v>
      </c>
      <c r="E7092" s="92">
        <v>20</v>
      </c>
    </row>
    <row r="7093" spans="1:5">
      <c r="A7093" s="90">
        <v>44224</v>
      </c>
      <c r="B7093" s="91">
        <v>44224</v>
      </c>
      <c r="C7093" s="92" t="s">
        <v>804</v>
      </c>
      <c r="D7093" s="93">
        <f>VLOOKUP(Pag_Inicio_Corr_mas_casos[[#This Row],[Corregimiento]],Hoja3!$A$2:$D$676,4,0)</f>
        <v>81001</v>
      </c>
      <c r="E7093" s="92">
        <v>20</v>
      </c>
    </row>
    <row r="7094" spans="1:5">
      <c r="A7094" s="90">
        <v>44224</v>
      </c>
      <c r="B7094" s="91">
        <v>44224</v>
      </c>
      <c r="C7094" s="92" t="s">
        <v>725</v>
      </c>
      <c r="D7094" s="93">
        <f>VLOOKUP(Pag_Inicio_Corr_mas_casos[[#This Row],[Corregimiento]],Hoja3!$A$2:$D$676,4,0)</f>
        <v>80806</v>
      </c>
      <c r="E7094" s="92">
        <v>18</v>
      </c>
    </row>
    <row r="7095" spans="1:5">
      <c r="A7095" s="90">
        <v>44224</v>
      </c>
      <c r="B7095" s="91">
        <v>44224</v>
      </c>
      <c r="C7095" s="92" t="s">
        <v>800</v>
      </c>
      <c r="D7095" s="93">
        <f>VLOOKUP(Pag_Inicio_Corr_mas_casos[[#This Row],[Corregimiento]],Hoja3!$A$2:$D$676,4,0)</f>
        <v>130702</v>
      </c>
      <c r="E7095" s="92">
        <v>18</v>
      </c>
    </row>
    <row r="7096" spans="1:5">
      <c r="A7096" s="90">
        <v>44224</v>
      </c>
      <c r="B7096" s="91">
        <v>44224</v>
      </c>
      <c r="C7096" s="92" t="s">
        <v>735</v>
      </c>
      <c r="D7096" s="93">
        <f>VLOOKUP(Pag_Inicio_Corr_mas_casos[[#This Row],[Corregimiento]],Hoja3!$A$2:$D$676,4,0)</f>
        <v>130107</v>
      </c>
      <c r="E7096" s="92">
        <v>18</v>
      </c>
    </row>
    <row r="7097" spans="1:5">
      <c r="A7097" s="90">
        <v>44224</v>
      </c>
      <c r="B7097" s="91">
        <v>44224</v>
      </c>
      <c r="C7097" s="92" t="s">
        <v>726</v>
      </c>
      <c r="D7097" s="93">
        <f>VLOOKUP(Pag_Inicio_Corr_mas_casos[[#This Row],[Corregimiento]],Hoja3!$A$2:$D$676,4,0)</f>
        <v>80823</v>
      </c>
      <c r="E7097" s="92">
        <v>18</v>
      </c>
    </row>
    <row r="7098" spans="1:5">
      <c r="A7098" s="90">
        <v>44224</v>
      </c>
      <c r="B7098" s="91">
        <v>44224</v>
      </c>
      <c r="C7098" s="92" t="s">
        <v>821</v>
      </c>
      <c r="D7098" s="93">
        <f>VLOOKUP(Pag_Inicio_Corr_mas_casos[[#This Row],[Corregimiento]],Hoja3!$A$2:$D$676,4,0)</f>
        <v>130106</v>
      </c>
      <c r="E7098" s="92">
        <v>17</v>
      </c>
    </row>
    <row r="7099" spans="1:5">
      <c r="A7099" s="90">
        <v>44224</v>
      </c>
      <c r="B7099" s="91">
        <v>44224</v>
      </c>
      <c r="C7099" s="92" t="s">
        <v>752</v>
      </c>
      <c r="D7099" s="93">
        <f>VLOOKUP(Pag_Inicio_Corr_mas_casos[[#This Row],[Corregimiento]],Hoja3!$A$2:$D$676,4,0)</f>
        <v>30107</v>
      </c>
      <c r="E7099" s="92">
        <v>17</v>
      </c>
    </row>
    <row r="7100" spans="1:5">
      <c r="A7100" s="90">
        <v>44224</v>
      </c>
      <c r="B7100" s="91">
        <v>44224</v>
      </c>
      <c r="C7100" s="92" t="s">
        <v>729</v>
      </c>
      <c r="D7100" s="93">
        <f>VLOOKUP(Pag_Inicio_Corr_mas_casos[[#This Row],[Corregimiento]],Hoja3!$A$2:$D$676,4,0)</f>
        <v>130708</v>
      </c>
      <c r="E7100" s="92">
        <v>17</v>
      </c>
    </row>
    <row r="7101" spans="1:5">
      <c r="A7101" s="90">
        <v>44224</v>
      </c>
      <c r="B7101" s="91">
        <v>44224</v>
      </c>
      <c r="C7101" s="92" t="s">
        <v>741</v>
      </c>
      <c r="D7101" s="93">
        <f>VLOOKUP(Pag_Inicio_Corr_mas_casos[[#This Row],[Corregimiento]],Hoja3!$A$2:$D$676,4,0)</f>
        <v>80815</v>
      </c>
      <c r="E7101" s="92">
        <v>15</v>
      </c>
    </row>
    <row r="7102" spans="1:5">
      <c r="A7102" s="90">
        <v>44224</v>
      </c>
      <c r="B7102" s="91">
        <v>44224</v>
      </c>
      <c r="C7102" s="92" t="s">
        <v>777</v>
      </c>
      <c r="D7102" s="93">
        <f>VLOOKUP(Pag_Inicio_Corr_mas_casos[[#This Row],[Corregimiento]],Hoja3!$A$2:$D$676,4,0)</f>
        <v>80808</v>
      </c>
      <c r="E7102" s="92">
        <v>15</v>
      </c>
    </row>
    <row r="7103" spans="1:5">
      <c r="A7103" s="135">
        <v>44225</v>
      </c>
      <c r="B7103" s="136">
        <v>44225</v>
      </c>
      <c r="C7103" s="137" t="s">
        <v>555</v>
      </c>
      <c r="D7103" s="138">
        <f>VLOOKUP(Pag_Inicio_Corr_mas_casos[[#This Row],[Corregimiento]],Hoja3!$A$2:$D$676,4,0)</f>
        <v>80821</v>
      </c>
      <c r="E7103" s="137">
        <v>39</v>
      </c>
    </row>
    <row r="7104" spans="1:5">
      <c r="A7104" s="135">
        <v>44225</v>
      </c>
      <c r="B7104" s="136">
        <v>44225</v>
      </c>
      <c r="C7104" s="137" t="s">
        <v>845</v>
      </c>
      <c r="D7104" s="138">
        <f>VLOOKUP(Pag_Inicio_Corr_mas_casos[[#This Row],[Corregimiento]],Hoja3!$A$2:$D$676,4,0)</f>
        <v>40601</v>
      </c>
      <c r="E7104" s="137">
        <v>37</v>
      </c>
    </row>
    <row r="7105" spans="1:5">
      <c r="A7105" s="135">
        <v>44225</v>
      </c>
      <c r="B7105" s="136">
        <v>44225</v>
      </c>
      <c r="C7105" s="137" t="s">
        <v>726</v>
      </c>
      <c r="D7105" s="138">
        <f>VLOOKUP(Pag_Inicio_Corr_mas_casos[[#This Row],[Corregimiento]],Hoja3!$A$2:$D$676,4,0)</f>
        <v>80823</v>
      </c>
      <c r="E7105" s="137">
        <v>34</v>
      </c>
    </row>
    <row r="7106" spans="1:5">
      <c r="A7106" s="135">
        <v>44225</v>
      </c>
      <c r="B7106" s="136">
        <v>44225</v>
      </c>
      <c r="C7106" s="137" t="s">
        <v>821</v>
      </c>
      <c r="D7106" s="138">
        <f>VLOOKUP(Pag_Inicio_Corr_mas_casos[[#This Row],[Corregimiento]],Hoja3!$A$2:$D$676,4,0)</f>
        <v>130106</v>
      </c>
      <c r="E7106" s="137">
        <v>32</v>
      </c>
    </row>
    <row r="7107" spans="1:5">
      <c r="A7107" s="135">
        <v>44225</v>
      </c>
      <c r="B7107" s="136">
        <v>44225</v>
      </c>
      <c r="C7107" s="137" t="s">
        <v>741</v>
      </c>
      <c r="D7107" s="138">
        <f>VLOOKUP(Pag_Inicio_Corr_mas_casos[[#This Row],[Corregimiento]],Hoja3!$A$2:$D$676,4,0)</f>
        <v>80815</v>
      </c>
      <c r="E7107" s="137">
        <v>31</v>
      </c>
    </row>
    <row r="7108" spans="1:5">
      <c r="A7108" s="135">
        <v>44225</v>
      </c>
      <c r="B7108" s="136">
        <v>44225</v>
      </c>
      <c r="C7108" s="137" t="s">
        <v>739</v>
      </c>
      <c r="D7108" s="138">
        <f>VLOOKUP(Pag_Inicio_Corr_mas_casos[[#This Row],[Corregimiento]],Hoja3!$A$2:$D$676,4,0)</f>
        <v>80822</v>
      </c>
      <c r="E7108" s="137">
        <v>26</v>
      </c>
    </row>
    <row r="7109" spans="1:5">
      <c r="A7109" s="135">
        <v>44225</v>
      </c>
      <c r="B7109" s="136">
        <v>44225</v>
      </c>
      <c r="C7109" s="137" t="s">
        <v>728</v>
      </c>
      <c r="D7109" s="138">
        <f>VLOOKUP(Pag_Inicio_Corr_mas_casos[[#This Row],[Corregimiento]],Hoja3!$A$2:$D$676,4,0)</f>
        <v>80816</v>
      </c>
      <c r="E7109" s="137">
        <v>26</v>
      </c>
    </row>
    <row r="7110" spans="1:5">
      <c r="A7110" s="135">
        <v>44225</v>
      </c>
      <c r="B7110" s="136">
        <v>44225</v>
      </c>
      <c r="C7110" s="137" t="s">
        <v>839</v>
      </c>
      <c r="D7110" s="138">
        <f>VLOOKUP(Pag_Inicio_Corr_mas_casos[[#This Row],[Corregimiento]],Hoja3!$A$2:$D$676,4,0)</f>
        <v>130102</v>
      </c>
      <c r="E7110" s="137">
        <v>22</v>
      </c>
    </row>
    <row r="7111" spans="1:5">
      <c r="A7111" s="135">
        <v>44225</v>
      </c>
      <c r="B7111" s="136">
        <v>44225</v>
      </c>
      <c r="C7111" s="137" t="s">
        <v>738</v>
      </c>
      <c r="D7111" s="138">
        <f>VLOOKUP(Pag_Inicio_Corr_mas_casos[[#This Row],[Corregimiento]],Hoja3!$A$2:$D$676,4,0)</f>
        <v>80817</v>
      </c>
      <c r="E7111" s="137">
        <v>22</v>
      </c>
    </row>
    <row r="7112" spans="1:5">
      <c r="A7112" s="135">
        <v>44225</v>
      </c>
      <c r="B7112" s="136">
        <v>44225</v>
      </c>
      <c r="C7112" s="137" t="s">
        <v>797</v>
      </c>
      <c r="D7112" s="138">
        <f>VLOOKUP(Pag_Inicio_Corr_mas_casos[[#This Row],[Corregimiento]],Hoja3!$A$2:$D$676,4,0)</f>
        <v>80819</v>
      </c>
      <c r="E7112" s="137">
        <v>22</v>
      </c>
    </row>
    <row r="7113" spans="1:5">
      <c r="A7113" s="135">
        <v>44225</v>
      </c>
      <c r="B7113" s="136">
        <v>44225</v>
      </c>
      <c r="C7113" s="137" t="s">
        <v>845</v>
      </c>
      <c r="D7113" s="138">
        <f>VLOOKUP(Pag_Inicio_Corr_mas_casos[[#This Row],[Corregimiento]],Hoja3!$A$2:$D$676,4,0)</f>
        <v>40601</v>
      </c>
      <c r="E7113" s="137">
        <v>20</v>
      </c>
    </row>
    <row r="7114" spans="1:5">
      <c r="A7114" s="135">
        <v>44225</v>
      </c>
      <c r="B7114" s="136">
        <v>44225</v>
      </c>
      <c r="C7114" s="137" t="s">
        <v>752</v>
      </c>
      <c r="D7114" s="138">
        <f>VLOOKUP(Pag_Inicio_Corr_mas_casos[[#This Row],[Corregimiento]],Hoja3!$A$2:$D$676,4,0)</f>
        <v>30107</v>
      </c>
      <c r="E7114" s="137">
        <v>18</v>
      </c>
    </row>
    <row r="7115" spans="1:5">
      <c r="A7115" s="135">
        <v>44225</v>
      </c>
      <c r="B7115" s="136">
        <v>44225</v>
      </c>
      <c r="C7115" s="137" t="s">
        <v>800</v>
      </c>
      <c r="D7115" s="138">
        <f>VLOOKUP(Pag_Inicio_Corr_mas_casos[[#This Row],[Corregimiento]],Hoja3!$A$2:$D$676,4,0)</f>
        <v>130702</v>
      </c>
      <c r="E7115" s="137">
        <v>17</v>
      </c>
    </row>
    <row r="7116" spans="1:5">
      <c r="A7116" s="135">
        <v>44225</v>
      </c>
      <c r="B7116" s="136">
        <v>44225</v>
      </c>
      <c r="C7116" s="137" t="s">
        <v>792</v>
      </c>
      <c r="D7116" s="138">
        <f>VLOOKUP(Pag_Inicio_Corr_mas_casos[[#This Row],[Corregimiento]],Hoja3!$A$2:$D$676,4,0)</f>
        <v>40612</v>
      </c>
      <c r="E7116" s="137">
        <v>17</v>
      </c>
    </row>
    <row r="7117" spans="1:5">
      <c r="A7117" s="135">
        <v>44225</v>
      </c>
      <c r="B7117" s="136">
        <v>44225</v>
      </c>
      <c r="C7117" s="137" t="s">
        <v>831</v>
      </c>
      <c r="D7117" s="138">
        <f>VLOOKUP(Pag_Inicio_Corr_mas_casos[[#This Row],[Corregimiento]],Hoja3!$A$2:$D$676,4,0)</f>
        <v>80812</v>
      </c>
      <c r="E7117" s="137">
        <v>17</v>
      </c>
    </row>
    <row r="7118" spans="1:5">
      <c r="A7118" s="135">
        <v>44225</v>
      </c>
      <c r="B7118" s="136">
        <v>44225</v>
      </c>
      <c r="C7118" s="137" t="s">
        <v>796</v>
      </c>
      <c r="D7118" s="138">
        <f>VLOOKUP(Pag_Inicio_Corr_mas_casos[[#This Row],[Corregimiento]],Hoja3!$A$2:$D$676,4,0)</f>
        <v>80809</v>
      </c>
      <c r="E7118" s="137">
        <v>17</v>
      </c>
    </row>
    <row r="7119" spans="1:5">
      <c r="A7119" s="135">
        <v>44225</v>
      </c>
      <c r="B7119" s="136">
        <v>44225</v>
      </c>
      <c r="C7119" s="137" t="s">
        <v>729</v>
      </c>
      <c r="D7119" s="138">
        <f>VLOOKUP(Pag_Inicio_Corr_mas_casos[[#This Row],[Corregimiento]],Hoja3!$A$2:$D$676,4,0)</f>
        <v>130708</v>
      </c>
      <c r="E7119" s="137">
        <v>16</v>
      </c>
    </row>
    <row r="7120" spans="1:5">
      <c r="A7120" s="135">
        <v>44225</v>
      </c>
      <c r="B7120" s="136">
        <v>44225</v>
      </c>
      <c r="C7120" s="137" t="s">
        <v>737</v>
      </c>
      <c r="D7120" s="138">
        <f>VLOOKUP(Pag_Inicio_Corr_mas_casos[[#This Row],[Corregimiento]],Hoja3!$A$2:$D$676,4,0)</f>
        <v>80820</v>
      </c>
      <c r="E7120" s="137">
        <v>16</v>
      </c>
    </row>
    <row r="7121" spans="1:5">
      <c r="A7121" s="135">
        <v>44225</v>
      </c>
      <c r="B7121" s="136">
        <v>44225</v>
      </c>
      <c r="C7121" s="137" t="s">
        <v>754</v>
      </c>
      <c r="D7121" s="138">
        <f>VLOOKUP(Pag_Inicio_Corr_mas_casos[[#This Row],[Corregimiento]],Hoja3!$A$2:$D$676,4,0)</f>
        <v>130709</v>
      </c>
      <c r="E7121" s="137">
        <v>15</v>
      </c>
    </row>
    <row r="7122" spans="1:5">
      <c r="A7122" s="135">
        <v>44225</v>
      </c>
      <c r="B7122" s="136">
        <v>44225</v>
      </c>
      <c r="C7122" s="137" t="s">
        <v>744</v>
      </c>
      <c r="D7122" s="138">
        <f>VLOOKUP(Pag_Inicio_Corr_mas_casos[[#This Row],[Corregimiento]],Hoja3!$A$2:$D$676,4,0)</f>
        <v>130701</v>
      </c>
      <c r="E7122" s="137">
        <v>14</v>
      </c>
    </row>
    <row r="7123" spans="1:5">
      <c r="A7123" s="98">
        <v>44226</v>
      </c>
      <c r="B7123" s="99">
        <v>44226</v>
      </c>
      <c r="C7123" s="100" t="s">
        <v>925</v>
      </c>
      <c r="D7123" s="101">
        <f>VLOOKUP(Pag_Inicio_Corr_mas_casos[[#This Row],[Corregimiento]],Hoja3!$A$2:$D$676,4,0)</f>
        <v>40601</v>
      </c>
      <c r="E7123" s="100">
        <v>53</v>
      </c>
    </row>
    <row r="7124" spans="1:5">
      <c r="A7124" s="98">
        <v>44226</v>
      </c>
      <c r="B7124" s="99">
        <v>44226</v>
      </c>
      <c r="C7124" s="100" t="s">
        <v>555</v>
      </c>
      <c r="D7124" s="101">
        <f>VLOOKUP(Pag_Inicio_Corr_mas_casos[[#This Row],[Corregimiento]],Hoja3!$A$2:$D$676,4,0)</f>
        <v>80821</v>
      </c>
      <c r="E7124" s="100">
        <v>33</v>
      </c>
    </row>
    <row r="7125" spans="1:5">
      <c r="A7125" s="98">
        <v>44226</v>
      </c>
      <c r="B7125" s="99">
        <v>44226</v>
      </c>
      <c r="C7125" s="100" t="s">
        <v>831</v>
      </c>
      <c r="D7125" s="101">
        <f>VLOOKUP(Pag_Inicio_Corr_mas_casos[[#This Row],[Corregimiento]],Hoja3!$A$2:$D$676,4,0)</f>
        <v>80812</v>
      </c>
      <c r="E7125" s="100">
        <v>27</v>
      </c>
    </row>
    <row r="7126" spans="1:5">
      <c r="A7126" s="98">
        <v>44226</v>
      </c>
      <c r="B7126" s="99">
        <v>44226</v>
      </c>
      <c r="C7126" s="100" t="s">
        <v>796</v>
      </c>
      <c r="D7126" s="101">
        <f>VLOOKUP(Pag_Inicio_Corr_mas_casos[[#This Row],[Corregimiento]],Hoja3!$A$2:$D$676,4,0)</f>
        <v>80809</v>
      </c>
      <c r="E7126" s="100">
        <v>25</v>
      </c>
    </row>
    <row r="7127" spans="1:5">
      <c r="A7127" s="98">
        <v>44226</v>
      </c>
      <c r="B7127" s="99">
        <v>44226</v>
      </c>
      <c r="C7127" s="100" t="s">
        <v>741</v>
      </c>
      <c r="D7127" s="101">
        <f>VLOOKUP(Pag_Inicio_Corr_mas_casos[[#This Row],[Corregimiento]],Hoja3!$A$2:$D$676,4,0)</f>
        <v>80815</v>
      </c>
      <c r="E7127" s="100">
        <v>21</v>
      </c>
    </row>
    <row r="7128" spans="1:5">
      <c r="A7128" s="98">
        <v>44226</v>
      </c>
      <c r="B7128" s="99">
        <v>44226</v>
      </c>
      <c r="C7128" s="100" t="s">
        <v>926</v>
      </c>
      <c r="D7128" s="101">
        <f>VLOOKUP(Pag_Inicio_Corr_mas_casos[[#This Row],[Corregimiento]],Hoja3!$A$2:$D$676,4,0)</f>
        <v>30207</v>
      </c>
      <c r="E7128" s="100">
        <v>21</v>
      </c>
    </row>
    <row r="7129" spans="1:5">
      <c r="A7129" s="98">
        <v>44226</v>
      </c>
      <c r="B7129" s="99">
        <v>44226</v>
      </c>
      <c r="C7129" s="100" t="s">
        <v>797</v>
      </c>
      <c r="D7129" s="101">
        <f>VLOOKUP(Pag_Inicio_Corr_mas_casos[[#This Row],[Corregimiento]],Hoja3!$A$2:$D$676,4,0)</f>
        <v>80819</v>
      </c>
      <c r="E7129" s="100">
        <v>21</v>
      </c>
    </row>
    <row r="7130" spans="1:5">
      <c r="A7130" s="98">
        <v>44226</v>
      </c>
      <c r="B7130" s="99">
        <v>44226</v>
      </c>
      <c r="C7130" s="100" t="s">
        <v>752</v>
      </c>
      <c r="D7130" s="101">
        <f>VLOOKUP(Pag_Inicio_Corr_mas_casos[[#This Row],[Corregimiento]],Hoja3!$A$2:$D$676,4,0)</f>
        <v>30107</v>
      </c>
      <c r="E7130" s="100">
        <v>20</v>
      </c>
    </row>
    <row r="7131" spans="1:5">
      <c r="A7131" s="98">
        <v>44226</v>
      </c>
      <c r="B7131" s="99">
        <v>44226</v>
      </c>
      <c r="C7131" s="100" t="s">
        <v>788</v>
      </c>
      <c r="D7131" s="101">
        <f>VLOOKUP(Pag_Inicio_Corr_mas_casos[[#This Row],[Corregimiento]],Hoja3!$A$2:$D$676,4,0)</f>
        <v>40611</v>
      </c>
      <c r="E7131" s="100">
        <v>20</v>
      </c>
    </row>
    <row r="7132" spans="1:5">
      <c r="A7132" s="98">
        <v>44226</v>
      </c>
      <c r="B7132" s="99">
        <v>44226</v>
      </c>
      <c r="C7132" s="100" t="s">
        <v>726</v>
      </c>
      <c r="D7132" s="101">
        <f>VLOOKUP(Pag_Inicio_Corr_mas_casos[[#This Row],[Corregimiento]],Hoja3!$A$2:$D$676,4,0)</f>
        <v>80823</v>
      </c>
      <c r="E7132" s="100">
        <v>20</v>
      </c>
    </row>
    <row r="7133" spans="1:5">
      <c r="A7133" s="98">
        <v>44226</v>
      </c>
      <c r="B7133" s="99">
        <v>44226</v>
      </c>
      <c r="C7133" s="100" t="s">
        <v>807</v>
      </c>
      <c r="D7133" s="101">
        <f>VLOOKUP(Pag_Inicio_Corr_mas_casos[[#This Row],[Corregimiento]],Hoja3!$A$2:$D$676,4,0)</f>
        <v>91001</v>
      </c>
      <c r="E7133" s="100">
        <v>20</v>
      </c>
    </row>
    <row r="7134" spans="1:5">
      <c r="A7134" s="98">
        <v>44226</v>
      </c>
      <c r="B7134" s="99">
        <v>44226</v>
      </c>
      <c r="C7134" s="100" t="s">
        <v>839</v>
      </c>
      <c r="D7134" s="101">
        <f>VLOOKUP(Pag_Inicio_Corr_mas_casos[[#This Row],[Corregimiento]],Hoja3!$A$2:$D$676,4,0)</f>
        <v>130102</v>
      </c>
      <c r="E7134" s="100">
        <v>19</v>
      </c>
    </row>
    <row r="7135" spans="1:5">
      <c r="A7135" s="98">
        <v>44226</v>
      </c>
      <c r="B7135" s="99">
        <v>44226</v>
      </c>
      <c r="C7135" s="100" t="s">
        <v>814</v>
      </c>
      <c r="D7135" s="101">
        <f>VLOOKUP(Pag_Inicio_Corr_mas_casos[[#This Row],[Corregimiento]],Hoja3!$A$2:$D$676,4,0)</f>
        <v>20609</v>
      </c>
      <c r="E7135" s="100">
        <v>19</v>
      </c>
    </row>
    <row r="7136" spans="1:5">
      <c r="A7136" s="98">
        <v>44226</v>
      </c>
      <c r="B7136" s="99">
        <v>44226</v>
      </c>
      <c r="C7136" s="100" t="s">
        <v>737</v>
      </c>
      <c r="D7136" s="101">
        <f>VLOOKUP(Pag_Inicio_Corr_mas_casos[[#This Row],[Corregimiento]],Hoja3!$A$2:$D$676,4,0)</f>
        <v>80820</v>
      </c>
      <c r="E7136" s="100">
        <v>18</v>
      </c>
    </row>
    <row r="7137" spans="1:5">
      <c r="A7137" s="98">
        <v>44226</v>
      </c>
      <c r="B7137" s="99">
        <v>44226</v>
      </c>
      <c r="C7137" s="100" t="s">
        <v>736</v>
      </c>
      <c r="D7137" s="101">
        <f>VLOOKUP(Pag_Inicio_Corr_mas_casos[[#This Row],[Corregimiento]],Hoja3!$A$2:$D$676,4,0)</f>
        <v>80813</v>
      </c>
      <c r="E7137" s="100">
        <v>16</v>
      </c>
    </row>
    <row r="7138" spans="1:5">
      <c r="A7138" s="98">
        <v>44226</v>
      </c>
      <c r="B7138" s="99">
        <v>44226</v>
      </c>
      <c r="C7138" s="100" t="s">
        <v>723</v>
      </c>
      <c r="D7138" s="101">
        <f>VLOOKUP(Pag_Inicio_Corr_mas_casos[[#This Row],[Corregimiento]],Hoja3!$A$2:$D$676,4,0)</f>
        <v>130717</v>
      </c>
      <c r="E7138" s="100">
        <v>16</v>
      </c>
    </row>
    <row r="7139" spans="1:5">
      <c r="A7139" s="98">
        <v>44226</v>
      </c>
      <c r="B7139" s="99">
        <v>44226</v>
      </c>
      <c r="C7139" s="100" t="s">
        <v>739</v>
      </c>
      <c r="D7139" s="101">
        <f>VLOOKUP(Pag_Inicio_Corr_mas_casos[[#This Row],[Corregimiento]],Hoja3!$A$2:$D$676,4,0)</f>
        <v>80822</v>
      </c>
      <c r="E7139" s="100">
        <v>15</v>
      </c>
    </row>
    <row r="7140" spans="1:5">
      <c r="A7140" s="98">
        <v>44226</v>
      </c>
      <c r="B7140" s="99">
        <v>44226</v>
      </c>
      <c r="C7140" s="100" t="s">
        <v>844</v>
      </c>
      <c r="D7140" s="101">
        <f>VLOOKUP(Pag_Inicio_Corr_mas_casos[[#This Row],[Corregimiento]],Hoja3!$A$2:$D$676,4,0)</f>
        <v>91007</v>
      </c>
      <c r="E7140" s="100">
        <v>15</v>
      </c>
    </row>
    <row r="7141" spans="1:5">
      <c r="A7141" s="98">
        <v>44226</v>
      </c>
      <c r="B7141" s="99">
        <v>44226</v>
      </c>
      <c r="C7141" s="100" t="s">
        <v>792</v>
      </c>
      <c r="D7141" s="101">
        <f>VLOOKUP(Pag_Inicio_Corr_mas_casos[[#This Row],[Corregimiento]],Hoja3!$A$2:$D$676,4,0)</f>
        <v>40612</v>
      </c>
      <c r="E7141" s="100">
        <v>15</v>
      </c>
    </row>
    <row r="7142" spans="1:5">
      <c r="A7142" s="98">
        <v>44226</v>
      </c>
      <c r="B7142" s="99">
        <v>44226</v>
      </c>
      <c r="C7142" s="100" t="s">
        <v>728</v>
      </c>
      <c r="D7142" s="101">
        <f>VLOOKUP(Pag_Inicio_Corr_mas_casos[[#This Row],[Corregimiento]],Hoja3!$A$2:$D$676,4,0)</f>
        <v>80816</v>
      </c>
      <c r="E7142" s="100">
        <v>15</v>
      </c>
    </row>
    <row r="7143" spans="1:5">
      <c r="A7143" s="121">
        <v>44227</v>
      </c>
      <c r="B7143" s="122">
        <v>44227</v>
      </c>
      <c r="C7143" s="123" t="s">
        <v>845</v>
      </c>
      <c r="D7143" s="143">
        <f>VLOOKUP(Pag_Inicio_Corr_mas_casos[[#This Row],[Corregimiento]],Hoja3!$A$2:$D$676,4,0)</f>
        <v>40601</v>
      </c>
      <c r="E7143" s="123">
        <v>42</v>
      </c>
    </row>
    <row r="7144" spans="1:5">
      <c r="A7144" s="121">
        <v>44227</v>
      </c>
      <c r="B7144" s="122">
        <v>44227</v>
      </c>
      <c r="C7144" s="123" t="s">
        <v>726</v>
      </c>
      <c r="D7144" s="143">
        <f>VLOOKUP(Pag_Inicio_Corr_mas_casos[[#This Row],[Corregimiento]],Hoja3!$A$2:$D$676,4,0)</f>
        <v>80823</v>
      </c>
      <c r="E7144" s="123">
        <v>34</v>
      </c>
    </row>
    <row r="7145" spans="1:5">
      <c r="A7145" s="121">
        <v>44227</v>
      </c>
      <c r="B7145" s="122">
        <v>44227</v>
      </c>
      <c r="C7145" s="123" t="s">
        <v>739</v>
      </c>
      <c r="D7145" s="143">
        <f>VLOOKUP(Pag_Inicio_Corr_mas_casos[[#This Row],[Corregimiento]],Hoja3!$A$2:$D$676,4,0)</f>
        <v>80822</v>
      </c>
      <c r="E7145" s="123">
        <v>31</v>
      </c>
    </row>
    <row r="7146" spans="1:5">
      <c r="A7146" s="121">
        <v>44227</v>
      </c>
      <c r="B7146" s="122">
        <v>44227</v>
      </c>
      <c r="C7146" s="123" t="s">
        <v>728</v>
      </c>
      <c r="D7146" s="143">
        <f>VLOOKUP(Pag_Inicio_Corr_mas_casos[[#This Row],[Corregimiento]],Hoja3!$A$2:$D$676,4,0)</f>
        <v>80816</v>
      </c>
      <c r="E7146" s="123">
        <v>22</v>
      </c>
    </row>
    <row r="7147" spans="1:5">
      <c r="A7147" s="121">
        <v>44227</v>
      </c>
      <c r="B7147" s="122">
        <v>44227</v>
      </c>
      <c r="C7147" s="123" t="s">
        <v>741</v>
      </c>
      <c r="D7147" s="143">
        <f>VLOOKUP(Pag_Inicio_Corr_mas_casos[[#This Row],[Corregimiento]],Hoja3!$A$2:$D$676,4,0)</f>
        <v>80815</v>
      </c>
      <c r="E7147" s="123">
        <v>20</v>
      </c>
    </row>
    <row r="7148" spans="1:5">
      <c r="A7148" s="121">
        <v>44227</v>
      </c>
      <c r="B7148" s="122">
        <v>44227</v>
      </c>
      <c r="C7148" s="123" t="s">
        <v>927</v>
      </c>
      <c r="D7148" s="143">
        <f>VLOOKUP(Pag_Inicio_Corr_mas_casos[[#This Row],[Corregimiento]],Hoja3!$A$2:$D$676,4,0)</f>
        <v>40104</v>
      </c>
      <c r="E7148" s="123">
        <v>17</v>
      </c>
    </row>
    <row r="7149" spans="1:5">
      <c r="A7149" s="121">
        <v>44227</v>
      </c>
      <c r="B7149" s="122">
        <v>44227</v>
      </c>
      <c r="C7149" s="123" t="s">
        <v>803</v>
      </c>
      <c r="D7149" s="143">
        <f>VLOOKUP(Pag_Inicio_Corr_mas_casos[[#This Row],[Corregimiento]],Hoja3!$A$2:$D$676,4,0)</f>
        <v>81008</v>
      </c>
      <c r="E7149" s="123">
        <v>17</v>
      </c>
    </row>
    <row r="7150" spans="1:5">
      <c r="A7150" s="121">
        <v>44227</v>
      </c>
      <c r="B7150" s="122">
        <v>44227</v>
      </c>
      <c r="C7150" s="123" t="s">
        <v>736</v>
      </c>
      <c r="D7150" s="143">
        <f>VLOOKUP(Pag_Inicio_Corr_mas_casos[[#This Row],[Corregimiento]],Hoja3!$A$2:$D$676,4,0)</f>
        <v>80813</v>
      </c>
      <c r="E7150" s="123">
        <v>17</v>
      </c>
    </row>
    <row r="7151" spans="1:5">
      <c r="A7151" s="121">
        <v>44227</v>
      </c>
      <c r="B7151" s="122">
        <v>44227</v>
      </c>
      <c r="C7151" s="123" t="s">
        <v>752</v>
      </c>
      <c r="D7151" s="143">
        <f>VLOOKUP(Pag_Inicio_Corr_mas_casos[[#This Row],[Corregimiento]],Hoja3!$A$2:$D$676,4,0)</f>
        <v>30107</v>
      </c>
      <c r="E7151" s="123">
        <v>16</v>
      </c>
    </row>
    <row r="7152" spans="1:5">
      <c r="A7152" s="121">
        <v>44227</v>
      </c>
      <c r="B7152" s="122">
        <v>44227</v>
      </c>
      <c r="C7152" s="123" t="s">
        <v>738</v>
      </c>
      <c r="D7152" s="143">
        <f>VLOOKUP(Pag_Inicio_Corr_mas_casos[[#This Row],[Corregimiento]],Hoja3!$A$2:$D$676,4,0)</f>
        <v>80817</v>
      </c>
      <c r="E7152" s="123">
        <v>16</v>
      </c>
    </row>
    <row r="7153" spans="1:6">
      <c r="A7153" s="121">
        <v>44227</v>
      </c>
      <c r="B7153" s="122">
        <v>44227</v>
      </c>
      <c r="C7153" s="123" t="s">
        <v>797</v>
      </c>
      <c r="D7153" s="143">
        <f>VLOOKUP(Pag_Inicio_Corr_mas_casos[[#This Row],[Corregimiento]],Hoja3!$A$2:$D$676,4,0)</f>
        <v>80819</v>
      </c>
      <c r="E7153" s="123">
        <v>15</v>
      </c>
    </row>
    <row r="7154" spans="1:6">
      <c r="A7154" s="121">
        <v>44227</v>
      </c>
      <c r="B7154" s="122">
        <v>44227</v>
      </c>
      <c r="C7154" s="123" t="s">
        <v>741</v>
      </c>
      <c r="D7154" s="143">
        <f>VLOOKUP(Pag_Inicio_Corr_mas_casos[[#This Row],[Corregimiento]],Hoja3!$A$2:$D$676,4,0)</f>
        <v>80815</v>
      </c>
      <c r="E7154" s="123">
        <v>14</v>
      </c>
    </row>
    <row r="7155" spans="1:6">
      <c r="A7155" s="121">
        <v>44227</v>
      </c>
      <c r="B7155" s="122">
        <v>44227</v>
      </c>
      <c r="C7155" s="123" t="s">
        <v>737</v>
      </c>
      <c r="D7155" s="143">
        <f>VLOOKUP(Pag_Inicio_Corr_mas_casos[[#This Row],[Corregimiento]],Hoja3!$A$2:$D$676,4,0)</f>
        <v>80820</v>
      </c>
      <c r="E7155" s="123">
        <v>13</v>
      </c>
    </row>
    <row r="7156" spans="1:6">
      <c r="A7156" s="121">
        <v>44227</v>
      </c>
      <c r="B7156" s="122">
        <v>44227</v>
      </c>
      <c r="C7156" s="123" t="s">
        <v>555</v>
      </c>
      <c r="D7156" s="143">
        <f>VLOOKUP(Pag_Inicio_Corr_mas_casos[[#This Row],[Corregimiento]],Hoja3!$A$2:$D$676,4,0)</f>
        <v>80821</v>
      </c>
      <c r="E7156" s="123">
        <v>12</v>
      </c>
    </row>
    <row r="7157" spans="1:6">
      <c r="A7157" s="121">
        <v>44227</v>
      </c>
      <c r="B7157" s="122">
        <v>44227</v>
      </c>
      <c r="C7157" s="123" t="s">
        <v>730</v>
      </c>
      <c r="D7157" s="143">
        <f>VLOOKUP(Pag_Inicio_Corr_mas_casos[[#This Row],[Corregimiento]],Hoja3!$A$2:$D$676,4,0)</f>
        <v>81007</v>
      </c>
      <c r="E7157" s="123">
        <v>12</v>
      </c>
    </row>
    <row r="7158" spans="1:6">
      <c r="A7158" s="121">
        <v>44227</v>
      </c>
      <c r="B7158" s="122">
        <v>44227</v>
      </c>
      <c r="C7158" s="123" t="s">
        <v>725</v>
      </c>
      <c r="D7158" s="143">
        <f>VLOOKUP(Pag_Inicio_Corr_mas_casos[[#This Row],[Corregimiento]],Hoja3!$A$2:$D$676,4,0)</f>
        <v>80806</v>
      </c>
      <c r="E7158" s="123">
        <v>12</v>
      </c>
    </row>
    <row r="7159" spans="1:6">
      <c r="A7159" s="121">
        <v>44227</v>
      </c>
      <c r="B7159" s="122">
        <v>44227</v>
      </c>
      <c r="C7159" s="123" t="s">
        <v>812</v>
      </c>
      <c r="D7159" s="143">
        <f>VLOOKUP(Pag_Inicio_Corr_mas_casos[[#This Row],[Corregimiento]],Hoja3!$A$2:$D$676,4,0)</f>
        <v>30103</v>
      </c>
      <c r="E7159" s="123">
        <v>11</v>
      </c>
    </row>
    <row r="7160" spans="1:6">
      <c r="A7160" s="121">
        <v>44227</v>
      </c>
      <c r="B7160" s="122">
        <v>44227</v>
      </c>
      <c r="C7160" s="123" t="s">
        <v>818</v>
      </c>
      <c r="D7160" s="143">
        <f>VLOOKUP(Pag_Inicio_Corr_mas_casos[[#This Row],[Corregimiento]],Hoja3!$A$2:$D$676,4,0)</f>
        <v>91008</v>
      </c>
      <c r="E7160" s="123">
        <v>11</v>
      </c>
    </row>
    <row r="7161" spans="1:6">
      <c r="A7161" s="121">
        <v>44227</v>
      </c>
      <c r="B7161" s="122">
        <v>44227</v>
      </c>
      <c r="C7161" s="123" t="s">
        <v>823</v>
      </c>
      <c r="D7161" s="143">
        <f>VLOOKUP(Pag_Inicio_Corr_mas_casos[[#This Row],[Corregimiento]],Hoja3!$A$2:$D$676,4,0)</f>
        <v>130108</v>
      </c>
      <c r="E7161" s="123">
        <v>10</v>
      </c>
    </row>
    <row r="7162" spans="1:6">
      <c r="A7162" s="121">
        <v>44227</v>
      </c>
      <c r="B7162" s="122">
        <v>44227</v>
      </c>
      <c r="C7162" s="123" t="s">
        <v>926</v>
      </c>
      <c r="D7162" s="143">
        <f>VLOOKUP(Pag_Inicio_Corr_mas_casos[[#This Row],[Corregimiento]],Hoja3!$A$2:$D$676,4,0)</f>
        <v>30207</v>
      </c>
      <c r="E7162" s="123">
        <v>10</v>
      </c>
    </row>
    <row r="7163" spans="1:6">
      <c r="A7163" s="158">
        <v>44228</v>
      </c>
      <c r="B7163" s="159">
        <v>44228</v>
      </c>
      <c r="C7163" s="160" t="s">
        <v>845</v>
      </c>
      <c r="D7163" s="161">
        <f>VLOOKUP(Pag_Inicio_Corr_mas_casos[[#This Row],[Corregimiento]],Hoja3!$A$2:$D$676,4,0)</f>
        <v>40601</v>
      </c>
      <c r="E7163" s="160">
        <v>37</v>
      </c>
      <c r="F7163">
        <v>12</v>
      </c>
    </row>
    <row r="7164" spans="1:6">
      <c r="A7164" s="158">
        <v>44228</v>
      </c>
      <c r="B7164" s="159">
        <v>44228</v>
      </c>
      <c r="C7164" s="160" t="s">
        <v>807</v>
      </c>
      <c r="D7164" s="161">
        <f>VLOOKUP(Pag_Inicio_Corr_mas_casos[[#This Row],[Corregimiento]],Hoja3!$A$2:$D$676,4,0)</f>
        <v>91001</v>
      </c>
      <c r="E7164" s="160">
        <v>31</v>
      </c>
    </row>
    <row r="7165" spans="1:6">
      <c r="A7165" s="158">
        <v>44228</v>
      </c>
      <c r="B7165" s="159">
        <v>44228</v>
      </c>
      <c r="C7165" s="160" t="s">
        <v>755</v>
      </c>
      <c r="D7165" s="161">
        <f>VLOOKUP(Pag_Inicio_Corr_mas_casos[[#This Row],[Corregimiento]],Hoja3!$A$2:$D$676,4,0)</f>
        <v>40606</v>
      </c>
      <c r="E7165" s="160">
        <v>27</v>
      </c>
    </row>
    <row r="7166" spans="1:6">
      <c r="A7166" s="158">
        <v>44228</v>
      </c>
      <c r="B7166" s="159">
        <v>44228</v>
      </c>
      <c r="C7166" s="160" t="s">
        <v>797</v>
      </c>
      <c r="D7166" s="161">
        <f>VLOOKUP(Pag_Inicio_Corr_mas_casos[[#This Row],[Corregimiento]],Hoja3!$A$2:$D$676,4,0)</f>
        <v>80819</v>
      </c>
      <c r="E7166" s="160">
        <v>25</v>
      </c>
    </row>
    <row r="7167" spans="1:6">
      <c r="A7167" s="158">
        <v>44228</v>
      </c>
      <c r="B7167" s="159">
        <v>44228</v>
      </c>
      <c r="C7167" s="160" t="s">
        <v>788</v>
      </c>
      <c r="D7167" s="161">
        <f>VLOOKUP(Pag_Inicio_Corr_mas_casos[[#This Row],[Corregimiento]],Hoja3!$A$2:$D$676,4,0)</f>
        <v>40611</v>
      </c>
      <c r="E7167" s="160">
        <v>22</v>
      </c>
    </row>
    <row r="7168" spans="1:6">
      <c r="A7168" s="158">
        <v>44228</v>
      </c>
      <c r="B7168" s="159">
        <v>44228</v>
      </c>
      <c r="C7168" s="160" t="s">
        <v>786</v>
      </c>
      <c r="D7168" s="161">
        <f>VLOOKUP(Pag_Inicio_Corr_mas_casos[[#This Row],[Corregimiento]],Hoja3!$A$2:$D$676,4,0)</f>
        <v>40501</v>
      </c>
      <c r="E7168" s="160">
        <v>19</v>
      </c>
    </row>
    <row r="7169" spans="1:5">
      <c r="A7169" s="158">
        <v>44228</v>
      </c>
      <c r="B7169" s="159">
        <v>44228</v>
      </c>
      <c r="C7169" s="160" t="s">
        <v>737</v>
      </c>
      <c r="D7169" s="161">
        <f>VLOOKUP(Pag_Inicio_Corr_mas_casos[[#This Row],[Corregimiento]],Hoja3!$A$2:$D$676,4,0)</f>
        <v>80820</v>
      </c>
      <c r="E7169" s="160">
        <v>18</v>
      </c>
    </row>
    <row r="7170" spans="1:5">
      <c r="A7170" s="158">
        <v>44228</v>
      </c>
      <c r="B7170" s="159">
        <v>44228</v>
      </c>
      <c r="C7170" s="160" t="s">
        <v>739</v>
      </c>
      <c r="D7170" s="161">
        <f>VLOOKUP(Pag_Inicio_Corr_mas_casos[[#This Row],[Corregimiento]],Hoja3!$A$2:$D$676,4,0)</f>
        <v>80822</v>
      </c>
      <c r="E7170" s="160">
        <v>16</v>
      </c>
    </row>
    <row r="7171" spans="1:5">
      <c r="A7171" s="158">
        <v>44228</v>
      </c>
      <c r="B7171" s="159">
        <v>44228</v>
      </c>
      <c r="C7171" s="160" t="s">
        <v>741</v>
      </c>
      <c r="D7171" s="161">
        <f>VLOOKUP(Pag_Inicio_Corr_mas_casos[[#This Row],[Corregimiento]],Hoja3!$A$2:$D$676,4,0)</f>
        <v>80815</v>
      </c>
      <c r="E7171" s="160">
        <v>15</v>
      </c>
    </row>
    <row r="7172" spans="1:5">
      <c r="A7172" s="158">
        <v>44228</v>
      </c>
      <c r="B7172" s="159">
        <v>44228</v>
      </c>
      <c r="C7172" s="160" t="s">
        <v>928</v>
      </c>
      <c r="D7172" s="161">
        <f>VLOOKUP(Pag_Inicio_Corr_mas_casos[[#This Row],[Corregimiento]],Hoja3!$A$2:$D$676,4,0)</f>
        <v>20610</v>
      </c>
      <c r="E7172" s="160">
        <v>13</v>
      </c>
    </row>
    <row r="7173" spans="1:5">
      <c r="A7173" s="158">
        <v>44228</v>
      </c>
      <c r="B7173" s="159">
        <v>44228</v>
      </c>
      <c r="C7173" s="160" t="s">
        <v>736</v>
      </c>
      <c r="D7173" s="161">
        <f>VLOOKUP(Pag_Inicio_Corr_mas_casos[[#This Row],[Corregimiento]],Hoja3!$A$2:$D$676,4,0)</f>
        <v>80813</v>
      </c>
      <c r="E7173" s="160">
        <v>13</v>
      </c>
    </row>
    <row r="7174" spans="1:5">
      <c r="A7174" s="158">
        <v>44228</v>
      </c>
      <c r="B7174" s="159">
        <v>44228</v>
      </c>
      <c r="C7174" s="160" t="s">
        <v>726</v>
      </c>
      <c r="D7174" s="161">
        <f>VLOOKUP(Pag_Inicio_Corr_mas_casos[[#This Row],[Corregimiento]],Hoja3!$A$2:$D$676,4,0)</f>
        <v>80823</v>
      </c>
      <c r="E7174" s="160">
        <v>11</v>
      </c>
    </row>
    <row r="7175" spans="1:5">
      <c r="A7175" s="90">
        <v>44229</v>
      </c>
      <c r="B7175" s="91">
        <v>44229</v>
      </c>
      <c r="C7175" s="92" t="s">
        <v>752</v>
      </c>
      <c r="D7175" s="93">
        <f>VLOOKUP(Pag_Inicio_Corr_mas_casos[[#This Row],[Corregimiento]],Hoja3!$A$2:$D$676,4,0)</f>
        <v>30107</v>
      </c>
      <c r="E7175" s="92">
        <v>60</v>
      </c>
    </row>
    <row r="7176" spans="1:5">
      <c r="A7176" s="90">
        <v>44229</v>
      </c>
      <c r="B7176" s="91">
        <v>44229</v>
      </c>
      <c r="C7176" s="92" t="s">
        <v>807</v>
      </c>
      <c r="D7176" s="93">
        <f>VLOOKUP(Pag_Inicio_Corr_mas_casos[[#This Row],[Corregimiento]],Hoja3!$A$2:$D$676,4,0)</f>
        <v>91001</v>
      </c>
      <c r="E7176" s="92">
        <v>36</v>
      </c>
    </row>
    <row r="7177" spans="1:5">
      <c r="A7177" s="90">
        <v>44229</v>
      </c>
      <c r="B7177" s="91">
        <v>44229</v>
      </c>
      <c r="C7177" s="92" t="s">
        <v>845</v>
      </c>
      <c r="D7177" s="93">
        <f>VLOOKUP(Pag_Inicio_Corr_mas_casos[[#This Row],[Corregimiento]],Hoja3!$A$2:$D$676,4,0)</f>
        <v>40601</v>
      </c>
      <c r="E7177" s="92">
        <v>34</v>
      </c>
    </row>
    <row r="7178" spans="1:5">
      <c r="A7178" s="90">
        <v>44229</v>
      </c>
      <c r="B7178" s="91">
        <v>44229</v>
      </c>
      <c r="C7178" s="92" t="s">
        <v>821</v>
      </c>
      <c r="D7178" s="93">
        <f>VLOOKUP(Pag_Inicio_Corr_mas_casos[[#This Row],[Corregimiento]],Hoja3!$A$2:$D$676,4,0)</f>
        <v>130106</v>
      </c>
      <c r="E7178" s="92">
        <v>30</v>
      </c>
    </row>
    <row r="7179" spans="1:5">
      <c r="A7179" s="90">
        <v>44229</v>
      </c>
      <c r="B7179" s="91">
        <v>44229</v>
      </c>
      <c r="C7179" s="92" t="s">
        <v>741</v>
      </c>
      <c r="D7179" s="93">
        <f>VLOOKUP(Pag_Inicio_Corr_mas_casos[[#This Row],[Corregimiento]],Hoja3!$A$2:$D$676,4,0)</f>
        <v>80815</v>
      </c>
      <c r="E7179" s="92">
        <v>23</v>
      </c>
    </row>
    <row r="7180" spans="1:5">
      <c r="A7180" s="90">
        <v>44229</v>
      </c>
      <c r="B7180" s="91">
        <v>44229</v>
      </c>
      <c r="C7180" s="92" t="s">
        <v>736</v>
      </c>
      <c r="D7180" s="93">
        <f>VLOOKUP(Pag_Inicio_Corr_mas_casos[[#This Row],[Corregimiento]],Hoja3!$A$2:$D$676,4,0)</f>
        <v>80813</v>
      </c>
      <c r="E7180" s="92">
        <v>21</v>
      </c>
    </row>
    <row r="7181" spans="1:5">
      <c r="A7181" s="90">
        <v>44229</v>
      </c>
      <c r="B7181" s="91">
        <v>44229</v>
      </c>
      <c r="C7181" s="92" t="s">
        <v>797</v>
      </c>
      <c r="D7181" s="93">
        <f>VLOOKUP(Pag_Inicio_Corr_mas_casos[[#This Row],[Corregimiento]],Hoja3!$A$2:$D$676,4,0)</f>
        <v>80819</v>
      </c>
      <c r="E7181" s="92">
        <v>20</v>
      </c>
    </row>
    <row r="7182" spans="1:5">
      <c r="A7182" s="90">
        <v>44229</v>
      </c>
      <c r="B7182" s="91">
        <v>44229</v>
      </c>
      <c r="C7182" s="92" t="s">
        <v>839</v>
      </c>
      <c r="D7182" s="93">
        <f>VLOOKUP(Pag_Inicio_Corr_mas_casos[[#This Row],[Corregimiento]],Hoja3!$A$2:$D$676,4,0)</f>
        <v>130102</v>
      </c>
      <c r="E7182" s="92">
        <v>19</v>
      </c>
    </row>
    <row r="7183" spans="1:5">
      <c r="A7183" s="90">
        <v>44229</v>
      </c>
      <c r="B7183" s="91">
        <v>44229</v>
      </c>
      <c r="C7183" s="92" t="s">
        <v>800</v>
      </c>
      <c r="D7183" s="93">
        <f>VLOOKUP(Pag_Inicio_Corr_mas_casos[[#This Row],[Corregimiento]],Hoja3!$A$2:$D$676,4,0)</f>
        <v>130702</v>
      </c>
      <c r="E7183" s="92">
        <v>18</v>
      </c>
    </row>
    <row r="7184" spans="1:5">
      <c r="A7184" s="90">
        <v>44229</v>
      </c>
      <c r="B7184" s="91">
        <v>44229</v>
      </c>
      <c r="C7184" s="92" t="s">
        <v>844</v>
      </c>
      <c r="D7184" s="93">
        <f>VLOOKUP(Pag_Inicio_Corr_mas_casos[[#This Row],[Corregimiento]],Hoja3!$A$2:$D$676,4,0)</f>
        <v>91007</v>
      </c>
      <c r="E7184" s="92">
        <v>17</v>
      </c>
    </row>
    <row r="7185" spans="1:5">
      <c r="A7185" s="90">
        <v>44229</v>
      </c>
      <c r="B7185" s="91">
        <v>44229</v>
      </c>
      <c r="C7185" s="92" t="s">
        <v>853</v>
      </c>
      <c r="D7185" s="93">
        <f>VLOOKUP(Pag_Inicio_Corr_mas_casos[[#This Row],[Corregimiento]],Hoja3!$A$2:$D$676,4,0)</f>
        <v>130101</v>
      </c>
      <c r="E7185" s="92">
        <v>17</v>
      </c>
    </row>
    <row r="7186" spans="1:5">
      <c r="A7186" s="90">
        <v>44229</v>
      </c>
      <c r="B7186" s="91">
        <v>44229</v>
      </c>
      <c r="C7186" s="92" t="s">
        <v>796</v>
      </c>
      <c r="D7186" s="93">
        <f>VLOOKUP(Pag_Inicio_Corr_mas_casos[[#This Row],[Corregimiento]],Hoja3!$A$2:$D$676,4,0)</f>
        <v>80809</v>
      </c>
      <c r="E7186" s="92">
        <v>16</v>
      </c>
    </row>
    <row r="7187" spans="1:5">
      <c r="A7187" s="90">
        <v>44229</v>
      </c>
      <c r="B7187" s="91">
        <v>44229</v>
      </c>
      <c r="C7187" s="92" t="s">
        <v>792</v>
      </c>
      <c r="D7187" s="93">
        <f>VLOOKUP(Pag_Inicio_Corr_mas_casos[[#This Row],[Corregimiento]],Hoja3!$A$2:$D$676,4,0)</f>
        <v>40612</v>
      </c>
      <c r="E7187" s="92">
        <v>16</v>
      </c>
    </row>
    <row r="7188" spans="1:5">
      <c r="A7188" s="90">
        <v>44229</v>
      </c>
      <c r="B7188" s="91">
        <v>44229</v>
      </c>
      <c r="C7188" s="92" t="s">
        <v>738</v>
      </c>
      <c r="D7188" s="93">
        <f>VLOOKUP(Pag_Inicio_Corr_mas_casos[[#This Row],[Corregimiento]],Hoja3!$A$2:$D$676,4,0)</f>
        <v>80817</v>
      </c>
      <c r="E7188" s="92">
        <v>14</v>
      </c>
    </row>
    <row r="7189" spans="1:5">
      <c r="A7189" s="90">
        <v>44229</v>
      </c>
      <c r="B7189" s="91">
        <v>44229</v>
      </c>
      <c r="C7189" s="92" t="s">
        <v>555</v>
      </c>
      <c r="D7189" s="93">
        <f>VLOOKUP(Pag_Inicio_Corr_mas_casos[[#This Row],[Corregimiento]],Hoja3!$A$2:$D$676,4,0)</f>
        <v>80821</v>
      </c>
      <c r="E7189" s="92">
        <v>14</v>
      </c>
    </row>
    <row r="7190" spans="1:5">
      <c r="A7190" s="90">
        <v>44229</v>
      </c>
      <c r="B7190" s="91">
        <v>44229</v>
      </c>
      <c r="C7190" s="92" t="s">
        <v>831</v>
      </c>
      <c r="D7190" s="93">
        <f>VLOOKUP(Pag_Inicio_Corr_mas_casos[[#This Row],[Corregimiento]],Hoja3!$A$2:$D$676,4,0)</f>
        <v>80812</v>
      </c>
      <c r="E7190" s="92">
        <v>14</v>
      </c>
    </row>
    <row r="7191" spans="1:5">
      <c r="A7191" s="90">
        <v>44229</v>
      </c>
      <c r="B7191" s="91">
        <v>44229</v>
      </c>
      <c r="C7191" s="92" t="s">
        <v>739</v>
      </c>
      <c r="D7191" s="93">
        <f>VLOOKUP(Pag_Inicio_Corr_mas_casos[[#This Row],[Corregimiento]],Hoja3!$A$2:$D$676,4,0)</f>
        <v>80822</v>
      </c>
      <c r="E7191" s="92">
        <v>13</v>
      </c>
    </row>
    <row r="7192" spans="1:5">
      <c r="A7192" s="90">
        <v>44229</v>
      </c>
      <c r="B7192" s="91">
        <v>44229</v>
      </c>
      <c r="C7192" s="92" t="s">
        <v>729</v>
      </c>
      <c r="D7192" s="93">
        <f>VLOOKUP(Pag_Inicio_Corr_mas_casos[[#This Row],[Corregimiento]],Hoja3!$A$2:$D$676,4,0)</f>
        <v>130708</v>
      </c>
      <c r="E7192" s="92">
        <v>13</v>
      </c>
    </row>
    <row r="7193" spans="1:5">
      <c r="A7193" s="90">
        <v>44229</v>
      </c>
      <c r="B7193" s="91">
        <v>44229</v>
      </c>
      <c r="C7193" s="92" t="s">
        <v>746</v>
      </c>
      <c r="D7193" s="93">
        <f>VLOOKUP(Pag_Inicio_Corr_mas_casos[[#This Row],[Corregimiento]],Hoja3!$A$2:$D$676,4,0)</f>
        <v>20601</v>
      </c>
      <c r="E7193" s="92">
        <v>13</v>
      </c>
    </row>
    <row r="7194" spans="1:5">
      <c r="A7194" s="90">
        <v>44229</v>
      </c>
      <c r="B7194" s="91">
        <v>44229</v>
      </c>
      <c r="C7194" s="92" t="s">
        <v>837</v>
      </c>
      <c r="D7194" s="93">
        <f>VLOOKUP(Pag_Inicio_Corr_mas_casos[[#This Row],[Corregimiento]],Hoja3!$A$2:$D$676,4,0)</f>
        <v>40201</v>
      </c>
      <c r="E7194" s="92">
        <v>13</v>
      </c>
    </row>
    <row r="7195" spans="1:5">
      <c r="A7195" s="135">
        <v>44230</v>
      </c>
      <c r="B7195" s="136">
        <v>44230</v>
      </c>
      <c r="C7195" s="137" t="s">
        <v>797</v>
      </c>
      <c r="D7195" s="138">
        <f>VLOOKUP(Pag_Inicio_Corr_mas_casos[[#This Row],[Corregimiento]],Hoja3!$A$2:$D$676,4,0)</f>
        <v>80819</v>
      </c>
      <c r="E7195" s="137">
        <v>36</v>
      </c>
    </row>
    <row r="7196" spans="1:5">
      <c r="A7196" s="135">
        <v>44230</v>
      </c>
      <c r="B7196" s="136">
        <v>44230</v>
      </c>
      <c r="C7196" s="137" t="s">
        <v>845</v>
      </c>
      <c r="D7196" s="138">
        <f>VLOOKUP(Pag_Inicio_Corr_mas_casos[[#This Row],[Corregimiento]],Hoja3!$A$2:$D$676,4,0)</f>
        <v>40601</v>
      </c>
      <c r="E7196" s="137">
        <v>34</v>
      </c>
    </row>
    <row r="7197" spans="1:5">
      <c r="A7197" s="135">
        <v>44230</v>
      </c>
      <c r="B7197" s="136">
        <v>44230</v>
      </c>
      <c r="C7197" s="137" t="s">
        <v>807</v>
      </c>
      <c r="D7197" s="138">
        <f>VLOOKUP(Pag_Inicio_Corr_mas_casos[[#This Row],[Corregimiento]],Hoja3!$A$2:$D$676,4,0)</f>
        <v>91001</v>
      </c>
      <c r="E7197" s="137">
        <v>33</v>
      </c>
    </row>
    <row r="7198" spans="1:5">
      <c r="A7198" s="135">
        <v>44230</v>
      </c>
      <c r="B7198" s="136">
        <v>44230</v>
      </c>
      <c r="C7198" s="137" t="s">
        <v>752</v>
      </c>
      <c r="D7198" s="138">
        <f>VLOOKUP(Pag_Inicio_Corr_mas_casos[[#This Row],[Corregimiento]],Hoja3!$A$2:$D$676,4,0)</f>
        <v>30107</v>
      </c>
      <c r="E7198" s="137">
        <v>29</v>
      </c>
    </row>
    <row r="7199" spans="1:5">
      <c r="A7199" s="135">
        <v>44230</v>
      </c>
      <c r="B7199" s="136">
        <v>44230</v>
      </c>
      <c r="C7199" s="137" t="s">
        <v>741</v>
      </c>
      <c r="D7199" s="138">
        <f>VLOOKUP(Pag_Inicio_Corr_mas_casos[[#This Row],[Corregimiento]],Hoja3!$A$2:$D$676,4,0)</f>
        <v>80815</v>
      </c>
      <c r="E7199" s="137">
        <v>24</v>
      </c>
    </row>
    <row r="7200" spans="1:5">
      <c r="A7200" s="135">
        <v>44230</v>
      </c>
      <c r="B7200" s="136">
        <v>44230</v>
      </c>
      <c r="C7200" s="137" t="s">
        <v>555</v>
      </c>
      <c r="D7200" s="138">
        <f>VLOOKUP(Pag_Inicio_Corr_mas_casos[[#This Row],[Corregimiento]],Hoja3!$A$2:$D$676,4,0)</f>
        <v>80821</v>
      </c>
      <c r="E7200" s="137">
        <v>24</v>
      </c>
    </row>
    <row r="7201" spans="1:5">
      <c r="A7201" s="135">
        <v>44230</v>
      </c>
      <c r="B7201" s="136">
        <v>44230</v>
      </c>
      <c r="C7201" s="137" t="s">
        <v>831</v>
      </c>
      <c r="D7201" s="138">
        <f>VLOOKUP(Pag_Inicio_Corr_mas_casos[[#This Row],[Corregimiento]],Hoja3!$A$2:$D$676,4,0)</f>
        <v>80812</v>
      </c>
      <c r="E7201" s="137">
        <v>21</v>
      </c>
    </row>
    <row r="7202" spans="1:5">
      <c r="A7202" s="135">
        <v>44230</v>
      </c>
      <c r="B7202" s="136">
        <v>44230</v>
      </c>
      <c r="C7202" s="137" t="s">
        <v>853</v>
      </c>
      <c r="D7202" s="138">
        <f>VLOOKUP(Pag_Inicio_Corr_mas_casos[[#This Row],[Corregimiento]],Hoja3!$A$2:$D$676,4,0)</f>
        <v>130101</v>
      </c>
      <c r="E7202" s="137">
        <v>19</v>
      </c>
    </row>
    <row r="7203" spans="1:5">
      <c r="A7203" s="135">
        <v>44230</v>
      </c>
      <c r="B7203" s="136">
        <v>44230</v>
      </c>
      <c r="C7203" s="137" t="s">
        <v>840</v>
      </c>
      <c r="D7203" s="138">
        <f>VLOOKUP(Pag_Inicio_Corr_mas_casos[[#This Row],[Corregimiento]],Hoja3!$A$2:$D$676,4,0)</f>
        <v>90301</v>
      </c>
      <c r="E7203" s="137">
        <v>18</v>
      </c>
    </row>
    <row r="7204" spans="1:5">
      <c r="A7204" s="135">
        <v>44230</v>
      </c>
      <c r="B7204" s="136">
        <v>44230</v>
      </c>
      <c r="C7204" s="137" t="s">
        <v>728</v>
      </c>
      <c r="D7204" s="138">
        <f>VLOOKUP(Pag_Inicio_Corr_mas_casos[[#This Row],[Corregimiento]],Hoja3!$A$2:$D$676,4,0)</f>
        <v>80816</v>
      </c>
      <c r="E7204" s="137">
        <v>18</v>
      </c>
    </row>
    <row r="7205" spans="1:5">
      <c r="A7205" s="135">
        <v>44230</v>
      </c>
      <c r="B7205" s="136">
        <v>44230</v>
      </c>
      <c r="C7205" s="137" t="s">
        <v>738</v>
      </c>
      <c r="D7205" s="138">
        <f>VLOOKUP(Pag_Inicio_Corr_mas_casos[[#This Row],[Corregimiento]],Hoja3!$A$2:$D$676,4,0)</f>
        <v>80817</v>
      </c>
      <c r="E7205" s="137">
        <v>18</v>
      </c>
    </row>
    <row r="7206" spans="1:5">
      <c r="A7206" s="135">
        <v>44230</v>
      </c>
      <c r="B7206" s="136">
        <v>44230</v>
      </c>
      <c r="C7206" s="137" t="s">
        <v>788</v>
      </c>
      <c r="D7206" s="138">
        <f>VLOOKUP(Pag_Inicio_Corr_mas_casos[[#This Row],[Corregimiento]],Hoja3!$A$2:$D$676,4,0)</f>
        <v>40611</v>
      </c>
      <c r="E7206" s="137">
        <v>17</v>
      </c>
    </row>
    <row r="7207" spans="1:5">
      <c r="A7207" s="135">
        <v>44230</v>
      </c>
      <c r="B7207" s="136">
        <v>44230</v>
      </c>
      <c r="C7207" s="137" t="s">
        <v>729</v>
      </c>
      <c r="D7207" s="138">
        <f>VLOOKUP(Pag_Inicio_Corr_mas_casos[[#This Row],[Corregimiento]],Hoja3!$A$2:$D$676,4,0)</f>
        <v>130708</v>
      </c>
      <c r="E7207" s="137">
        <v>17</v>
      </c>
    </row>
    <row r="7208" spans="1:5">
      <c r="A7208" s="135">
        <v>44230</v>
      </c>
      <c r="B7208" s="136">
        <v>44230</v>
      </c>
      <c r="C7208" s="137" t="s">
        <v>796</v>
      </c>
      <c r="D7208" s="138">
        <f>VLOOKUP(Pag_Inicio_Corr_mas_casos[[#This Row],[Corregimiento]],Hoja3!$A$2:$D$676,4,0)</f>
        <v>80809</v>
      </c>
      <c r="E7208" s="137">
        <v>16</v>
      </c>
    </row>
    <row r="7209" spans="1:5">
      <c r="A7209" s="135">
        <v>44230</v>
      </c>
      <c r="B7209" s="136">
        <v>44230</v>
      </c>
      <c r="C7209" s="137" t="s">
        <v>821</v>
      </c>
      <c r="D7209" s="138">
        <f>VLOOKUP(Pag_Inicio_Corr_mas_casos[[#This Row],[Corregimiento]],Hoja3!$A$2:$D$676,4,0)</f>
        <v>130106</v>
      </c>
      <c r="E7209" s="137">
        <v>16</v>
      </c>
    </row>
    <row r="7210" spans="1:5">
      <c r="A7210" s="135">
        <v>44230</v>
      </c>
      <c r="B7210" s="136">
        <v>44230</v>
      </c>
      <c r="C7210" s="137" t="s">
        <v>732</v>
      </c>
      <c r="D7210" s="138">
        <f>VLOOKUP(Pag_Inicio_Corr_mas_casos[[#This Row],[Corregimiento]],Hoja3!$A$2:$D$676,4,0)</f>
        <v>80826</v>
      </c>
      <c r="E7210" s="137">
        <v>16</v>
      </c>
    </row>
    <row r="7211" spans="1:5">
      <c r="A7211" s="135">
        <v>44230</v>
      </c>
      <c r="B7211" s="136">
        <v>44230</v>
      </c>
      <c r="C7211" s="137" t="s">
        <v>739</v>
      </c>
      <c r="D7211" s="138">
        <f>VLOOKUP(Pag_Inicio_Corr_mas_casos[[#This Row],[Corregimiento]],Hoja3!$A$2:$D$676,4,0)</f>
        <v>80822</v>
      </c>
      <c r="E7211" s="137">
        <v>16</v>
      </c>
    </row>
    <row r="7212" spans="1:5">
      <c r="A7212" s="135">
        <v>44230</v>
      </c>
      <c r="B7212" s="136">
        <v>44230</v>
      </c>
      <c r="C7212" s="137" t="s">
        <v>843</v>
      </c>
      <c r="D7212" s="138">
        <f>VLOOKUP(Pag_Inicio_Corr_mas_casos[[#This Row],[Corregimiento]],Hoja3!$A$2:$D$676,4,0)</f>
        <v>40501</v>
      </c>
      <c r="E7212" s="137">
        <v>16</v>
      </c>
    </row>
    <row r="7213" spans="1:5">
      <c r="A7213" s="135">
        <v>44230</v>
      </c>
      <c r="B7213" s="136">
        <v>44230</v>
      </c>
      <c r="C7213" s="137" t="s">
        <v>746</v>
      </c>
      <c r="D7213" s="138">
        <f>VLOOKUP(Pag_Inicio_Corr_mas_casos[[#This Row],[Corregimiento]],Hoja3!$A$2:$D$676,4,0)</f>
        <v>20601</v>
      </c>
      <c r="E7213" s="137">
        <v>15</v>
      </c>
    </row>
    <row r="7214" spans="1:5">
      <c r="A7214" s="135">
        <v>44230</v>
      </c>
      <c r="B7214" s="136">
        <v>44230</v>
      </c>
      <c r="C7214" s="137" t="s">
        <v>737</v>
      </c>
      <c r="D7214" s="138">
        <f>VLOOKUP(Pag_Inicio_Corr_mas_casos[[#This Row],[Corregimiento]],Hoja3!$A$2:$D$676,4,0)</f>
        <v>80820</v>
      </c>
      <c r="E7214" s="137">
        <v>15</v>
      </c>
    </row>
    <row r="7215" spans="1:5">
      <c r="A7215" s="98">
        <v>44231</v>
      </c>
      <c r="B7215" s="99">
        <v>44231</v>
      </c>
      <c r="C7215" s="100" t="s">
        <v>807</v>
      </c>
      <c r="D7215" s="101">
        <f>VLOOKUP(Pag_Inicio_Corr_mas_casos[[#This Row],[Corregimiento]],Hoja3!$A$2:$D$676,4,0)</f>
        <v>91001</v>
      </c>
      <c r="E7215" s="100">
        <v>39</v>
      </c>
    </row>
    <row r="7216" spans="1:5">
      <c r="A7216" s="98">
        <v>44231</v>
      </c>
      <c r="B7216" s="99">
        <v>44231</v>
      </c>
      <c r="C7216" s="100" t="s">
        <v>845</v>
      </c>
      <c r="D7216" s="101">
        <f>VLOOKUP(Pag_Inicio_Corr_mas_casos[[#This Row],[Corregimiento]],Hoja3!$A$2:$D$676,4,0)</f>
        <v>40601</v>
      </c>
      <c r="E7216" s="100">
        <v>37</v>
      </c>
    </row>
    <row r="7217" spans="1:5">
      <c r="A7217" s="98">
        <v>44231</v>
      </c>
      <c r="B7217" s="99">
        <v>44231</v>
      </c>
      <c r="C7217" s="100" t="s">
        <v>797</v>
      </c>
      <c r="D7217" s="101">
        <f>VLOOKUP(Pag_Inicio_Corr_mas_casos[[#This Row],[Corregimiento]],Hoja3!$A$2:$D$676,4,0)</f>
        <v>80819</v>
      </c>
      <c r="E7217" s="100">
        <v>32</v>
      </c>
    </row>
    <row r="7218" spans="1:5">
      <c r="A7218" s="98">
        <v>44231</v>
      </c>
      <c r="B7218" s="99">
        <v>44231</v>
      </c>
      <c r="C7218" s="100" t="s">
        <v>776</v>
      </c>
      <c r="D7218" s="101">
        <f>VLOOKUP(Pag_Inicio_Corr_mas_casos[[#This Row],[Corregimiento]],Hoja3!$A$2:$D$676,4,0)</f>
        <v>130706</v>
      </c>
      <c r="E7218" s="100">
        <v>27</v>
      </c>
    </row>
    <row r="7219" spans="1:5">
      <c r="A7219" s="98">
        <v>44231</v>
      </c>
      <c r="B7219" s="99">
        <v>44231</v>
      </c>
      <c r="C7219" s="100" t="s">
        <v>752</v>
      </c>
      <c r="D7219" s="101">
        <f>VLOOKUP(Pag_Inicio_Corr_mas_casos[[#This Row],[Corregimiento]],Hoja3!$A$2:$D$676,4,0)</f>
        <v>30107</v>
      </c>
      <c r="E7219" s="100">
        <v>22</v>
      </c>
    </row>
    <row r="7220" spans="1:5">
      <c r="A7220" s="98">
        <v>44231</v>
      </c>
      <c r="B7220" s="99">
        <v>44231</v>
      </c>
      <c r="C7220" s="100" t="s">
        <v>741</v>
      </c>
      <c r="D7220" s="101">
        <f>VLOOKUP(Pag_Inicio_Corr_mas_casos[[#This Row],[Corregimiento]],Hoja3!$A$2:$D$676,4,0)</f>
        <v>80815</v>
      </c>
      <c r="E7220" s="100">
        <v>22</v>
      </c>
    </row>
    <row r="7221" spans="1:5">
      <c r="A7221" s="98">
        <v>44231</v>
      </c>
      <c r="B7221" s="99">
        <v>44231</v>
      </c>
      <c r="C7221" s="100" t="s">
        <v>788</v>
      </c>
      <c r="D7221" s="101">
        <f>VLOOKUP(Pag_Inicio_Corr_mas_casos[[#This Row],[Corregimiento]],Hoja3!$A$2:$D$676,4,0)</f>
        <v>40611</v>
      </c>
      <c r="E7221" s="100">
        <v>21</v>
      </c>
    </row>
    <row r="7222" spans="1:5">
      <c r="A7222" s="98">
        <v>44231</v>
      </c>
      <c r="B7222" s="99">
        <v>44231</v>
      </c>
      <c r="C7222" s="100" t="s">
        <v>746</v>
      </c>
      <c r="D7222" s="101">
        <f>VLOOKUP(Pag_Inicio_Corr_mas_casos[[#This Row],[Corregimiento]],Hoja3!$A$2:$D$676,4,0)</f>
        <v>20601</v>
      </c>
      <c r="E7222" s="100">
        <v>21</v>
      </c>
    </row>
    <row r="7223" spans="1:5">
      <c r="A7223" s="98">
        <v>44231</v>
      </c>
      <c r="B7223" s="99">
        <v>44231</v>
      </c>
      <c r="C7223" s="100" t="s">
        <v>726</v>
      </c>
      <c r="D7223" s="101">
        <f>VLOOKUP(Pag_Inicio_Corr_mas_casos[[#This Row],[Corregimiento]],Hoja3!$A$2:$D$676,4,0)</f>
        <v>80823</v>
      </c>
      <c r="E7223" s="100">
        <v>19</v>
      </c>
    </row>
    <row r="7224" spans="1:5">
      <c r="A7224" s="98">
        <v>44231</v>
      </c>
      <c r="B7224" s="99">
        <v>44231</v>
      </c>
      <c r="C7224" s="100" t="s">
        <v>843</v>
      </c>
      <c r="D7224" s="101">
        <f>VLOOKUP(Pag_Inicio_Corr_mas_casos[[#This Row],[Corregimiento]],Hoja3!$A$2:$D$676,4,0)</f>
        <v>40501</v>
      </c>
      <c r="E7224" s="100">
        <v>19</v>
      </c>
    </row>
    <row r="7225" spans="1:5">
      <c r="A7225" s="98">
        <v>44231</v>
      </c>
      <c r="B7225" s="99">
        <v>44231</v>
      </c>
      <c r="C7225" s="100" t="s">
        <v>725</v>
      </c>
      <c r="D7225" s="101">
        <f>VLOOKUP(Pag_Inicio_Corr_mas_casos[[#This Row],[Corregimiento]],Hoja3!$A$2:$D$676,4,0)</f>
        <v>80806</v>
      </c>
      <c r="E7225" s="100">
        <v>17</v>
      </c>
    </row>
    <row r="7226" spans="1:5">
      <c r="A7226" s="98">
        <v>44231</v>
      </c>
      <c r="B7226" s="99">
        <v>44231</v>
      </c>
      <c r="C7226" s="100" t="s">
        <v>736</v>
      </c>
      <c r="D7226" s="101">
        <f>VLOOKUP(Pag_Inicio_Corr_mas_casos[[#This Row],[Corregimiento]],Hoja3!$A$2:$D$676,4,0)</f>
        <v>80813</v>
      </c>
      <c r="E7226" s="100">
        <v>17</v>
      </c>
    </row>
    <row r="7227" spans="1:5">
      <c r="A7227" s="98">
        <v>44231</v>
      </c>
      <c r="B7227" s="99">
        <v>44231</v>
      </c>
      <c r="C7227" s="100" t="s">
        <v>855</v>
      </c>
      <c r="D7227" s="101">
        <f>VLOOKUP(Pag_Inicio_Corr_mas_casos[[#This Row],[Corregimiento]],Hoja3!$A$2:$D$676,4,0)</f>
        <v>91011</v>
      </c>
      <c r="E7227" s="100">
        <v>15</v>
      </c>
    </row>
    <row r="7228" spans="1:5">
      <c r="A7228" s="98">
        <v>44231</v>
      </c>
      <c r="B7228" s="99">
        <v>44231</v>
      </c>
      <c r="C7228" s="100" t="s">
        <v>555</v>
      </c>
      <c r="D7228" s="101">
        <f>VLOOKUP(Pag_Inicio_Corr_mas_casos[[#This Row],[Corregimiento]],Hoja3!$A$2:$D$676,4,0)</f>
        <v>80821</v>
      </c>
      <c r="E7228" s="100">
        <v>15</v>
      </c>
    </row>
    <row r="7229" spans="1:5">
      <c r="A7229" s="98">
        <v>44231</v>
      </c>
      <c r="B7229" s="99">
        <v>44231</v>
      </c>
      <c r="C7229" s="100" t="s">
        <v>904</v>
      </c>
      <c r="D7229" s="101">
        <f>VLOOKUP(Pag_Inicio_Corr_mas_casos[[#This Row],[Corregimiento]],Hoja3!$A$2:$D$676,4,0)</f>
        <v>90105</v>
      </c>
      <c r="E7229" s="100">
        <v>14</v>
      </c>
    </row>
    <row r="7230" spans="1:5">
      <c r="A7230" s="98">
        <v>44231</v>
      </c>
      <c r="B7230" s="99">
        <v>44231</v>
      </c>
      <c r="C7230" s="100" t="s">
        <v>727</v>
      </c>
      <c r="D7230" s="101">
        <f>VLOOKUP(Pag_Inicio_Corr_mas_casos[[#This Row],[Corregimiento]],Hoja3!$A$2:$D$676,4,0)</f>
        <v>80807</v>
      </c>
      <c r="E7230" s="100">
        <v>14</v>
      </c>
    </row>
    <row r="7231" spans="1:5">
      <c r="A7231" s="98">
        <v>44231</v>
      </c>
      <c r="B7231" s="99">
        <v>44231</v>
      </c>
      <c r="C7231" s="100" t="s">
        <v>821</v>
      </c>
      <c r="D7231" s="101">
        <f>VLOOKUP(Pag_Inicio_Corr_mas_casos[[#This Row],[Corregimiento]],Hoja3!$A$2:$D$676,4,0)</f>
        <v>130106</v>
      </c>
      <c r="E7231" s="100">
        <v>14</v>
      </c>
    </row>
    <row r="7232" spans="1:5">
      <c r="A7232" s="98">
        <v>44231</v>
      </c>
      <c r="B7232" s="99">
        <v>44231</v>
      </c>
      <c r="C7232" s="100" t="s">
        <v>738</v>
      </c>
      <c r="D7232" s="101">
        <f>VLOOKUP(Pag_Inicio_Corr_mas_casos[[#This Row],[Corregimiento]],Hoja3!$A$2:$D$676,4,0)</f>
        <v>80817</v>
      </c>
      <c r="E7232" s="100">
        <v>14</v>
      </c>
    </row>
    <row r="7233" spans="1:5">
      <c r="A7233" s="98">
        <v>44231</v>
      </c>
      <c r="B7233" s="99">
        <v>44231</v>
      </c>
      <c r="C7233" s="100" t="s">
        <v>733</v>
      </c>
      <c r="D7233" s="101">
        <f>VLOOKUP(Pag_Inicio_Corr_mas_casos[[#This Row],[Corregimiento]],Hoja3!$A$2:$D$676,4,0)</f>
        <v>80811</v>
      </c>
      <c r="E7233" s="100">
        <v>13</v>
      </c>
    </row>
    <row r="7234" spans="1:5">
      <c r="A7234" s="98">
        <v>44231</v>
      </c>
      <c r="B7234" s="99">
        <v>44231</v>
      </c>
      <c r="C7234" s="100" t="s">
        <v>897</v>
      </c>
      <c r="D7234" s="101">
        <f>VLOOKUP(Pag_Inicio_Corr_mas_casos[[#This Row],[Corregimiento]],Hoja3!$A$2:$D$676,4,0)</f>
        <v>40801</v>
      </c>
      <c r="E7234" s="100">
        <v>13</v>
      </c>
    </row>
    <row r="7235" spans="1:5">
      <c r="A7235" s="127">
        <v>44232</v>
      </c>
      <c r="B7235" s="128">
        <v>44232</v>
      </c>
      <c r="C7235" s="129" t="s">
        <v>845</v>
      </c>
      <c r="D7235" s="130">
        <f>VLOOKUP(Pag_Inicio_Corr_mas_casos[[#This Row],[Corregimiento]],Hoja3!$A$2:$D$676,4,0)</f>
        <v>40601</v>
      </c>
      <c r="E7235" s="129">
        <v>40</v>
      </c>
    </row>
    <row r="7236" spans="1:5">
      <c r="A7236" s="127">
        <v>44232</v>
      </c>
      <c r="B7236" s="128">
        <v>44232</v>
      </c>
      <c r="C7236" s="129" t="s">
        <v>929</v>
      </c>
      <c r="D7236" s="130">
        <f>VLOOKUP(Pag_Inicio_Corr_mas_casos[[#This Row],[Corregimiento]],Hoja3!$A$2:$D$676,4,0)</f>
        <v>40805</v>
      </c>
      <c r="E7236" s="129">
        <v>21</v>
      </c>
    </row>
    <row r="7237" spans="1:5">
      <c r="A7237" s="127">
        <v>44232</v>
      </c>
      <c r="B7237" s="128">
        <v>44232</v>
      </c>
      <c r="C7237" s="129" t="s">
        <v>853</v>
      </c>
      <c r="D7237" s="130">
        <f>VLOOKUP(Pag_Inicio_Corr_mas_casos[[#This Row],[Corregimiento]],Hoja3!$A$2:$D$676,4,0)</f>
        <v>130101</v>
      </c>
      <c r="E7237" s="129">
        <v>20</v>
      </c>
    </row>
    <row r="7238" spans="1:5">
      <c r="A7238" s="127">
        <v>44232</v>
      </c>
      <c r="B7238" s="128">
        <v>44232</v>
      </c>
      <c r="C7238" s="129" t="s">
        <v>737</v>
      </c>
      <c r="D7238" s="130">
        <f>VLOOKUP(Pag_Inicio_Corr_mas_casos[[#This Row],[Corregimiento]],Hoja3!$A$2:$D$676,4,0)</f>
        <v>80820</v>
      </c>
      <c r="E7238" s="129">
        <v>20</v>
      </c>
    </row>
    <row r="7239" spans="1:5">
      <c r="A7239" s="127">
        <v>44232</v>
      </c>
      <c r="B7239" s="128">
        <v>44232</v>
      </c>
      <c r="C7239" s="129" t="s">
        <v>807</v>
      </c>
      <c r="D7239" s="130">
        <f>VLOOKUP(Pag_Inicio_Corr_mas_casos[[#This Row],[Corregimiento]],Hoja3!$A$2:$D$676,4,0)</f>
        <v>91001</v>
      </c>
      <c r="E7239" s="129">
        <v>20</v>
      </c>
    </row>
    <row r="7240" spans="1:5">
      <c r="A7240" s="127">
        <v>44232</v>
      </c>
      <c r="B7240" s="128">
        <v>44232</v>
      </c>
      <c r="C7240" s="129" t="s">
        <v>839</v>
      </c>
      <c r="D7240" s="130">
        <f>VLOOKUP(Pag_Inicio_Corr_mas_casos[[#This Row],[Corregimiento]],Hoja3!$A$2:$D$676,4,0)</f>
        <v>130102</v>
      </c>
      <c r="E7240" s="129">
        <v>18</v>
      </c>
    </row>
    <row r="7241" spans="1:5">
      <c r="A7241" s="127">
        <v>44232</v>
      </c>
      <c r="B7241" s="128">
        <v>44232</v>
      </c>
      <c r="C7241" s="129" t="s">
        <v>788</v>
      </c>
      <c r="D7241" s="130">
        <f>VLOOKUP(Pag_Inicio_Corr_mas_casos[[#This Row],[Corregimiento]],Hoja3!$A$2:$D$676,4,0)</f>
        <v>40611</v>
      </c>
      <c r="E7241" s="129">
        <v>17</v>
      </c>
    </row>
    <row r="7242" spans="1:5">
      <c r="A7242" s="127">
        <v>44232</v>
      </c>
      <c r="B7242" s="128">
        <v>44232</v>
      </c>
      <c r="C7242" s="129" t="s">
        <v>797</v>
      </c>
      <c r="D7242" s="130">
        <f>VLOOKUP(Pag_Inicio_Corr_mas_casos[[#This Row],[Corregimiento]],Hoja3!$A$2:$D$676,4,0)</f>
        <v>80819</v>
      </c>
      <c r="E7242" s="129">
        <v>16</v>
      </c>
    </row>
    <row r="7243" spans="1:5">
      <c r="A7243" s="127">
        <v>44232</v>
      </c>
      <c r="B7243" s="128">
        <v>44232</v>
      </c>
      <c r="C7243" s="129" t="s">
        <v>744</v>
      </c>
      <c r="D7243" s="130">
        <f>VLOOKUP(Pag_Inicio_Corr_mas_casos[[#This Row],[Corregimiento]],Hoja3!$A$2:$D$676,4,0)</f>
        <v>130701</v>
      </c>
      <c r="E7243" s="129">
        <v>15</v>
      </c>
    </row>
    <row r="7244" spans="1:5">
      <c r="A7244" s="127">
        <v>44232</v>
      </c>
      <c r="B7244" s="128">
        <v>44232</v>
      </c>
      <c r="C7244" s="129" t="s">
        <v>738</v>
      </c>
      <c r="D7244" s="130">
        <f>VLOOKUP(Pag_Inicio_Corr_mas_casos[[#This Row],[Corregimiento]],Hoja3!$A$2:$D$676,4,0)</f>
        <v>80817</v>
      </c>
      <c r="E7244" s="129">
        <v>15</v>
      </c>
    </row>
    <row r="7245" spans="1:5">
      <c r="A7245" s="127">
        <v>44232</v>
      </c>
      <c r="B7245" s="128">
        <v>44232</v>
      </c>
      <c r="C7245" s="129" t="s">
        <v>821</v>
      </c>
      <c r="D7245" s="130">
        <f>VLOOKUP(Pag_Inicio_Corr_mas_casos[[#This Row],[Corregimiento]],Hoja3!$A$2:$D$676,4,0)</f>
        <v>130106</v>
      </c>
      <c r="E7245" s="129">
        <v>15</v>
      </c>
    </row>
    <row r="7246" spans="1:5">
      <c r="A7246" s="127">
        <v>44232</v>
      </c>
      <c r="B7246" s="128">
        <v>44232</v>
      </c>
      <c r="C7246" s="129" t="s">
        <v>555</v>
      </c>
      <c r="D7246" s="130">
        <f>VLOOKUP(Pag_Inicio_Corr_mas_casos[[#This Row],[Corregimiento]],Hoja3!$A$2:$D$676,4,0)</f>
        <v>80821</v>
      </c>
      <c r="E7246" s="129">
        <v>14</v>
      </c>
    </row>
    <row r="7247" spans="1:5">
      <c r="A7247" s="127">
        <v>44232</v>
      </c>
      <c r="B7247" s="128">
        <v>44232</v>
      </c>
      <c r="C7247" s="129" t="s">
        <v>792</v>
      </c>
      <c r="D7247" s="130">
        <f>VLOOKUP(Pag_Inicio_Corr_mas_casos[[#This Row],[Corregimiento]],Hoja3!$A$2:$D$676,4,0)</f>
        <v>40612</v>
      </c>
      <c r="E7247" s="129">
        <v>13</v>
      </c>
    </row>
    <row r="7248" spans="1:5">
      <c r="A7248" s="127">
        <v>44232</v>
      </c>
      <c r="B7248" s="128">
        <v>44232</v>
      </c>
      <c r="C7248" s="129" t="s">
        <v>891</v>
      </c>
      <c r="D7248" s="130">
        <f>VLOOKUP(Pag_Inicio_Corr_mas_casos[[#This Row],[Corregimiento]],Hoja3!$A$2:$D$676,4,0)</f>
        <v>50307</v>
      </c>
      <c r="E7248" s="129">
        <v>13</v>
      </c>
    </row>
    <row r="7249" spans="1:5">
      <c r="A7249" s="127">
        <v>44232</v>
      </c>
      <c r="B7249" s="128">
        <v>44232</v>
      </c>
      <c r="C7249" s="129" t="s">
        <v>800</v>
      </c>
      <c r="D7249" s="130">
        <f>VLOOKUP(Pag_Inicio_Corr_mas_casos[[#This Row],[Corregimiento]],Hoja3!$A$2:$D$676,4,0)</f>
        <v>130702</v>
      </c>
      <c r="E7249" s="129">
        <v>12</v>
      </c>
    </row>
    <row r="7250" spans="1:5">
      <c r="A7250" s="127">
        <v>44232</v>
      </c>
      <c r="B7250" s="128">
        <v>44232</v>
      </c>
      <c r="C7250" s="129" t="s">
        <v>840</v>
      </c>
      <c r="D7250" s="130">
        <f>VLOOKUP(Pag_Inicio_Corr_mas_casos[[#This Row],[Corregimiento]],Hoja3!$A$2:$D$676,4,0)</f>
        <v>90301</v>
      </c>
      <c r="E7250" s="129">
        <v>12</v>
      </c>
    </row>
    <row r="7251" spans="1:5">
      <c r="A7251" s="127">
        <v>44232</v>
      </c>
      <c r="B7251" s="128">
        <v>44232</v>
      </c>
      <c r="C7251" s="129" t="s">
        <v>843</v>
      </c>
      <c r="D7251" s="130">
        <f>VLOOKUP(Pag_Inicio_Corr_mas_casos[[#This Row],[Corregimiento]],Hoja3!$A$2:$D$676,4,0)</f>
        <v>40501</v>
      </c>
      <c r="E7251" s="129">
        <v>12</v>
      </c>
    </row>
    <row r="7252" spans="1:5">
      <c r="A7252" s="127">
        <v>44232</v>
      </c>
      <c r="B7252" s="128">
        <v>44232</v>
      </c>
      <c r="C7252" s="129" t="s">
        <v>739</v>
      </c>
      <c r="D7252" s="130">
        <f>VLOOKUP(Pag_Inicio_Corr_mas_casos[[#This Row],[Corregimiento]],Hoja3!$A$2:$D$676,4,0)</f>
        <v>80822</v>
      </c>
      <c r="E7252" s="129">
        <v>12</v>
      </c>
    </row>
    <row r="7253" spans="1:5">
      <c r="A7253" s="127">
        <v>44232</v>
      </c>
      <c r="B7253" s="128">
        <v>44232</v>
      </c>
      <c r="C7253" s="129" t="s">
        <v>736</v>
      </c>
      <c r="D7253" s="130">
        <f>VLOOKUP(Pag_Inicio_Corr_mas_casos[[#This Row],[Corregimiento]],Hoja3!$A$2:$D$676,4,0)</f>
        <v>80813</v>
      </c>
      <c r="E7253" s="129">
        <v>11</v>
      </c>
    </row>
    <row r="7254" spans="1:5">
      <c r="A7254" s="127">
        <v>44232</v>
      </c>
      <c r="B7254" s="128">
        <v>44232</v>
      </c>
      <c r="C7254" s="129" t="s">
        <v>759</v>
      </c>
      <c r="D7254" s="130">
        <f>VLOOKUP(Pag_Inicio_Corr_mas_casos[[#This Row],[Corregimiento]],Hoja3!$A$2:$D$676,4,0)</f>
        <v>40203</v>
      </c>
      <c r="E7254" s="129">
        <v>11</v>
      </c>
    </row>
    <row r="7255" spans="1:5">
      <c r="A7255" s="86">
        <v>44233</v>
      </c>
      <c r="B7255" s="87">
        <v>44233</v>
      </c>
      <c r="C7255" s="88" t="s">
        <v>678</v>
      </c>
      <c r="D7255" s="89">
        <f>VLOOKUP(Pag_Inicio_Corr_mas_casos[[#This Row],[Corregimiento]],Hoja3!$A$2:$D$676,4,0)</f>
        <v>91001</v>
      </c>
      <c r="E7255" s="88">
        <v>45</v>
      </c>
    </row>
    <row r="7256" spans="1:5">
      <c r="A7256" s="86">
        <v>44233</v>
      </c>
      <c r="B7256" s="87">
        <v>44233</v>
      </c>
      <c r="C7256" s="88" t="s">
        <v>845</v>
      </c>
      <c r="D7256" s="89">
        <f>VLOOKUP(Pag_Inicio_Corr_mas_casos[[#This Row],[Corregimiento]],Hoja3!$A$2:$D$676,4,0)</f>
        <v>40601</v>
      </c>
      <c r="E7256" s="88">
        <v>43</v>
      </c>
    </row>
    <row r="7257" spans="1:5">
      <c r="A7257" s="86">
        <v>44233</v>
      </c>
      <c r="B7257" s="87">
        <v>44233</v>
      </c>
      <c r="C7257" s="88" t="s">
        <v>741</v>
      </c>
      <c r="D7257" s="89">
        <f>VLOOKUP(Pag_Inicio_Corr_mas_casos[[#This Row],[Corregimiento]],Hoja3!$A$2:$D$676,4,0)</f>
        <v>80815</v>
      </c>
      <c r="E7257" s="88">
        <v>20</v>
      </c>
    </row>
    <row r="7258" spans="1:5">
      <c r="A7258" s="86">
        <v>44233</v>
      </c>
      <c r="B7258" s="87">
        <v>44233</v>
      </c>
      <c r="C7258" s="88" t="s">
        <v>752</v>
      </c>
      <c r="D7258" s="89">
        <f>VLOOKUP(Pag_Inicio_Corr_mas_casos[[#This Row],[Corregimiento]],Hoja3!$A$2:$D$676,4,0)</f>
        <v>30107</v>
      </c>
      <c r="E7258" s="88">
        <v>20</v>
      </c>
    </row>
    <row r="7259" spans="1:5">
      <c r="A7259" s="86">
        <v>44233</v>
      </c>
      <c r="B7259" s="87">
        <v>44233</v>
      </c>
      <c r="C7259" s="88" t="s">
        <v>722</v>
      </c>
      <c r="D7259" s="89">
        <f>VLOOKUP(Pag_Inicio_Corr_mas_casos[[#This Row],[Corregimiento]],Hoja3!$A$2:$D$676,4,0)</f>
        <v>80810</v>
      </c>
      <c r="E7259" s="88">
        <v>18</v>
      </c>
    </row>
    <row r="7260" spans="1:5">
      <c r="A7260" s="86">
        <v>44233</v>
      </c>
      <c r="B7260" s="87">
        <v>44233</v>
      </c>
      <c r="C7260" s="88" t="s">
        <v>792</v>
      </c>
      <c r="D7260" s="89">
        <f>VLOOKUP(Pag_Inicio_Corr_mas_casos[[#This Row],[Corregimiento]],Hoja3!$A$2:$D$676,4,0)</f>
        <v>40612</v>
      </c>
      <c r="E7260" s="88">
        <v>17</v>
      </c>
    </row>
    <row r="7261" spans="1:5">
      <c r="A7261" s="86">
        <v>44233</v>
      </c>
      <c r="B7261" s="87">
        <v>44233</v>
      </c>
      <c r="C7261" s="88" t="s">
        <v>730</v>
      </c>
      <c r="D7261" s="89">
        <f>VLOOKUP(Pag_Inicio_Corr_mas_casos[[#This Row],[Corregimiento]],Hoja3!$A$2:$D$676,4,0)</f>
        <v>81007</v>
      </c>
      <c r="E7261" s="88">
        <v>17</v>
      </c>
    </row>
    <row r="7262" spans="1:5">
      <c r="A7262" s="86">
        <v>44233</v>
      </c>
      <c r="B7262" s="87">
        <v>44233</v>
      </c>
      <c r="C7262" s="88" t="s">
        <v>831</v>
      </c>
      <c r="D7262" s="89">
        <f>VLOOKUP(Pag_Inicio_Corr_mas_casos[[#This Row],[Corregimiento]],Hoja3!$A$2:$D$676,4,0)</f>
        <v>80812</v>
      </c>
      <c r="E7262" s="88">
        <v>17</v>
      </c>
    </row>
    <row r="7263" spans="1:5">
      <c r="A7263" s="86">
        <v>44233</v>
      </c>
      <c r="B7263" s="87">
        <v>44233</v>
      </c>
      <c r="C7263" s="88" t="s">
        <v>555</v>
      </c>
      <c r="D7263" s="89">
        <f>VLOOKUP(Pag_Inicio_Corr_mas_casos[[#This Row],[Corregimiento]],Hoja3!$A$2:$D$676,4,0)</f>
        <v>80821</v>
      </c>
      <c r="E7263" s="88">
        <v>15</v>
      </c>
    </row>
    <row r="7264" spans="1:5">
      <c r="A7264" s="86">
        <v>44233</v>
      </c>
      <c r="B7264" s="87">
        <v>44233</v>
      </c>
      <c r="C7264" s="88" t="s">
        <v>797</v>
      </c>
      <c r="D7264" s="89">
        <f>VLOOKUP(Pag_Inicio_Corr_mas_casos[[#This Row],[Corregimiento]],Hoja3!$A$2:$D$676,4,0)</f>
        <v>80819</v>
      </c>
      <c r="E7264" s="88">
        <v>15</v>
      </c>
    </row>
    <row r="7265" spans="1:14">
      <c r="A7265" s="86">
        <v>44233</v>
      </c>
      <c r="B7265" s="87">
        <v>44233</v>
      </c>
      <c r="C7265" s="88" t="s">
        <v>837</v>
      </c>
      <c r="D7265" s="89">
        <f>VLOOKUP(Pag_Inicio_Corr_mas_casos[[#This Row],[Corregimiento]],Hoja3!$A$2:$D$676,4,0)</f>
        <v>40201</v>
      </c>
      <c r="E7265" s="88">
        <v>15</v>
      </c>
      <c r="H7265" t="s">
        <v>930</v>
      </c>
      <c r="J7265" s="218" t="s">
        <v>930</v>
      </c>
      <c r="K7265" t="s">
        <v>931</v>
      </c>
    </row>
    <row r="7266" spans="1:14">
      <c r="A7266" s="86">
        <v>44233</v>
      </c>
      <c r="B7266" s="87">
        <v>44233</v>
      </c>
      <c r="C7266" s="88" t="s">
        <v>724</v>
      </c>
      <c r="D7266" s="89">
        <f>VLOOKUP(Pag_Inicio_Corr_mas_casos[[#This Row],[Corregimiento]],Hoja3!$A$2:$D$676,4,0)</f>
        <v>81009</v>
      </c>
      <c r="E7266" s="88">
        <v>14</v>
      </c>
      <c r="H7266" t="s">
        <v>845</v>
      </c>
      <c r="J7266" t="s">
        <v>555</v>
      </c>
      <c r="K7266" s="22">
        <v>17</v>
      </c>
      <c r="M7266" t="s">
        <v>932</v>
      </c>
      <c r="N7266" t="s">
        <v>933</v>
      </c>
    </row>
    <row r="7267" spans="1:14">
      <c r="A7267" s="86">
        <v>44233</v>
      </c>
      <c r="B7267" s="87">
        <v>44233</v>
      </c>
      <c r="C7267" s="88" t="s">
        <v>796</v>
      </c>
      <c r="D7267" s="89">
        <f>VLOOKUP(Pag_Inicio_Corr_mas_casos[[#This Row],[Corregimiento]],Hoja3!$A$2:$D$676,4,0)</f>
        <v>80809</v>
      </c>
      <c r="E7267" s="88">
        <v>13</v>
      </c>
      <c r="H7267" t="s">
        <v>807</v>
      </c>
      <c r="J7267" t="s">
        <v>842</v>
      </c>
      <c r="K7267" s="22">
        <v>1</v>
      </c>
      <c r="M7267" t="s">
        <v>845</v>
      </c>
      <c r="N7267">
        <v>28</v>
      </c>
    </row>
    <row r="7268" spans="1:14">
      <c r="A7268" s="86">
        <v>44233</v>
      </c>
      <c r="B7268" s="87">
        <v>44233</v>
      </c>
      <c r="C7268" s="88" t="s">
        <v>725</v>
      </c>
      <c r="D7268" s="89">
        <f>VLOOKUP(Pag_Inicio_Corr_mas_casos[[#This Row],[Corregimiento]],Hoja3!$A$2:$D$676,4,0)</f>
        <v>80806</v>
      </c>
      <c r="E7268" s="88">
        <v>13</v>
      </c>
      <c r="H7268" t="s">
        <v>755</v>
      </c>
      <c r="J7268" t="s">
        <v>739</v>
      </c>
      <c r="K7268" s="22">
        <v>9</v>
      </c>
      <c r="M7268" t="s">
        <v>788</v>
      </c>
      <c r="N7268">
        <v>22</v>
      </c>
    </row>
    <row r="7269" spans="1:14">
      <c r="A7269" s="86">
        <v>44233</v>
      </c>
      <c r="B7269" s="87">
        <v>44233</v>
      </c>
      <c r="C7269" s="88" t="s">
        <v>618</v>
      </c>
      <c r="D7269" s="89">
        <f>VLOOKUP(Pag_Inicio_Corr_mas_casos[[#This Row],[Corregimiento]],Hoja3!$A$2:$D$676,4,0)</f>
        <v>40205</v>
      </c>
      <c r="E7269" s="88">
        <v>12</v>
      </c>
      <c r="H7269" t="s">
        <v>797</v>
      </c>
      <c r="J7269" t="s">
        <v>804</v>
      </c>
      <c r="K7269" s="22">
        <v>4</v>
      </c>
      <c r="M7269" t="s">
        <v>807</v>
      </c>
      <c r="N7269">
        <v>22</v>
      </c>
    </row>
    <row r="7270" spans="1:14">
      <c r="A7270" s="86">
        <v>44233</v>
      </c>
      <c r="B7270" s="87">
        <v>44233</v>
      </c>
      <c r="C7270" s="88" t="s">
        <v>759</v>
      </c>
      <c r="D7270" s="89">
        <f>VLOOKUP(Pag_Inicio_Corr_mas_casos[[#This Row],[Corregimiento]],Hoja3!$A$2:$D$676,4,0)</f>
        <v>40203</v>
      </c>
      <c r="E7270" s="88">
        <v>12</v>
      </c>
      <c r="H7270" t="s">
        <v>788</v>
      </c>
      <c r="J7270" t="s">
        <v>731</v>
      </c>
      <c r="K7270" s="22">
        <v>2</v>
      </c>
      <c r="M7270" t="s">
        <v>792</v>
      </c>
      <c r="N7270">
        <v>21</v>
      </c>
    </row>
    <row r="7271" spans="1:14">
      <c r="A7271" s="86">
        <v>44233</v>
      </c>
      <c r="B7271" s="87">
        <v>44233</v>
      </c>
      <c r="C7271" s="88" t="s">
        <v>776</v>
      </c>
      <c r="D7271" s="89">
        <f>VLOOKUP(Pag_Inicio_Corr_mas_casos[[#This Row],[Corregimiento]],Hoja3!$A$2:$D$676,4,0)</f>
        <v>130706</v>
      </c>
      <c r="E7271" s="88">
        <v>11</v>
      </c>
      <c r="H7271" t="s">
        <v>786</v>
      </c>
      <c r="J7271" t="s">
        <v>934</v>
      </c>
      <c r="K7271" s="22">
        <v>1</v>
      </c>
      <c r="M7271" t="s">
        <v>797</v>
      </c>
      <c r="N7271">
        <v>21</v>
      </c>
    </row>
    <row r="7272" spans="1:14">
      <c r="A7272" s="86">
        <v>44233</v>
      </c>
      <c r="B7272" s="87">
        <v>44233</v>
      </c>
      <c r="C7272" s="88" t="s">
        <v>803</v>
      </c>
      <c r="D7272" s="89">
        <f>VLOOKUP(Pag_Inicio_Corr_mas_casos[[#This Row],[Corregimiento]],Hoja3!$A$2:$D$676,4,0)</f>
        <v>81008</v>
      </c>
      <c r="E7272" s="88">
        <v>11</v>
      </c>
      <c r="H7272" t="s">
        <v>737</v>
      </c>
      <c r="J7272" t="s">
        <v>747</v>
      </c>
      <c r="K7272" s="22">
        <v>1</v>
      </c>
      <c r="M7272" t="s">
        <v>555</v>
      </c>
      <c r="N7272">
        <v>17</v>
      </c>
    </row>
    <row r="7273" spans="1:14">
      <c r="A7273" s="86">
        <v>44233</v>
      </c>
      <c r="B7273" s="87">
        <v>44233</v>
      </c>
      <c r="C7273" s="88" t="s">
        <v>755</v>
      </c>
      <c r="D7273" s="89">
        <f>VLOOKUP(Pag_Inicio_Corr_mas_casos[[#This Row],[Corregimiento]],Hoja3!$A$2:$D$676,4,0)</f>
        <v>40606</v>
      </c>
      <c r="E7273" s="88">
        <v>11</v>
      </c>
      <c r="H7273" t="s">
        <v>739</v>
      </c>
      <c r="J7273" t="s">
        <v>853</v>
      </c>
      <c r="K7273" s="22">
        <v>9</v>
      </c>
      <c r="M7273" t="s">
        <v>738</v>
      </c>
      <c r="N7273">
        <v>16</v>
      </c>
    </row>
    <row r="7274" spans="1:14">
      <c r="A7274" s="86">
        <v>44233</v>
      </c>
      <c r="B7274" s="87">
        <v>44233</v>
      </c>
      <c r="C7274" s="88" t="s">
        <v>788</v>
      </c>
      <c r="D7274" s="89">
        <f>VLOOKUP(Pag_Inicio_Corr_mas_casos[[#This Row],[Corregimiento]],Hoja3!$A$2:$D$676,4,0)</f>
        <v>40611</v>
      </c>
      <c r="E7274" s="88">
        <v>11</v>
      </c>
      <c r="H7274" t="s">
        <v>741</v>
      </c>
      <c r="J7274" t="s">
        <v>601</v>
      </c>
      <c r="K7274" s="22">
        <v>2</v>
      </c>
      <c r="M7274" t="s">
        <v>736</v>
      </c>
      <c r="N7274">
        <v>16</v>
      </c>
    </row>
    <row r="7275" spans="1:14">
      <c r="A7275" s="90">
        <v>44234</v>
      </c>
      <c r="B7275" s="91">
        <v>44234</v>
      </c>
      <c r="C7275" s="92" t="s">
        <v>845</v>
      </c>
      <c r="D7275" s="93">
        <f>VLOOKUP(Pag_Inicio_Corr_mas_casos[[#This Row],[Corregimiento]],Hoja3!$A$2:$D$676,4,0)</f>
        <v>40601</v>
      </c>
      <c r="E7275" s="92">
        <v>32</v>
      </c>
      <c r="H7275" t="s">
        <v>928</v>
      </c>
      <c r="J7275" t="s">
        <v>859</v>
      </c>
      <c r="K7275" s="22">
        <v>1</v>
      </c>
      <c r="M7275" t="s">
        <v>786</v>
      </c>
      <c r="N7275">
        <v>15</v>
      </c>
    </row>
    <row r="7276" spans="1:14">
      <c r="A7276" s="90">
        <v>44234</v>
      </c>
      <c r="B7276" s="91">
        <v>44234</v>
      </c>
      <c r="C7276" s="92" t="s">
        <v>807</v>
      </c>
      <c r="D7276" s="93">
        <f>VLOOKUP(Pag_Inicio_Corr_mas_casos[[#This Row],[Corregimiento]],Hoja3!$A$2:$D$676,4,0)</f>
        <v>91001</v>
      </c>
      <c r="E7276" s="92">
        <v>27</v>
      </c>
      <c r="H7276" t="s">
        <v>736</v>
      </c>
      <c r="J7276" t="s">
        <v>935</v>
      </c>
      <c r="K7276" s="22">
        <v>1</v>
      </c>
      <c r="M7276" t="s">
        <v>821</v>
      </c>
      <c r="N7276">
        <v>14</v>
      </c>
    </row>
    <row r="7277" spans="1:14">
      <c r="A7277" s="90">
        <v>44234</v>
      </c>
      <c r="B7277" s="91">
        <v>44234</v>
      </c>
      <c r="C7277" s="92" t="s">
        <v>739</v>
      </c>
      <c r="D7277" s="93">
        <f>VLOOKUP(Pag_Inicio_Corr_mas_casos[[#This Row],[Corregimiento]],Hoja3!$A$2:$D$676,4,0)</f>
        <v>80822</v>
      </c>
      <c r="E7277" s="92">
        <v>18</v>
      </c>
      <c r="H7277" t="s">
        <v>726</v>
      </c>
      <c r="J7277" t="s">
        <v>744</v>
      </c>
      <c r="K7277" s="22">
        <v>2</v>
      </c>
      <c r="M7277" t="s">
        <v>746</v>
      </c>
      <c r="N7277">
        <v>13</v>
      </c>
    </row>
    <row r="7278" spans="1:14">
      <c r="A7278" s="90">
        <v>44234</v>
      </c>
      <c r="B7278" s="91">
        <v>44234</v>
      </c>
      <c r="C7278" s="92" t="s">
        <v>792</v>
      </c>
      <c r="D7278" s="93">
        <f>VLOOKUP(Pag_Inicio_Corr_mas_casos[[#This Row],[Corregimiento]],Hoja3!$A$2:$D$676,4,0)</f>
        <v>40612</v>
      </c>
      <c r="E7278" s="92">
        <v>16</v>
      </c>
      <c r="H7278" t="s">
        <v>752</v>
      </c>
      <c r="J7278" t="s">
        <v>800</v>
      </c>
      <c r="K7278" s="22">
        <v>10</v>
      </c>
      <c r="M7278" t="s">
        <v>752</v>
      </c>
      <c r="N7278">
        <v>11</v>
      </c>
    </row>
    <row r="7279" spans="1:14">
      <c r="A7279" s="90">
        <v>44234</v>
      </c>
      <c r="B7279" s="91">
        <v>44234</v>
      </c>
      <c r="C7279" s="92" t="s">
        <v>555</v>
      </c>
      <c r="D7279" s="93">
        <f>VLOOKUP(Pag_Inicio_Corr_mas_casos[[#This Row],[Corregimiento]],Hoja3!$A$2:$D$676,4,0)</f>
        <v>80821</v>
      </c>
      <c r="E7279" s="92">
        <v>14</v>
      </c>
      <c r="H7279" t="s">
        <v>807</v>
      </c>
      <c r="J7279" t="s">
        <v>936</v>
      </c>
      <c r="K7279" s="22">
        <v>1</v>
      </c>
      <c r="M7279" t="s">
        <v>800</v>
      </c>
      <c r="N7279">
        <v>10</v>
      </c>
    </row>
    <row r="7280" spans="1:14">
      <c r="A7280" s="90">
        <v>44234</v>
      </c>
      <c r="B7280" s="91">
        <v>44234</v>
      </c>
      <c r="C7280" s="92" t="s">
        <v>831</v>
      </c>
      <c r="D7280" s="93">
        <f>VLOOKUP(Pag_Inicio_Corr_mas_casos[[#This Row],[Corregimiento]],Hoja3!$A$2:$D$676,4,0)</f>
        <v>80812</v>
      </c>
      <c r="E7280" s="92">
        <v>13</v>
      </c>
      <c r="H7280" t="s">
        <v>845</v>
      </c>
      <c r="J7280" t="s">
        <v>836</v>
      </c>
      <c r="K7280" s="22">
        <v>1</v>
      </c>
      <c r="M7280" t="s">
        <v>937</v>
      </c>
      <c r="N7280">
        <v>10</v>
      </c>
    </row>
    <row r="7281" spans="1:14">
      <c r="A7281" s="90">
        <v>44234</v>
      </c>
      <c r="B7281" s="91">
        <v>44234</v>
      </c>
      <c r="C7281" s="92" t="s">
        <v>803</v>
      </c>
      <c r="D7281" s="93">
        <f>VLOOKUP(Pag_Inicio_Corr_mas_casos[[#This Row],[Corregimiento]],Hoja3!$A$2:$D$676,4,0)</f>
        <v>81008</v>
      </c>
      <c r="E7281" s="92">
        <v>11</v>
      </c>
      <c r="H7281" t="s">
        <v>821</v>
      </c>
      <c r="J7281" t="s">
        <v>675</v>
      </c>
      <c r="K7281" s="22">
        <v>1</v>
      </c>
      <c r="M7281" t="s">
        <v>755</v>
      </c>
      <c r="N7281">
        <v>10</v>
      </c>
    </row>
    <row r="7282" spans="1:14">
      <c r="A7282" s="90">
        <v>44234</v>
      </c>
      <c r="B7282" s="91">
        <v>44234</v>
      </c>
      <c r="C7282" s="92" t="s">
        <v>724</v>
      </c>
      <c r="D7282" s="93">
        <f>VLOOKUP(Pag_Inicio_Corr_mas_casos[[#This Row],[Corregimiento]],Hoja3!$A$2:$D$676,4,0)</f>
        <v>81009</v>
      </c>
      <c r="E7282" s="92">
        <v>10</v>
      </c>
      <c r="H7282" t="s">
        <v>741</v>
      </c>
      <c r="J7282" t="s">
        <v>730</v>
      </c>
      <c r="K7282" s="22">
        <v>3</v>
      </c>
      <c r="M7282" t="s">
        <v>837</v>
      </c>
      <c r="N7282">
        <v>10</v>
      </c>
    </row>
    <row r="7283" spans="1:14">
      <c r="A7283" s="90">
        <v>44234</v>
      </c>
      <c r="B7283" s="91">
        <v>44234</v>
      </c>
      <c r="C7283" s="92" t="s">
        <v>755</v>
      </c>
      <c r="D7283" s="93">
        <f>VLOOKUP(Pag_Inicio_Corr_mas_casos[[#This Row],[Corregimiento]],Hoja3!$A$2:$D$676,4,0)</f>
        <v>40606</v>
      </c>
      <c r="E7283" s="92">
        <v>10</v>
      </c>
      <c r="H7283" t="s">
        <v>736</v>
      </c>
      <c r="J7283" t="s">
        <v>764</v>
      </c>
      <c r="K7283" s="22">
        <v>2</v>
      </c>
      <c r="M7283" t="s">
        <v>618</v>
      </c>
      <c r="N7283">
        <v>10</v>
      </c>
    </row>
    <row r="7284" spans="1:14">
      <c r="A7284" s="90">
        <v>44234</v>
      </c>
      <c r="B7284" s="91">
        <v>44234</v>
      </c>
      <c r="C7284" s="92" t="s">
        <v>737</v>
      </c>
      <c r="D7284" s="93">
        <f>VLOOKUP(Pag_Inicio_Corr_mas_casos[[#This Row],[Corregimiento]],Hoja3!$A$2:$D$676,4,0)</f>
        <v>80820</v>
      </c>
      <c r="E7284" s="92">
        <v>8</v>
      </c>
      <c r="H7284" t="s">
        <v>797</v>
      </c>
      <c r="J7284" t="s">
        <v>727</v>
      </c>
      <c r="K7284" s="22">
        <v>5</v>
      </c>
      <c r="M7284" t="s">
        <v>864</v>
      </c>
      <c r="N7284">
        <v>10</v>
      </c>
    </row>
    <row r="7285" spans="1:14">
      <c r="A7285" s="90">
        <v>44234</v>
      </c>
      <c r="B7285" s="91">
        <v>44234</v>
      </c>
      <c r="C7285" s="92" t="s">
        <v>788</v>
      </c>
      <c r="D7285" s="93">
        <f>VLOOKUP(Pag_Inicio_Corr_mas_casos[[#This Row],[Corregimiento]],Hoja3!$A$2:$D$676,4,0)</f>
        <v>40611</v>
      </c>
      <c r="E7285" s="92">
        <v>8</v>
      </c>
      <c r="H7285" t="s">
        <v>839</v>
      </c>
      <c r="J7285" t="s">
        <v>725</v>
      </c>
      <c r="K7285" s="22">
        <v>8</v>
      </c>
      <c r="M7285" t="s">
        <v>739</v>
      </c>
      <c r="N7285">
        <v>9</v>
      </c>
    </row>
    <row r="7286" spans="1:14">
      <c r="A7286" s="90">
        <v>44234</v>
      </c>
      <c r="B7286" s="91">
        <v>44234</v>
      </c>
      <c r="C7286" s="92" t="s">
        <v>938</v>
      </c>
      <c r="D7286" s="93">
        <f>VLOOKUP(Pag_Inicio_Corr_mas_casos[[#This Row],[Corregimiento]],Hoja3!$A$2:$D$676,4,0)</f>
        <v>40506</v>
      </c>
      <c r="E7286" s="92">
        <v>8</v>
      </c>
      <c r="H7286" t="s">
        <v>800</v>
      </c>
      <c r="J7286" t="s">
        <v>559</v>
      </c>
      <c r="K7286" s="22">
        <v>3</v>
      </c>
      <c r="M7286" t="s">
        <v>853</v>
      </c>
      <c r="N7286">
        <v>9</v>
      </c>
    </row>
    <row r="7287" spans="1:14">
      <c r="A7287" s="90">
        <v>44234</v>
      </c>
      <c r="B7287" s="91">
        <v>44234</v>
      </c>
      <c r="C7287" s="92" t="s">
        <v>725</v>
      </c>
      <c r="D7287" s="93">
        <f>VLOOKUP(Pag_Inicio_Corr_mas_casos[[#This Row],[Corregimiento]],Hoja3!$A$2:$D$676,4,0)</f>
        <v>80806</v>
      </c>
      <c r="E7287" s="92">
        <v>8</v>
      </c>
      <c r="H7287" t="s">
        <v>844</v>
      </c>
      <c r="J7287" t="s">
        <v>894</v>
      </c>
      <c r="K7287" s="22">
        <v>5</v>
      </c>
      <c r="M7287" t="s">
        <v>939</v>
      </c>
      <c r="N7287">
        <v>9</v>
      </c>
    </row>
    <row r="7288" spans="1:14">
      <c r="A7288" s="90">
        <v>44234</v>
      </c>
      <c r="B7288" s="91">
        <v>44234</v>
      </c>
      <c r="C7288" s="92" t="s">
        <v>797</v>
      </c>
      <c r="D7288" s="93">
        <f>VLOOKUP(Pag_Inicio_Corr_mas_casos[[#This Row],[Corregimiento]],Hoja3!$A$2:$D$676,4,0)</f>
        <v>80819</v>
      </c>
      <c r="E7288" s="92">
        <v>8</v>
      </c>
      <c r="H7288" t="s">
        <v>853</v>
      </c>
      <c r="J7288" t="s">
        <v>940</v>
      </c>
      <c r="K7288" s="22">
        <v>1</v>
      </c>
      <c r="M7288" t="s">
        <v>726</v>
      </c>
      <c r="N7288">
        <v>9</v>
      </c>
    </row>
    <row r="7289" spans="1:14">
      <c r="A7289" s="90">
        <v>44234</v>
      </c>
      <c r="B7289" s="91">
        <v>44234</v>
      </c>
      <c r="C7289" s="92" t="s">
        <v>823</v>
      </c>
      <c r="D7289" s="93">
        <f>VLOOKUP(Pag_Inicio_Corr_mas_casos[[#This Row],[Corregimiento]],Hoja3!$A$2:$D$676,4,0)</f>
        <v>130108</v>
      </c>
      <c r="E7289" s="92">
        <v>8</v>
      </c>
      <c r="H7289" t="s">
        <v>796</v>
      </c>
      <c r="J7289" t="s">
        <v>941</v>
      </c>
      <c r="K7289" s="22">
        <v>1</v>
      </c>
      <c r="M7289" t="s">
        <v>725</v>
      </c>
      <c r="N7289">
        <v>8</v>
      </c>
    </row>
    <row r="7290" spans="1:14">
      <c r="A7290" s="90">
        <v>44234</v>
      </c>
      <c r="B7290" s="91">
        <v>44234</v>
      </c>
      <c r="C7290" s="92" t="s">
        <v>942</v>
      </c>
      <c r="D7290" s="93">
        <f>VLOOKUP(Pag_Inicio_Corr_mas_casos[[#This Row],[Corregimiento]],Hoja3!$A$2:$D$676,4,0)</f>
        <v>90903</v>
      </c>
      <c r="E7290" s="92">
        <v>8</v>
      </c>
      <c r="H7290" t="s">
        <v>792</v>
      </c>
      <c r="J7290" t="s">
        <v>943</v>
      </c>
      <c r="K7290" s="22">
        <v>1</v>
      </c>
      <c r="M7290" t="s">
        <v>741</v>
      </c>
      <c r="N7290">
        <v>8</v>
      </c>
    </row>
    <row r="7291" spans="1:14">
      <c r="A7291" s="90">
        <v>44234</v>
      </c>
      <c r="B7291" s="91">
        <v>44234</v>
      </c>
      <c r="C7291" s="92" t="s">
        <v>821</v>
      </c>
      <c r="D7291" s="93">
        <f>VLOOKUP(Pag_Inicio_Corr_mas_casos[[#This Row],[Corregimiento]],Hoja3!$A$2:$D$676,4,0)</f>
        <v>130106</v>
      </c>
      <c r="E7291" s="92">
        <v>7</v>
      </c>
      <c r="H7291" t="s">
        <v>738</v>
      </c>
      <c r="J7291" t="s">
        <v>863</v>
      </c>
      <c r="K7291" s="22">
        <v>5</v>
      </c>
      <c r="M7291" t="s">
        <v>840</v>
      </c>
      <c r="N7291">
        <v>8</v>
      </c>
    </row>
    <row r="7292" spans="1:14">
      <c r="A7292" s="90">
        <v>44234</v>
      </c>
      <c r="B7292" s="91">
        <v>44234</v>
      </c>
      <c r="C7292" s="92" t="s">
        <v>814</v>
      </c>
      <c r="D7292" s="93">
        <f>VLOOKUP(Pag_Inicio_Corr_mas_casos[[#This Row],[Corregimiento]],Hoja3!$A$2:$D$676,4,0)</f>
        <v>20609</v>
      </c>
      <c r="E7292" s="92">
        <v>7</v>
      </c>
      <c r="H7292" t="s">
        <v>555</v>
      </c>
      <c r="J7292" t="s">
        <v>741</v>
      </c>
      <c r="K7292" s="22">
        <v>8</v>
      </c>
      <c r="M7292" t="s">
        <v>839</v>
      </c>
      <c r="N7292">
        <v>8</v>
      </c>
    </row>
    <row r="7293" spans="1:14">
      <c r="A7293" s="90">
        <v>44234</v>
      </c>
      <c r="B7293" s="91">
        <v>44234</v>
      </c>
      <c r="C7293" s="92" t="s">
        <v>944</v>
      </c>
      <c r="D7293" s="93">
        <f>VLOOKUP(Pag_Inicio_Corr_mas_casos[[#This Row],[Corregimiento]],Hoja3!$A$2:$D$676,4,0)</f>
        <v>20301</v>
      </c>
      <c r="E7293" s="92">
        <v>7</v>
      </c>
      <c r="H7293" t="s">
        <v>831</v>
      </c>
      <c r="J7293" t="s">
        <v>945</v>
      </c>
      <c r="K7293" s="22">
        <v>1</v>
      </c>
      <c r="M7293" t="s">
        <v>831</v>
      </c>
      <c r="N7293">
        <v>8</v>
      </c>
    </row>
    <row r="7294" spans="1:14">
      <c r="A7294" s="90">
        <v>44234</v>
      </c>
      <c r="B7294" s="91">
        <v>44234</v>
      </c>
      <c r="C7294" s="92" t="s">
        <v>736</v>
      </c>
      <c r="D7294" s="93">
        <f>VLOOKUP(Pag_Inicio_Corr_mas_casos[[#This Row],[Corregimiento]],Hoja3!$A$2:$D$676,4,0)</f>
        <v>80813</v>
      </c>
      <c r="E7294" s="92">
        <v>6</v>
      </c>
      <c r="H7294" t="s">
        <v>739</v>
      </c>
      <c r="J7294" t="s">
        <v>844</v>
      </c>
      <c r="K7294" s="22">
        <v>2</v>
      </c>
      <c r="M7294" t="s">
        <v>776</v>
      </c>
      <c r="N7294">
        <v>7</v>
      </c>
    </row>
    <row r="7295" spans="1:14">
      <c r="A7295" s="102">
        <v>44235</v>
      </c>
      <c r="B7295" s="103">
        <v>44235</v>
      </c>
      <c r="C7295" s="104" t="s">
        <v>845</v>
      </c>
      <c r="D7295" s="105">
        <f>VLOOKUP(Pag_Inicio_Corr_mas_casos[[#This Row],[Corregimiento]],Hoja3!$A$2:$D$676,4,0)</f>
        <v>40601</v>
      </c>
      <c r="E7295" s="104">
        <v>26</v>
      </c>
      <c r="H7295" t="s">
        <v>729</v>
      </c>
      <c r="J7295" t="s">
        <v>840</v>
      </c>
      <c r="K7295" s="22">
        <v>8</v>
      </c>
      <c r="M7295" t="s">
        <v>818</v>
      </c>
      <c r="N7295">
        <v>7</v>
      </c>
    </row>
    <row r="7296" spans="1:14">
      <c r="A7296" s="102">
        <v>44235</v>
      </c>
      <c r="B7296" s="103">
        <v>44235</v>
      </c>
      <c r="C7296" s="104" t="s">
        <v>843</v>
      </c>
      <c r="D7296" s="105">
        <f>VLOOKUP(Pag_Inicio_Corr_mas_casos[[#This Row],[Corregimiento]],Hoja3!$A$2:$D$676,4,0)</f>
        <v>40501</v>
      </c>
      <c r="E7296" s="104">
        <v>17</v>
      </c>
      <c r="H7296" t="s">
        <v>746</v>
      </c>
      <c r="J7296" t="s">
        <v>823</v>
      </c>
      <c r="K7296" s="22">
        <v>2</v>
      </c>
      <c r="M7296" t="s">
        <v>803</v>
      </c>
      <c r="N7296">
        <v>7</v>
      </c>
    </row>
    <row r="7297" spans="1:14">
      <c r="A7297" s="102">
        <v>44235</v>
      </c>
      <c r="B7297" s="103">
        <v>44235</v>
      </c>
      <c r="C7297" s="104" t="s">
        <v>807</v>
      </c>
      <c r="D7297" s="105">
        <f>VLOOKUP(Pag_Inicio_Corr_mas_casos[[#This Row],[Corregimiento]],Hoja3!$A$2:$D$676,4,0)</f>
        <v>91001</v>
      </c>
      <c r="E7297" s="104">
        <v>13</v>
      </c>
      <c r="H7297" t="s">
        <v>837</v>
      </c>
      <c r="J7297" t="s">
        <v>937</v>
      </c>
      <c r="K7297" s="22">
        <v>10</v>
      </c>
      <c r="M7297" t="s">
        <v>946</v>
      </c>
      <c r="N7297">
        <v>6</v>
      </c>
    </row>
    <row r="7298" spans="1:14">
      <c r="A7298" s="102">
        <v>44235</v>
      </c>
      <c r="B7298" s="103">
        <v>44235</v>
      </c>
      <c r="C7298" s="104" t="s">
        <v>739</v>
      </c>
      <c r="D7298" s="105">
        <f>VLOOKUP(Pag_Inicio_Corr_mas_casos[[#This Row],[Corregimiento]],Hoja3!$A$2:$D$676,4,0)</f>
        <v>80822</v>
      </c>
      <c r="E7298" s="104">
        <v>12</v>
      </c>
      <c r="H7298" t="s">
        <v>797</v>
      </c>
      <c r="J7298" t="s">
        <v>908</v>
      </c>
      <c r="K7298" s="22">
        <v>1</v>
      </c>
      <c r="M7298" t="s">
        <v>947</v>
      </c>
      <c r="N7298">
        <v>6</v>
      </c>
    </row>
    <row r="7299" spans="1:14">
      <c r="A7299" s="102">
        <v>44235</v>
      </c>
      <c r="B7299" s="103">
        <v>44235</v>
      </c>
      <c r="C7299" s="104" t="s">
        <v>831</v>
      </c>
      <c r="D7299" s="105">
        <f>VLOOKUP(Pag_Inicio_Corr_mas_casos[[#This Row],[Corregimiento]],Hoja3!$A$2:$D$676,4,0)</f>
        <v>80812</v>
      </c>
      <c r="E7299" s="104">
        <v>11</v>
      </c>
      <c r="H7299" t="s">
        <v>845</v>
      </c>
      <c r="J7299" t="s">
        <v>456</v>
      </c>
      <c r="K7299" s="22">
        <v>3</v>
      </c>
      <c r="M7299" t="s">
        <v>723</v>
      </c>
      <c r="N7299">
        <v>6</v>
      </c>
    </row>
    <row r="7300" spans="1:14">
      <c r="A7300" s="102">
        <v>44235</v>
      </c>
      <c r="B7300" s="103">
        <v>44235</v>
      </c>
      <c r="C7300" s="104" t="s">
        <v>792</v>
      </c>
      <c r="D7300" s="105">
        <f>VLOOKUP(Pag_Inicio_Corr_mas_casos[[#This Row],[Corregimiento]],Hoja3!$A$2:$D$676,4,0)</f>
        <v>40612</v>
      </c>
      <c r="E7300" s="104">
        <v>9</v>
      </c>
      <c r="H7300" t="s">
        <v>807</v>
      </c>
      <c r="J7300" t="s">
        <v>948</v>
      </c>
      <c r="K7300" s="22">
        <v>1</v>
      </c>
      <c r="M7300" t="s">
        <v>796</v>
      </c>
      <c r="N7300">
        <v>6</v>
      </c>
    </row>
    <row r="7301" spans="1:14">
      <c r="A7301" s="102">
        <v>44235</v>
      </c>
      <c r="B7301" s="103">
        <v>44235</v>
      </c>
      <c r="C7301" s="104" t="s">
        <v>755</v>
      </c>
      <c r="D7301" s="105">
        <f>VLOOKUP(Pag_Inicio_Corr_mas_casos[[#This Row],[Corregimiento]],Hoja3!$A$2:$D$676,4,0)</f>
        <v>40606</v>
      </c>
      <c r="E7301" s="104">
        <v>9</v>
      </c>
      <c r="H7301" t="s">
        <v>752</v>
      </c>
      <c r="J7301" t="s">
        <v>752</v>
      </c>
      <c r="K7301" s="22">
        <v>11</v>
      </c>
      <c r="M7301" t="s">
        <v>727</v>
      </c>
      <c r="N7301">
        <v>5</v>
      </c>
    </row>
    <row r="7302" spans="1:14">
      <c r="A7302" s="102">
        <v>44235</v>
      </c>
      <c r="B7302" s="103">
        <v>44235</v>
      </c>
      <c r="C7302" s="104" t="s">
        <v>797</v>
      </c>
      <c r="D7302" s="105">
        <f>VLOOKUP(Pag_Inicio_Corr_mas_casos[[#This Row],[Corregimiento]],Hoja3!$A$2:$D$676,4,0)</f>
        <v>80819</v>
      </c>
      <c r="E7302" s="104">
        <v>9</v>
      </c>
      <c r="H7302" t="s">
        <v>741</v>
      </c>
      <c r="J7302" t="s">
        <v>504</v>
      </c>
      <c r="K7302" s="22">
        <v>1</v>
      </c>
      <c r="M7302" t="s">
        <v>894</v>
      </c>
      <c r="N7302">
        <v>5</v>
      </c>
    </row>
    <row r="7303" spans="1:14">
      <c r="A7303" s="102">
        <v>44235</v>
      </c>
      <c r="B7303" s="103">
        <v>44235</v>
      </c>
      <c r="C7303" s="104" t="s">
        <v>949</v>
      </c>
      <c r="D7303" s="105">
        <f>VLOOKUP(Pag_Inicio_Corr_mas_casos[[#This Row],[Corregimiento]],Hoja3!$A$2:$D$676,4,0)</f>
        <v>40205</v>
      </c>
      <c r="E7303" s="104">
        <v>8</v>
      </c>
      <c r="H7303" t="s">
        <v>555</v>
      </c>
      <c r="J7303" t="s">
        <v>845</v>
      </c>
      <c r="K7303" s="22">
        <v>28</v>
      </c>
      <c r="M7303" t="s">
        <v>863</v>
      </c>
      <c r="N7303">
        <v>5</v>
      </c>
    </row>
    <row r="7304" spans="1:14">
      <c r="A7304" s="102">
        <v>44235</v>
      </c>
      <c r="B7304" s="103">
        <v>44235</v>
      </c>
      <c r="C7304" s="104" t="s">
        <v>738</v>
      </c>
      <c r="D7304" s="105">
        <f>VLOOKUP(Pag_Inicio_Corr_mas_casos[[#This Row],[Corregimiento]],Hoja3!$A$2:$D$676,4,0)</f>
        <v>80817</v>
      </c>
      <c r="E7304" s="104">
        <v>8</v>
      </c>
      <c r="H7304" t="s">
        <v>831</v>
      </c>
      <c r="J7304" t="s">
        <v>788</v>
      </c>
      <c r="K7304" s="22">
        <v>22</v>
      </c>
      <c r="M7304" t="s">
        <v>729</v>
      </c>
      <c r="N7304">
        <v>5</v>
      </c>
    </row>
    <row r="7305" spans="1:14">
      <c r="A7305" s="102">
        <v>44235</v>
      </c>
      <c r="B7305" s="103">
        <v>44235</v>
      </c>
      <c r="C7305" s="104" t="s">
        <v>934</v>
      </c>
      <c r="D7305" s="105">
        <f>VLOOKUP(Pag_Inicio_Corr_mas_casos[[#This Row],[Corregimiento]],Hoja3!$A$2:$D$676,4,0)</f>
        <v>91202</v>
      </c>
      <c r="E7305" s="104">
        <v>8</v>
      </c>
      <c r="H7305" t="s">
        <v>853</v>
      </c>
      <c r="J7305" t="s">
        <v>792</v>
      </c>
      <c r="K7305" s="22">
        <v>21</v>
      </c>
      <c r="M7305" t="s">
        <v>737</v>
      </c>
      <c r="N7305">
        <v>5</v>
      </c>
    </row>
    <row r="7306" spans="1:14">
      <c r="A7306" s="102">
        <v>44235</v>
      </c>
      <c r="B7306" s="103">
        <v>44235</v>
      </c>
      <c r="C7306" s="104" t="s">
        <v>894</v>
      </c>
      <c r="D7306" s="105">
        <f>VLOOKUP(Pag_Inicio_Corr_mas_casos[[#This Row],[Corregimiento]],Hoja3!$A$2:$D$676,4,0)</f>
        <v>40301</v>
      </c>
      <c r="E7306" s="104">
        <v>8</v>
      </c>
      <c r="H7306" t="s">
        <v>840</v>
      </c>
      <c r="J7306" t="s">
        <v>950</v>
      </c>
      <c r="K7306" s="22">
        <v>2</v>
      </c>
      <c r="M7306" t="s">
        <v>759</v>
      </c>
      <c r="N7306">
        <v>5</v>
      </c>
    </row>
    <row r="7307" spans="1:14">
      <c r="A7307" s="102">
        <v>44235</v>
      </c>
      <c r="B7307" s="103">
        <v>44235</v>
      </c>
      <c r="C7307" s="104" t="s">
        <v>837</v>
      </c>
      <c r="D7307" s="105">
        <f>VLOOKUP(Pag_Inicio_Corr_mas_casos[[#This Row],[Corregimiento]],Hoja3!$A$2:$D$676,4,0)</f>
        <v>40201</v>
      </c>
      <c r="E7307" s="104">
        <v>8</v>
      </c>
      <c r="H7307" t="s">
        <v>728</v>
      </c>
      <c r="J7307" t="s">
        <v>732</v>
      </c>
      <c r="K7307" s="22">
        <v>3</v>
      </c>
      <c r="M7307" t="s">
        <v>724</v>
      </c>
      <c r="N7307">
        <v>5</v>
      </c>
    </row>
    <row r="7308" spans="1:14">
      <c r="A7308" s="102">
        <v>44235</v>
      </c>
      <c r="B7308" s="103">
        <v>44235</v>
      </c>
      <c r="C7308" s="104" t="s">
        <v>829</v>
      </c>
      <c r="D7308" s="105">
        <f>VLOOKUP(Pag_Inicio_Corr_mas_casos[[#This Row],[Corregimiento]],Hoja3!$A$2:$D$676,4,0)</f>
        <v>90301</v>
      </c>
      <c r="E7308" s="104">
        <v>8</v>
      </c>
      <c r="H7308" t="s">
        <v>738</v>
      </c>
      <c r="J7308" t="s">
        <v>942</v>
      </c>
      <c r="K7308" s="22">
        <v>1</v>
      </c>
      <c r="M7308" t="s">
        <v>804</v>
      </c>
      <c r="N7308">
        <v>4</v>
      </c>
    </row>
    <row r="7309" spans="1:14">
      <c r="A7309" s="102">
        <v>44235</v>
      </c>
      <c r="B7309" s="103">
        <v>44235</v>
      </c>
      <c r="C7309" s="104" t="s">
        <v>939</v>
      </c>
      <c r="D7309" s="105">
        <f>VLOOKUP(Pag_Inicio_Corr_mas_casos[[#This Row],[Corregimiento]],Hoja3!$A$2:$D$676,4,0)</f>
        <v>10206</v>
      </c>
      <c r="E7309" s="104">
        <v>8</v>
      </c>
      <c r="H7309" t="s">
        <v>788</v>
      </c>
      <c r="J7309" t="s">
        <v>951</v>
      </c>
      <c r="K7309" s="22">
        <v>1</v>
      </c>
      <c r="M7309" t="s">
        <v>728</v>
      </c>
      <c r="N7309">
        <v>4</v>
      </c>
    </row>
    <row r="7310" spans="1:14">
      <c r="A7310" s="102">
        <v>44235</v>
      </c>
      <c r="B7310" s="103">
        <v>44235</v>
      </c>
      <c r="C7310" s="104" t="s">
        <v>796</v>
      </c>
      <c r="D7310" s="105">
        <f>VLOOKUP(Pag_Inicio_Corr_mas_casos[[#This Row],[Corregimiento]],Hoja3!$A$2:$D$676,4,0)</f>
        <v>80809</v>
      </c>
      <c r="E7310" s="104">
        <v>8</v>
      </c>
      <c r="H7310" t="s">
        <v>729</v>
      </c>
      <c r="J7310" t="s">
        <v>776</v>
      </c>
      <c r="K7310" s="22">
        <v>7</v>
      </c>
      <c r="M7310" t="s">
        <v>722</v>
      </c>
      <c r="N7310">
        <v>4</v>
      </c>
    </row>
    <row r="7311" spans="1:14">
      <c r="A7311" s="102">
        <v>44235</v>
      </c>
      <c r="B7311" s="103">
        <v>44235</v>
      </c>
      <c r="C7311" s="104" t="s">
        <v>736</v>
      </c>
      <c r="D7311" s="105">
        <f>VLOOKUP(Pag_Inicio_Corr_mas_casos[[#This Row],[Corregimiento]],Hoja3!$A$2:$D$676,4,0)</f>
        <v>80813</v>
      </c>
      <c r="E7311" s="104">
        <v>7</v>
      </c>
      <c r="H7311" t="s">
        <v>796</v>
      </c>
      <c r="J7311" t="s">
        <v>939</v>
      </c>
      <c r="K7311" s="22">
        <v>9</v>
      </c>
      <c r="M7311" t="s">
        <v>733</v>
      </c>
      <c r="N7311">
        <v>4</v>
      </c>
    </row>
    <row r="7312" spans="1:14">
      <c r="A7312" s="102">
        <v>44235</v>
      </c>
      <c r="B7312" s="103">
        <v>44235</v>
      </c>
      <c r="C7312" s="104" t="s">
        <v>788</v>
      </c>
      <c r="D7312" s="105">
        <f>VLOOKUP(Pag_Inicio_Corr_mas_casos[[#This Row],[Corregimiento]],Hoja3!$A$2:$D$676,4,0)</f>
        <v>40611</v>
      </c>
      <c r="E7312" s="104">
        <v>7</v>
      </c>
      <c r="H7312" t="s">
        <v>821</v>
      </c>
      <c r="J7312" t="s">
        <v>952</v>
      </c>
      <c r="K7312" s="22">
        <v>1</v>
      </c>
      <c r="M7312" t="s">
        <v>855</v>
      </c>
      <c r="N7312">
        <v>4</v>
      </c>
    </row>
    <row r="7313" spans="1:14">
      <c r="A7313" s="102">
        <v>44235</v>
      </c>
      <c r="B7313" s="103">
        <v>44235</v>
      </c>
      <c r="C7313" s="104" t="s">
        <v>724</v>
      </c>
      <c r="D7313" s="105">
        <f>VLOOKUP(Pag_Inicio_Corr_mas_casos[[#This Row],[Corregimiento]],Hoja3!$A$2:$D$676,4,0)</f>
        <v>81009</v>
      </c>
      <c r="E7313" s="104">
        <v>7</v>
      </c>
      <c r="H7313" t="s">
        <v>732</v>
      </c>
      <c r="J7313" t="s">
        <v>694</v>
      </c>
      <c r="K7313" s="22">
        <v>1</v>
      </c>
      <c r="M7313" t="s">
        <v>730</v>
      </c>
      <c r="N7313">
        <v>3</v>
      </c>
    </row>
    <row r="7314" spans="1:14">
      <c r="A7314" s="102">
        <v>44235</v>
      </c>
      <c r="B7314" s="103">
        <v>44235</v>
      </c>
      <c r="C7314" s="104" t="s">
        <v>800</v>
      </c>
      <c r="D7314" s="105">
        <f>VLOOKUP(Pag_Inicio_Corr_mas_casos[[#This Row],[Corregimiento]],Hoja3!$A$2:$D$676,4,0)</f>
        <v>130702</v>
      </c>
      <c r="E7314" s="104">
        <v>7</v>
      </c>
      <c r="H7314" t="s">
        <v>739</v>
      </c>
      <c r="J7314" t="s">
        <v>953</v>
      </c>
      <c r="K7314" s="22">
        <v>1</v>
      </c>
      <c r="M7314" t="s">
        <v>559</v>
      </c>
      <c r="N7314">
        <v>3</v>
      </c>
    </row>
    <row r="7315" spans="1:14">
      <c r="A7315" s="73">
        <v>44236</v>
      </c>
      <c r="B7315" s="70">
        <v>44236</v>
      </c>
      <c r="C7315" s="71" t="s">
        <v>845</v>
      </c>
      <c r="D7315" s="72">
        <f>VLOOKUP(Pag_Inicio_Corr_mas_casos[[#This Row],[Corregimiento]],Hoja3!$A$2:$D$676,4,0)</f>
        <v>40601</v>
      </c>
      <c r="E7315" s="71">
        <v>31</v>
      </c>
      <c r="H7315" t="s">
        <v>843</v>
      </c>
      <c r="J7315" t="s">
        <v>860</v>
      </c>
      <c r="K7315" s="22">
        <v>1</v>
      </c>
      <c r="M7315" t="s">
        <v>456</v>
      </c>
      <c r="N7315">
        <v>3</v>
      </c>
    </row>
    <row r="7316" spans="1:14">
      <c r="A7316" s="73">
        <v>44236</v>
      </c>
      <c r="B7316" s="70">
        <v>44236</v>
      </c>
      <c r="C7316" s="71" t="s">
        <v>678</v>
      </c>
      <c r="D7316" s="72">
        <f>VLOOKUP(Pag_Inicio_Corr_mas_casos[[#This Row],[Corregimiento]],Hoja3!$A$2:$D$676,4,0)</f>
        <v>91001</v>
      </c>
      <c r="E7316" s="71">
        <v>25</v>
      </c>
      <c r="H7316" t="s">
        <v>746</v>
      </c>
      <c r="J7316" t="s">
        <v>726</v>
      </c>
      <c r="K7316" s="22">
        <v>9</v>
      </c>
      <c r="M7316" t="s">
        <v>732</v>
      </c>
      <c r="N7316">
        <v>3</v>
      </c>
    </row>
    <row r="7317" spans="1:14">
      <c r="A7317" s="73">
        <v>44236</v>
      </c>
      <c r="B7317" s="70">
        <v>44236</v>
      </c>
      <c r="C7317" s="71" t="s">
        <v>580</v>
      </c>
      <c r="D7317" s="72">
        <f>VLOOKUP(Pag_Inicio_Corr_mas_casos[[#This Row],[Corregimiento]],Hoja3!$A$2:$D$676,4,0)</f>
        <v>40612</v>
      </c>
      <c r="E7317" s="71">
        <v>18</v>
      </c>
      <c r="H7317" t="s">
        <v>737</v>
      </c>
      <c r="J7317" t="s">
        <v>946</v>
      </c>
      <c r="K7317" s="22">
        <v>6</v>
      </c>
      <c r="M7317" t="s">
        <v>954</v>
      </c>
      <c r="N7317">
        <v>3</v>
      </c>
    </row>
    <row r="7318" spans="1:14">
      <c r="A7318" s="73">
        <v>44236</v>
      </c>
      <c r="B7318" s="70">
        <v>44236</v>
      </c>
      <c r="C7318" s="71" t="s">
        <v>797</v>
      </c>
      <c r="D7318" s="72">
        <f>VLOOKUP(Pag_Inicio_Corr_mas_casos[[#This Row],[Corregimiento]],Hoja3!$A$2:$D$676,4,0)</f>
        <v>80819</v>
      </c>
      <c r="E7318" s="71">
        <v>16</v>
      </c>
      <c r="H7318" t="s">
        <v>807</v>
      </c>
      <c r="J7318" t="s">
        <v>954</v>
      </c>
      <c r="K7318" s="22">
        <v>3</v>
      </c>
      <c r="M7318" t="s">
        <v>897</v>
      </c>
      <c r="N7318">
        <v>3</v>
      </c>
    </row>
    <row r="7319" spans="1:14">
      <c r="A7319" s="73">
        <v>44236</v>
      </c>
      <c r="B7319" s="70">
        <v>44236</v>
      </c>
      <c r="C7319" s="71" t="s">
        <v>738</v>
      </c>
      <c r="D7319" s="72">
        <f>VLOOKUP(Pag_Inicio_Corr_mas_casos[[#This Row],[Corregimiento]],Hoja3!$A$2:$D$676,4,0)</f>
        <v>80817</v>
      </c>
      <c r="E7319" s="71">
        <v>15</v>
      </c>
      <c r="H7319" t="s">
        <v>845</v>
      </c>
      <c r="J7319" t="s">
        <v>955</v>
      </c>
      <c r="K7319" s="22">
        <v>2</v>
      </c>
      <c r="M7319" t="s">
        <v>760</v>
      </c>
      <c r="N7319">
        <v>3</v>
      </c>
    </row>
    <row r="7320" spans="1:14">
      <c r="A7320" s="73">
        <v>44236</v>
      </c>
      <c r="B7320" s="70">
        <v>44236</v>
      </c>
      <c r="C7320" s="71" t="s">
        <v>739</v>
      </c>
      <c r="D7320" s="72">
        <f>VLOOKUP(Pag_Inicio_Corr_mas_casos[[#This Row],[Corregimiento]],Hoja3!$A$2:$D$676,4,0)</f>
        <v>80822</v>
      </c>
      <c r="E7320" s="71">
        <v>15</v>
      </c>
      <c r="H7320" t="s">
        <v>797</v>
      </c>
      <c r="J7320" t="s">
        <v>729</v>
      </c>
      <c r="K7320" s="22">
        <v>5</v>
      </c>
      <c r="M7320" t="s">
        <v>731</v>
      </c>
      <c r="N7320">
        <v>2</v>
      </c>
    </row>
    <row r="7321" spans="1:14">
      <c r="A7321" s="73">
        <v>44236</v>
      </c>
      <c r="B7321" s="70">
        <v>44236</v>
      </c>
      <c r="C7321" s="71" t="s">
        <v>853</v>
      </c>
      <c r="D7321" s="72">
        <f>VLOOKUP(Pag_Inicio_Corr_mas_casos[[#This Row],[Corregimiento]],Hoja3!$A$2:$D$676,4,0)</f>
        <v>130101</v>
      </c>
      <c r="E7321" s="71">
        <v>14</v>
      </c>
      <c r="H7321" t="s">
        <v>776</v>
      </c>
      <c r="J7321" t="s">
        <v>897</v>
      </c>
      <c r="K7321" s="22">
        <v>3</v>
      </c>
      <c r="M7321" t="s">
        <v>601</v>
      </c>
      <c r="N7321">
        <v>2</v>
      </c>
    </row>
    <row r="7322" spans="1:14">
      <c r="A7322" s="73">
        <v>44236</v>
      </c>
      <c r="B7322" s="70">
        <v>44236</v>
      </c>
      <c r="C7322" s="71" t="s">
        <v>725</v>
      </c>
      <c r="D7322" s="72">
        <f>VLOOKUP(Pag_Inicio_Corr_mas_casos[[#This Row],[Corregimiento]],Hoja3!$A$2:$D$676,4,0)</f>
        <v>80806</v>
      </c>
      <c r="E7322" s="71">
        <v>14</v>
      </c>
      <c r="H7322" t="s">
        <v>752</v>
      </c>
      <c r="J7322" t="s">
        <v>927</v>
      </c>
      <c r="K7322" s="22">
        <v>2</v>
      </c>
      <c r="M7322" t="s">
        <v>744</v>
      </c>
      <c r="N7322">
        <v>2</v>
      </c>
    </row>
    <row r="7323" spans="1:14">
      <c r="A7323" s="73">
        <v>44236</v>
      </c>
      <c r="B7323" s="70">
        <v>44236</v>
      </c>
      <c r="C7323" s="71" t="s">
        <v>728</v>
      </c>
      <c r="D7323" s="72">
        <f>VLOOKUP(Pag_Inicio_Corr_mas_casos[[#This Row],[Corregimiento]],Hoja3!$A$2:$D$676,4,0)</f>
        <v>80816</v>
      </c>
      <c r="E7323" s="71">
        <v>13</v>
      </c>
      <c r="H7323" t="s">
        <v>741</v>
      </c>
      <c r="J7323" t="s">
        <v>806</v>
      </c>
      <c r="K7323" s="22">
        <v>2</v>
      </c>
      <c r="M7323" t="s">
        <v>764</v>
      </c>
      <c r="N7323">
        <v>2</v>
      </c>
    </row>
    <row r="7324" spans="1:14">
      <c r="A7324" s="73">
        <v>44236</v>
      </c>
      <c r="B7324" s="70">
        <v>44236</v>
      </c>
      <c r="C7324" s="71" t="s">
        <v>758</v>
      </c>
      <c r="D7324" s="72">
        <f>VLOOKUP(Pag_Inicio_Corr_mas_casos[[#This Row],[Corregimiento]],Hoja3!$A$2:$D$676,4,0)</f>
        <v>20606</v>
      </c>
      <c r="E7324" s="71">
        <v>12</v>
      </c>
      <c r="H7324" t="s">
        <v>788</v>
      </c>
      <c r="J7324" t="s">
        <v>839</v>
      </c>
      <c r="K7324" s="22">
        <v>8</v>
      </c>
      <c r="M7324" t="s">
        <v>844</v>
      </c>
      <c r="N7324">
        <v>2</v>
      </c>
    </row>
    <row r="7325" spans="1:14">
      <c r="A7325" s="73">
        <v>44236</v>
      </c>
      <c r="B7325" s="70">
        <v>44236</v>
      </c>
      <c r="C7325" s="71" t="s">
        <v>788</v>
      </c>
      <c r="D7325" s="72">
        <f>VLOOKUP(Pag_Inicio_Corr_mas_casos[[#This Row],[Corregimiento]],Hoja3!$A$2:$D$676,4,0)</f>
        <v>40611</v>
      </c>
      <c r="E7325" s="71">
        <v>12</v>
      </c>
      <c r="H7325" t="s">
        <v>746</v>
      </c>
      <c r="J7325" t="s">
        <v>831</v>
      </c>
      <c r="K7325" s="22">
        <v>8</v>
      </c>
      <c r="M7325" t="s">
        <v>823</v>
      </c>
      <c r="N7325">
        <v>2</v>
      </c>
    </row>
    <row r="7326" spans="1:14">
      <c r="A7326" s="73">
        <v>44236</v>
      </c>
      <c r="B7326" s="70">
        <v>44236</v>
      </c>
      <c r="C7326" s="71" t="s">
        <v>938</v>
      </c>
      <c r="D7326" s="72">
        <f>VLOOKUP(Pag_Inicio_Corr_mas_casos[[#This Row],[Corregimiento]],Hoja3!$A$2:$D$676,4,0)</f>
        <v>40506</v>
      </c>
      <c r="E7326" s="71">
        <v>12</v>
      </c>
      <c r="H7326" t="s">
        <v>726</v>
      </c>
      <c r="J7326" t="s">
        <v>786</v>
      </c>
      <c r="K7326" s="22">
        <v>15</v>
      </c>
      <c r="M7326" t="s">
        <v>950</v>
      </c>
      <c r="N7326">
        <v>2</v>
      </c>
    </row>
    <row r="7327" spans="1:14">
      <c r="A7327" s="73">
        <v>44236</v>
      </c>
      <c r="B7327" s="70">
        <v>44236</v>
      </c>
      <c r="C7327" s="71" t="s">
        <v>723</v>
      </c>
      <c r="D7327" s="72">
        <f>VLOOKUP(Pag_Inicio_Corr_mas_casos[[#This Row],[Corregimiento]],Hoja3!$A$2:$D$676,4,0)</f>
        <v>130717</v>
      </c>
      <c r="E7327" s="71">
        <v>11</v>
      </c>
      <c r="H7327" t="s">
        <v>843</v>
      </c>
      <c r="J7327" t="s">
        <v>938</v>
      </c>
      <c r="K7327" s="22">
        <v>2</v>
      </c>
      <c r="M7327" t="s">
        <v>955</v>
      </c>
      <c r="N7327">
        <v>2</v>
      </c>
    </row>
    <row r="7328" spans="1:14">
      <c r="A7328" s="73">
        <v>44236</v>
      </c>
      <c r="B7328" s="70">
        <v>44236</v>
      </c>
      <c r="C7328" s="71" t="s">
        <v>736</v>
      </c>
      <c r="D7328" s="72">
        <f>VLOOKUP(Pag_Inicio_Corr_mas_casos[[#This Row],[Corregimiento]],Hoja3!$A$2:$D$676,4,0)</f>
        <v>80813</v>
      </c>
      <c r="E7328" s="71">
        <v>11</v>
      </c>
      <c r="H7328" t="s">
        <v>725</v>
      </c>
      <c r="J7328" t="s">
        <v>944</v>
      </c>
      <c r="K7328" s="22">
        <v>1</v>
      </c>
      <c r="M7328" t="s">
        <v>927</v>
      </c>
      <c r="N7328">
        <v>2</v>
      </c>
    </row>
    <row r="7329" spans="1:14">
      <c r="A7329" s="73">
        <v>44236</v>
      </c>
      <c r="B7329" s="70">
        <v>44236</v>
      </c>
      <c r="C7329" s="71" t="s">
        <v>726</v>
      </c>
      <c r="D7329" s="72">
        <f>VLOOKUP(Pag_Inicio_Corr_mas_casos[[#This Row],[Corregimiento]],Hoja3!$A$2:$D$676,4,0)</f>
        <v>80823</v>
      </c>
      <c r="E7329" s="71">
        <v>10</v>
      </c>
      <c r="H7329" t="s">
        <v>736</v>
      </c>
      <c r="J7329" t="s">
        <v>956</v>
      </c>
      <c r="K7329" s="22">
        <v>1</v>
      </c>
      <c r="M7329" t="s">
        <v>806</v>
      </c>
      <c r="N7329">
        <v>2</v>
      </c>
    </row>
    <row r="7330" spans="1:14">
      <c r="A7330" s="73">
        <v>44236</v>
      </c>
      <c r="B7330" s="70">
        <v>44236</v>
      </c>
      <c r="C7330" s="71" t="s">
        <v>957</v>
      </c>
      <c r="D7330" s="72">
        <f>VLOOKUP(Pag_Inicio_Corr_mas_casos[[#This Row],[Corregimiento]],Hoja3!$A$2:$D$676,4,0)</f>
        <v>41001</v>
      </c>
      <c r="E7330" s="71">
        <v>10</v>
      </c>
      <c r="H7330" t="s">
        <v>855</v>
      </c>
      <c r="J7330" t="s">
        <v>958</v>
      </c>
      <c r="K7330" s="22">
        <v>1</v>
      </c>
      <c r="M7330" t="s">
        <v>938</v>
      </c>
      <c r="N7330">
        <v>2</v>
      </c>
    </row>
    <row r="7331" spans="1:14">
      <c r="A7331" s="73">
        <v>44236</v>
      </c>
      <c r="B7331" s="70">
        <v>44236</v>
      </c>
      <c r="C7331" s="71" t="s">
        <v>800</v>
      </c>
      <c r="D7331" s="72">
        <f>VLOOKUP(Pag_Inicio_Corr_mas_casos[[#This Row],[Corregimiento]],Hoja3!$A$2:$D$676,4,0)</f>
        <v>130702</v>
      </c>
      <c r="E7331" s="71">
        <v>10</v>
      </c>
      <c r="H7331" t="s">
        <v>555</v>
      </c>
      <c r="J7331" t="s">
        <v>728</v>
      </c>
      <c r="K7331" s="22">
        <v>4</v>
      </c>
      <c r="M7331" t="s">
        <v>608</v>
      </c>
      <c r="N7331">
        <v>2</v>
      </c>
    </row>
    <row r="7332" spans="1:14">
      <c r="A7332" s="73">
        <v>44236</v>
      </c>
      <c r="B7332" s="70">
        <v>44236</v>
      </c>
      <c r="C7332" s="71" t="s">
        <v>729</v>
      </c>
      <c r="D7332" s="72">
        <f>VLOOKUP(Pag_Inicio_Corr_mas_casos[[#This Row],[Corregimiento]],Hoja3!$A$2:$D$676,4,0)</f>
        <v>130708</v>
      </c>
      <c r="E7332" s="71">
        <v>9</v>
      </c>
      <c r="H7332" t="s">
        <v>904</v>
      </c>
      <c r="J7332" t="s">
        <v>959</v>
      </c>
      <c r="K7332" s="22">
        <v>1</v>
      </c>
      <c r="M7332" t="s">
        <v>768</v>
      </c>
      <c r="N7332">
        <v>2</v>
      </c>
    </row>
    <row r="7333" spans="1:14">
      <c r="A7333" s="73">
        <v>44236</v>
      </c>
      <c r="B7333" s="70">
        <v>44236</v>
      </c>
      <c r="C7333" s="71" t="s">
        <v>776</v>
      </c>
      <c r="D7333" s="72">
        <f>VLOOKUP(Pag_Inicio_Corr_mas_casos[[#This Row],[Corregimiento]],Hoja3!$A$2:$D$676,4,0)</f>
        <v>130706</v>
      </c>
      <c r="E7333" s="71">
        <v>9</v>
      </c>
      <c r="H7333" t="s">
        <v>727</v>
      </c>
      <c r="J7333" t="s">
        <v>755</v>
      </c>
      <c r="K7333" s="22">
        <v>10</v>
      </c>
      <c r="M7333" t="s">
        <v>957</v>
      </c>
      <c r="N7333">
        <v>2</v>
      </c>
    </row>
    <row r="7334" spans="1:14">
      <c r="A7334" s="73">
        <v>44236</v>
      </c>
      <c r="B7334" s="70">
        <v>44236</v>
      </c>
      <c r="C7334" s="71" t="s">
        <v>727</v>
      </c>
      <c r="D7334" s="72">
        <f>VLOOKUP(Pag_Inicio_Corr_mas_casos[[#This Row],[Corregimiento]],Hoja3!$A$2:$D$676,4,0)</f>
        <v>80807</v>
      </c>
      <c r="E7334" s="71">
        <v>9</v>
      </c>
      <c r="H7334" t="s">
        <v>821</v>
      </c>
      <c r="J7334" t="s">
        <v>737</v>
      </c>
      <c r="K7334" s="22">
        <v>5</v>
      </c>
      <c r="M7334" t="s">
        <v>749</v>
      </c>
      <c r="N7334">
        <v>2</v>
      </c>
    </row>
    <row r="7335" spans="1:14">
      <c r="A7335" s="139">
        <v>44237</v>
      </c>
      <c r="B7335" s="140">
        <v>44237</v>
      </c>
      <c r="C7335" s="141" t="s">
        <v>845</v>
      </c>
      <c r="D7335" s="142">
        <f>VLOOKUP(Pag_Inicio_Corr_mas_casos[[#This Row],[Corregimiento]],Hoja3!$A$2:$D$676,4,0)</f>
        <v>40601</v>
      </c>
      <c r="E7335" s="141">
        <v>40</v>
      </c>
      <c r="H7335" t="s">
        <v>738</v>
      </c>
      <c r="J7335" t="s">
        <v>608</v>
      </c>
      <c r="K7335" s="22">
        <v>2</v>
      </c>
      <c r="M7335" t="s">
        <v>814</v>
      </c>
      <c r="N7335">
        <v>2</v>
      </c>
    </row>
    <row r="7336" spans="1:14">
      <c r="A7336" s="139">
        <v>44237</v>
      </c>
      <c r="B7336" s="140">
        <v>44237</v>
      </c>
      <c r="C7336" s="141" t="s">
        <v>941</v>
      </c>
      <c r="D7336" s="142">
        <f>VLOOKUP(Pag_Inicio_Corr_mas_casos[[#This Row],[Corregimiento]],Hoja3!$A$2:$D$676,4,0)</f>
        <v>80602</v>
      </c>
      <c r="E7336" s="141">
        <v>19</v>
      </c>
      <c r="H7336" t="s">
        <v>733</v>
      </c>
      <c r="J7336" t="s">
        <v>818</v>
      </c>
      <c r="K7336" s="22">
        <v>7</v>
      </c>
      <c r="M7336" t="s">
        <v>779</v>
      </c>
      <c r="N7336">
        <v>2</v>
      </c>
    </row>
    <row r="7337" spans="1:14">
      <c r="A7337" s="139">
        <v>44237</v>
      </c>
      <c r="B7337" s="140">
        <v>44237</v>
      </c>
      <c r="C7337" s="141" t="s">
        <v>840</v>
      </c>
      <c r="D7337" s="142">
        <f>VLOOKUP(Pag_Inicio_Corr_mas_casos[[#This Row],[Corregimiento]],Hoja3!$A$2:$D$676,4,0)</f>
        <v>90301</v>
      </c>
      <c r="E7337" s="141">
        <v>18</v>
      </c>
      <c r="H7337" t="s">
        <v>897</v>
      </c>
      <c r="J7337" t="s">
        <v>878</v>
      </c>
      <c r="K7337" s="22">
        <v>1</v>
      </c>
      <c r="M7337" t="s">
        <v>842</v>
      </c>
      <c r="N7337">
        <v>1</v>
      </c>
    </row>
    <row r="7338" spans="1:14">
      <c r="A7338" s="139">
        <v>44237</v>
      </c>
      <c r="B7338" s="140">
        <v>44237</v>
      </c>
      <c r="C7338" s="141" t="s">
        <v>797</v>
      </c>
      <c r="D7338" s="142">
        <f>VLOOKUP(Pag_Inicio_Corr_mas_casos[[#This Row],[Corregimiento]],Hoja3!$A$2:$D$676,4,0)</f>
        <v>80819</v>
      </c>
      <c r="E7338" s="141">
        <v>17</v>
      </c>
      <c r="H7338" t="s">
        <v>845</v>
      </c>
      <c r="J7338" t="s">
        <v>947</v>
      </c>
      <c r="K7338" s="22">
        <v>6</v>
      </c>
      <c r="M7338" t="s">
        <v>934</v>
      </c>
      <c r="N7338">
        <v>1</v>
      </c>
    </row>
    <row r="7339" spans="1:14">
      <c r="A7339" s="139">
        <v>44237</v>
      </c>
      <c r="B7339" s="140">
        <v>44237</v>
      </c>
      <c r="C7339" s="141" t="s">
        <v>883</v>
      </c>
      <c r="D7339" s="142">
        <f>VLOOKUP(Pag_Inicio_Corr_mas_casos[[#This Row],[Corregimiento]],Hoja3!$A$2:$D$676,4,0)</f>
        <v>40205</v>
      </c>
      <c r="E7339" s="141">
        <v>16</v>
      </c>
      <c r="H7339" t="s">
        <v>929</v>
      </c>
      <c r="J7339" t="s">
        <v>960</v>
      </c>
      <c r="K7339" s="22">
        <v>1</v>
      </c>
      <c r="M7339" t="s">
        <v>747</v>
      </c>
      <c r="N7339">
        <v>1</v>
      </c>
    </row>
    <row r="7340" spans="1:14">
      <c r="A7340" s="139">
        <v>44237</v>
      </c>
      <c r="B7340" s="140">
        <v>44237</v>
      </c>
      <c r="C7340" s="141" t="s">
        <v>752</v>
      </c>
      <c r="D7340" s="142">
        <f>VLOOKUP(Pag_Inicio_Corr_mas_casos[[#This Row],[Corregimiento]],Hoja3!$A$2:$D$676,4,0)</f>
        <v>30107</v>
      </c>
      <c r="E7340" s="141">
        <v>16</v>
      </c>
      <c r="H7340" t="s">
        <v>853</v>
      </c>
      <c r="J7340" t="s">
        <v>803</v>
      </c>
      <c r="K7340" s="22">
        <v>7</v>
      </c>
      <c r="M7340" t="s">
        <v>859</v>
      </c>
      <c r="N7340">
        <v>1</v>
      </c>
    </row>
    <row r="7341" spans="1:14">
      <c r="A7341" s="139">
        <v>44237</v>
      </c>
      <c r="B7341" s="140">
        <v>44237</v>
      </c>
      <c r="C7341" s="141" t="s">
        <v>839</v>
      </c>
      <c r="D7341" s="142">
        <f>VLOOKUP(Pag_Inicio_Corr_mas_casos[[#This Row],[Corregimiento]],Hoja3!$A$2:$D$676,4,0)</f>
        <v>130102</v>
      </c>
      <c r="E7341" s="141">
        <v>16</v>
      </c>
      <c r="H7341" t="s">
        <v>737</v>
      </c>
      <c r="J7341" t="s">
        <v>738</v>
      </c>
      <c r="K7341" s="22">
        <v>16</v>
      </c>
      <c r="M7341" t="s">
        <v>935</v>
      </c>
      <c r="N7341">
        <v>1</v>
      </c>
    </row>
    <row r="7342" spans="1:14">
      <c r="A7342" s="139">
        <v>44237</v>
      </c>
      <c r="B7342" s="140">
        <v>44237</v>
      </c>
      <c r="C7342" s="141" t="s">
        <v>863</v>
      </c>
      <c r="D7342" s="142">
        <f>VLOOKUP(Pag_Inicio_Corr_mas_casos[[#This Row],[Corregimiento]],Hoja3!$A$2:$D$676,4,0)</f>
        <v>40503</v>
      </c>
      <c r="E7342" s="141">
        <v>15</v>
      </c>
      <c r="H7342" t="s">
        <v>807</v>
      </c>
      <c r="J7342" t="s">
        <v>758</v>
      </c>
      <c r="K7342" s="22">
        <v>1</v>
      </c>
      <c r="M7342" t="s">
        <v>936</v>
      </c>
      <c r="N7342">
        <v>1</v>
      </c>
    </row>
    <row r="7343" spans="1:14">
      <c r="A7343" s="139">
        <v>44237</v>
      </c>
      <c r="B7343" s="140">
        <v>44237</v>
      </c>
      <c r="C7343" s="141" t="s">
        <v>555</v>
      </c>
      <c r="D7343" s="142">
        <f>VLOOKUP(Pag_Inicio_Corr_mas_casos[[#This Row],[Corregimiento]],Hoja3!$A$2:$D$676,4,0)</f>
        <v>80821</v>
      </c>
      <c r="E7343" s="141">
        <v>15</v>
      </c>
      <c r="H7343" t="s">
        <v>839</v>
      </c>
      <c r="J7343" t="s">
        <v>722</v>
      </c>
      <c r="K7343" s="22">
        <v>4</v>
      </c>
      <c r="M7343" t="s">
        <v>836</v>
      </c>
      <c r="N7343">
        <v>1</v>
      </c>
    </row>
    <row r="7344" spans="1:14">
      <c r="A7344" s="139">
        <v>44237</v>
      </c>
      <c r="B7344" s="140">
        <v>44237</v>
      </c>
      <c r="C7344" s="141" t="s">
        <v>855</v>
      </c>
      <c r="D7344" s="142">
        <f>VLOOKUP(Pag_Inicio_Corr_mas_casos[[#This Row],[Corregimiento]],Hoja3!$A$2:$D$676,4,0)</f>
        <v>91011</v>
      </c>
      <c r="E7344" s="141">
        <v>14</v>
      </c>
      <c r="H7344" t="s">
        <v>788</v>
      </c>
      <c r="J7344" t="s">
        <v>736</v>
      </c>
      <c r="K7344" s="22">
        <v>16</v>
      </c>
      <c r="M7344" t="s">
        <v>675</v>
      </c>
      <c r="N7344">
        <v>1</v>
      </c>
    </row>
    <row r="7345" spans="1:14">
      <c r="A7345" s="139">
        <v>44237</v>
      </c>
      <c r="B7345" s="140">
        <v>44237</v>
      </c>
      <c r="C7345" s="141" t="s">
        <v>894</v>
      </c>
      <c r="D7345" s="142">
        <f>VLOOKUP(Pag_Inicio_Corr_mas_casos[[#This Row],[Corregimiento]],Hoja3!$A$2:$D$676,4,0)</f>
        <v>40301</v>
      </c>
      <c r="E7345" s="141">
        <v>13</v>
      </c>
      <c r="H7345" t="s">
        <v>797</v>
      </c>
      <c r="J7345" t="s">
        <v>746</v>
      </c>
      <c r="K7345" s="22">
        <v>13</v>
      </c>
      <c r="M7345" t="s">
        <v>940</v>
      </c>
      <c r="N7345">
        <v>1</v>
      </c>
    </row>
    <row r="7346" spans="1:14">
      <c r="A7346" s="139">
        <v>44237</v>
      </c>
      <c r="B7346" s="140">
        <v>44237</v>
      </c>
      <c r="C7346" s="141" t="s">
        <v>738</v>
      </c>
      <c r="D7346" s="142">
        <f>VLOOKUP(Pag_Inicio_Corr_mas_casos[[#This Row],[Corregimiento]],Hoja3!$A$2:$D$676,4,0)</f>
        <v>80817</v>
      </c>
      <c r="E7346" s="141">
        <v>13</v>
      </c>
      <c r="H7346" t="s">
        <v>744</v>
      </c>
      <c r="J7346" t="s">
        <v>768</v>
      </c>
      <c r="K7346" s="22">
        <v>2</v>
      </c>
      <c r="M7346" t="s">
        <v>941</v>
      </c>
      <c r="N7346">
        <v>1</v>
      </c>
    </row>
    <row r="7347" spans="1:14">
      <c r="A7347" s="139">
        <v>44237</v>
      </c>
      <c r="B7347" s="140">
        <v>44237</v>
      </c>
      <c r="C7347" s="141" t="s">
        <v>807</v>
      </c>
      <c r="D7347" s="142">
        <f>VLOOKUP(Pag_Inicio_Corr_mas_casos[[#This Row],[Corregimiento]],Hoja3!$A$2:$D$676,4,0)</f>
        <v>91001</v>
      </c>
      <c r="E7347" s="141">
        <v>12</v>
      </c>
      <c r="H7347" t="s">
        <v>738</v>
      </c>
      <c r="J7347" t="s">
        <v>903</v>
      </c>
      <c r="K7347" s="22">
        <v>1</v>
      </c>
      <c r="M7347" t="s">
        <v>943</v>
      </c>
      <c r="N7347">
        <v>1</v>
      </c>
    </row>
    <row r="7348" spans="1:14">
      <c r="A7348" s="139">
        <v>44237</v>
      </c>
      <c r="B7348" s="140">
        <v>44237</v>
      </c>
      <c r="C7348" s="141" t="s">
        <v>803</v>
      </c>
      <c r="D7348" s="142">
        <f>VLOOKUP(Pag_Inicio_Corr_mas_casos[[#This Row],[Corregimiento]],Hoja3!$A$2:$D$676,4,0)</f>
        <v>81008</v>
      </c>
      <c r="E7348" s="141">
        <v>12</v>
      </c>
      <c r="H7348" t="s">
        <v>821</v>
      </c>
      <c r="J7348" t="s">
        <v>759</v>
      </c>
      <c r="K7348" s="22">
        <v>5</v>
      </c>
      <c r="M7348" t="s">
        <v>945</v>
      </c>
      <c r="N7348">
        <v>1</v>
      </c>
    </row>
    <row r="7349" spans="1:14">
      <c r="A7349" s="139">
        <v>44237</v>
      </c>
      <c r="B7349" s="140">
        <v>44237</v>
      </c>
      <c r="C7349" s="141" t="s">
        <v>821</v>
      </c>
      <c r="D7349" s="142">
        <f>VLOOKUP(Pag_Inicio_Corr_mas_casos[[#This Row],[Corregimiento]],Hoja3!$A$2:$D$676,4,0)</f>
        <v>130106</v>
      </c>
      <c r="E7349" s="141">
        <v>11</v>
      </c>
      <c r="H7349" t="s">
        <v>555</v>
      </c>
      <c r="J7349" t="s">
        <v>837</v>
      </c>
      <c r="K7349" s="22">
        <v>10</v>
      </c>
      <c r="M7349" t="s">
        <v>908</v>
      </c>
      <c r="N7349">
        <v>1</v>
      </c>
    </row>
    <row r="7350" spans="1:14">
      <c r="A7350" s="139">
        <v>44237</v>
      </c>
      <c r="B7350" s="140">
        <v>44237</v>
      </c>
      <c r="C7350" s="141" t="s">
        <v>808</v>
      </c>
      <c r="D7350" s="142">
        <f>VLOOKUP(Pag_Inicio_Corr_mas_casos[[#This Row],[Corregimiento]],Hoja3!$A$2:$D$676,4,0)</f>
        <v>30111</v>
      </c>
      <c r="E7350" s="141">
        <v>11</v>
      </c>
      <c r="H7350" t="s">
        <v>792</v>
      </c>
      <c r="J7350" t="s">
        <v>723</v>
      </c>
      <c r="K7350" s="22">
        <v>6</v>
      </c>
      <c r="M7350" t="s">
        <v>948</v>
      </c>
      <c r="N7350">
        <v>1</v>
      </c>
    </row>
    <row r="7351" spans="1:14">
      <c r="A7351" s="139">
        <v>44237</v>
      </c>
      <c r="B7351" s="140">
        <v>44237</v>
      </c>
      <c r="C7351" s="141" t="s">
        <v>800</v>
      </c>
      <c r="D7351" s="142">
        <f>VLOOKUP(Pag_Inicio_Corr_mas_casos[[#This Row],[Corregimiento]],Hoja3!$A$2:$D$676,4,0)</f>
        <v>130702</v>
      </c>
      <c r="E7351" s="141">
        <v>11</v>
      </c>
      <c r="H7351" t="s">
        <v>891</v>
      </c>
      <c r="J7351" t="s">
        <v>929</v>
      </c>
      <c r="K7351" s="22">
        <v>1</v>
      </c>
      <c r="M7351" t="s">
        <v>504</v>
      </c>
      <c r="N7351">
        <v>1</v>
      </c>
    </row>
    <row r="7352" spans="1:14">
      <c r="A7352" s="139">
        <v>44237</v>
      </c>
      <c r="B7352" s="140">
        <v>44237</v>
      </c>
      <c r="C7352" s="141" t="s">
        <v>859</v>
      </c>
      <c r="D7352" s="142">
        <f>VLOOKUP(Pag_Inicio_Corr_mas_casos[[#This Row],[Corregimiento]],Hoja3!$A$2:$D$676,4,0)</f>
        <v>90101</v>
      </c>
      <c r="E7352" s="141">
        <v>11</v>
      </c>
      <c r="H7352" t="s">
        <v>800</v>
      </c>
      <c r="J7352" t="s">
        <v>733</v>
      </c>
      <c r="K7352" s="22">
        <v>4</v>
      </c>
      <c r="M7352" t="s">
        <v>942</v>
      </c>
      <c r="N7352">
        <v>1</v>
      </c>
    </row>
    <row r="7353" spans="1:14">
      <c r="A7353" s="139">
        <v>44237</v>
      </c>
      <c r="B7353" s="140">
        <v>44237</v>
      </c>
      <c r="C7353" s="141" t="s">
        <v>726</v>
      </c>
      <c r="D7353" s="142">
        <f>VLOOKUP(Pag_Inicio_Corr_mas_casos[[#This Row],[Corregimiento]],Hoja3!$A$2:$D$676,4,0)</f>
        <v>80823</v>
      </c>
      <c r="E7353" s="141">
        <v>11</v>
      </c>
      <c r="H7353" t="s">
        <v>840</v>
      </c>
      <c r="J7353" t="s">
        <v>891</v>
      </c>
      <c r="K7353" s="22">
        <v>1</v>
      </c>
      <c r="M7353" t="s">
        <v>951</v>
      </c>
      <c r="N7353">
        <v>1</v>
      </c>
    </row>
    <row r="7354" spans="1:14">
      <c r="A7354" s="139">
        <v>44237</v>
      </c>
      <c r="B7354" s="140">
        <v>44237</v>
      </c>
      <c r="C7354" s="141" t="s">
        <v>722</v>
      </c>
      <c r="D7354" s="142">
        <f>VLOOKUP(Pag_Inicio_Corr_mas_casos[[#This Row],[Corregimiento]],Hoja3!$A$2:$D$676,4,0)</f>
        <v>80810</v>
      </c>
      <c r="E7354" s="141">
        <v>11</v>
      </c>
      <c r="H7354" t="s">
        <v>843</v>
      </c>
      <c r="J7354" t="s">
        <v>961</v>
      </c>
      <c r="K7354" s="22">
        <v>1</v>
      </c>
      <c r="M7354" t="s">
        <v>952</v>
      </c>
      <c r="N7354">
        <v>1</v>
      </c>
    </row>
    <row r="7355" spans="1:14">
      <c r="A7355" s="214">
        <v>44238</v>
      </c>
      <c r="B7355" s="215">
        <v>44238</v>
      </c>
      <c r="C7355" s="216" t="s">
        <v>845</v>
      </c>
      <c r="D7355" s="217">
        <f>VLOOKUP(Pag_Inicio_Corr_mas_casos[[#This Row],[Corregimiento]],Hoja3!$A$2:$D$676,4,0)</f>
        <v>40601</v>
      </c>
      <c r="E7355" s="216">
        <v>28</v>
      </c>
      <c r="H7355" t="s">
        <v>739</v>
      </c>
      <c r="J7355" t="s">
        <v>760</v>
      </c>
      <c r="K7355" s="22">
        <v>3</v>
      </c>
      <c r="M7355" t="s">
        <v>694</v>
      </c>
      <c r="N7355">
        <v>1</v>
      </c>
    </row>
    <row r="7356" spans="1:14">
      <c r="A7356" s="214">
        <v>44238</v>
      </c>
      <c r="B7356" s="215">
        <v>44238</v>
      </c>
      <c r="C7356" s="216" t="s">
        <v>807</v>
      </c>
      <c r="D7356" s="217">
        <f>VLOOKUP(Pag_Inicio_Corr_mas_casos[[#This Row],[Corregimiento]],Hoja3!$A$2:$D$676,4,0)</f>
        <v>91001</v>
      </c>
      <c r="E7356" s="216">
        <v>25</v>
      </c>
      <c r="H7356" t="s">
        <v>736</v>
      </c>
      <c r="J7356" t="s">
        <v>957</v>
      </c>
      <c r="K7356" s="22">
        <v>2</v>
      </c>
      <c r="M7356" t="s">
        <v>953</v>
      </c>
      <c r="N7356">
        <v>1</v>
      </c>
    </row>
    <row r="7357" spans="1:14">
      <c r="A7357" s="214">
        <v>44238</v>
      </c>
      <c r="B7357" s="215">
        <v>44238</v>
      </c>
      <c r="C7357" s="216" t="s">
        <v>837</v>
      </c>
      <c r="D7357" s="217">
        <f>VLOOKUP(Pag_Inicio_Corr_mas_casos[[#This Row],[Corregimiento]],Hoja3!$A$2:$D$676,4,0)</f>
        <v>40201</v>
      </c>
      <c r="E7357" s="216">
        <v>19</v>
      </c>
      <c r="H7357" t="s">
        <v>759</v>
      </c>
      <c r="J7357" t="s">
        <v>618</v>
      </c>
      <c r="K7357" s="22">
        <v>10</v>
      </c>
      <c r="M7357" t="s">
        <v>860</v>
      </c>
      <c r="N7357">
        <v>1</v>
      </c>
    </row>
    <row r="7358" spans="1:14">
      <c r="A7358" s="214">
        <v>44238</v>
      </c>
      <c r="B7358" s="215">
        <v>44238</v>
      </c>
      <c r="C7358" s="216" t="s">
        <v>962</v>
      </c>
      <c r="D7358" s="217">
        <f>VLOOKUP(Pag_Inicio_Corr_mas_casos[[#This Row],[Corregimiento]],Hoja3!$A$2:$D$676,4,0)</f>
        <v>20601</v>
      </c>
      <c r="E7358" s="216">
        <v>15</v>
      </c>
      <c r="H7358" t="s">
        <v>678</v>
      </c>
      <c r="J7358" t="s">
        <v>963</v>
      </c>
      <c r="K7358" s="22">
        <v>1</v>
      </c>
      <c r="M7358" t="s">
        <v>944</v>
      </c>
      <c r="N7358">
        <v>1</v>
      </c>
    </row>
    <row r="7359" spans="1:14">
      <c r="A7359" s="214">
        <v>44238</v>
      </c>
      <c r="B7359" s="215">
        <v>44238</v>
      </c>
      <c r="C7359" s="216" t="s">
        <v>829</v>
      </c>
      <c r="D7359" s="217">
        <f>VLOOKUP(Pag_Inicio_Corr_mas_casos[[#This Row],[Corregimiento]],Hoja3!$A$2:$D$676,4,0)</f>
        <v>90301</v>
      </c>
      <c r="E7359" s="216">
        <v>15</v>
      </c>
      <c r="H7359" t="s">
        <v>845</v>
      </c>
      <c r="J7359" t="s">
        <v>964</v>
      </c>
      <c r="K7359" s="22">
        <v>1</v>
      </c>
      <c r="M7359" t="s">
        <v>956</v>
      </c>
      <c r="N7359">
        <v>1</v>
      </c>
    </row>
    <row r="7360" spans="1:14">
      <c r="A7360" s="214">
        <v>44238</v>
      </c>
      <c r="B7360" s="215">
        <v>44238</v>
      </c>
      <c r="C7360" s="216" t="s">
        <v>965</v>
      </c>
      <c r="D7360" s="217">
        <f>VLOOKUP(Pag_Inicio_Corr_mas_casos[[#This Row],[Corregimiento]],Hoja3!$A$2:$D$676,4,0)</f>
        <v>40612</v>
      </c>
      <c r="E7360" s="216">
        <v>14</v>
      </c>
      <c r="H7360" t="s">
        <v>741</v>
      </c>
      <c r="J7360" t="s">
        <v>724</v>
      </c>
      <c r="K7360" s="22">
        <v>5</v>
      </c>
      <c r="M7360" t="s">
        <v>958</v>
      </c>
      <c r="N7360">
        <v>1</v>
      </c>
    </row>
    <row r="7361" spans="1:14">
      <c r="A7361" s="214">
        <v>44238</v>
      </c>
      <c r="B7361" s="215">
        <v>44238</v>
      </c>
      <c r="C7361" s="216" t="s">
        <v>797</v>
      </c>
      <c r="D7361" s="217">
        <f>VLOOKUP(Pag_Inicio_Corr_mas_casos[[#This Row],[Corregimiento]],Hoja3!$A$2:$D$676,4,0)</f>
        <v>80819</v>
      </c>
      <c r="E7361" s="216">
        <v>14</v>
      </c>
      <c r="H7361" t="s">
        <v>752</v>
      </c>
      <c r="J7361" t="s">
        <v>808</v>
      </c>
      <c r="K7361" s="22">
        <v>1</v>
      </c>
      <c r="M7361" t="s">
        <v>959</v>
      </c>
      <c r="N7361">
        <v>1</v>
      </c>
    </row>
    <row r="7362" spans="1:14">
      <c r="A7362" s="214">
        <v>44238</v>
      </c>
      <c r="B7362" s="215">
        <v>44238</v>
      </c>
      <c r="C7362" s="216" t="s">
        <v>788</v>
      </c>
      <c r="D7362" s="217">
        <f>VLOOKUP(Pag_Inicio_Corr_mas_casos[[#This Row],[Corregimiento]],Hoja3!$A$2:$D$676,4,0)</f>
        <v>40611</v>
      </c>
      <c r="E7362" s="216">
        <v>14</v>
      </c>
      <c r="H7362" t="s">
        <v>722</v>
      </c>
      <c r="J7362" t="s">
        <v>904</v>
      </c>
      <c r="K7362" s="22">
        <v>1</v>
      </c>
      <c r="M7362" t="s">
        <v>878</v>
      </c>
      <c r="N7362">
        <v>1</v>
      </c>
    </row>
    <row r="7363" spans="1:14">
      <c r="A7363" s="214">
        <v>44238</v>
      </c>
      <c r="B7363" s="215">
        <v>44238</v>
      </c>
      <c r="C7363" s="216" t="s">
        <v>479</v>
      </c>
      <c r="D7363" s="217">
        <f>VLOOKUP(Pag_Inicio_Corr_mas_casos[[#This Row],[Corregimiento]],Hoja3!$A$2:$D$676,4,0)</f>
        <v>80806</v>
      </c>
      <c r="E7363" s="216">
        <v>11</v>
      </c>
      <c r="H7363" t="s">
        <v>792</v>
      </c>
      <c r="J7363" t="s">
        <v>966</v>
      </c>
      <c r="K7363" s="22">
        <v>1</v>
      </c>
      <c r="M7363" t="s">
        <v>960</v>
      </c>
      <c r="N7363">
        <v>1</v>
      </c>
    </row>
    <row r="7364" spans="1:14">
      <c r="A7364" s="214">
        <v>44238</v>
      </c>
      <c r="B7364" s="215">
        <v>44238</v>
      </c>
      <c r="C7364" s="216" t="s">
        <v>736</v>
      </c>
      <c r="D7364" s="217">
        <f>VLOOKUP(Pag_Inicio_Corr_mas_casos[[#This Row],[Corregimiento]],Hoja3!$A$2:$D$676,4,0)</f>
        <v>80813</v>
      </c>
      <c r="E7364" s="216">
        <v>11</v>
      </c>
      <c r="H7364" t="s">
        <v>730</v>
      </c>
      <c r="J7364" t="s">
        <v>794</v>
      </c>
      <c r="K7364" s="22">
        <v>1</v>
      </c>
      <c r="M7364" t="s">
        <v>758</v>
      </c>
      <c r="N7364">
        <v>1</v>
      </c>
    </row>
    <row r="7365" spans="1:14">
      <c r="A7365" s="214">
        <v>44238</v>
      </c>
      <c r="B7365" s="215">
        <v>44238</v>
      </c>
      <c r="C7365" s="216" t="s">
        <v>943</v>
      </c>
      <c r="D7365" s="217">
        <f>VLOOKUP(Pag_Inicio_Corr_mas_casos[[#This Row],[Corregimiento]],Hoja3!$A$2:$D$676,4,0)</f>
        <v>30103</v>
      </c>
      <c r="E7365" s="216">
        <v>10</v>
      </c>
      <c r="H7365" t="s">
        <v>831</v>
      </c>
      <c r="J7365" t="s">
        <v>796</v>
      </c>
      <c r="K7365" s="22">
        <v>6</v>
      </c>
      <c r="M7365" t="s">
        <v>903</v>
      </c>
      <c r="N7365">
        <v>1</v>
      </c>
    </row>
    <row r="7366" spans="1:14">
      <c r="A7366" s="214">
        <v>44238</v>
      </c>
      <c r="B7366" s="215">
        <v>44238</v>
      </c>
      <c r="C7366" s="216" t="s">
        <v>796</v>
      </c>
      <c r="D7366" s="217">
        <f>VLOOKUP(Pag_Inicio_Corr_mas_casos[[#This Row],[Corregimiento]],Hoja3!$A$2:$D$676,4,0)</f>
        <v>80809</v>
      </c>
      <c r="E7366" s="216">
        <v>9</v>
      </c>
      <c r="H7366" t="s">
        <v>555</v>
      </c>
      <c r="J7366" t="s">
        <v>749</v>
      </c>
      <c r="K7366" s="22">
        <v>2</v>
      </c>
      <c r="M7366" t="s">
        <v>929</v>
      </c>
      <c r="N7366">
        <v>1</v>
      </c>
    </row>
    <row r="7367" spans="1:14">
      <c r="A7367" s="214">
        <v>44238</v>
      </c>
      <c r="B7367" s="215">
        <v>44238</v>
      </c>
      <c r="C7367" s="216" t="s">
        <v>555</v>
      </c>
      <c r="D7367" s="217">
        <f>VLOOKUP(Pag_Inicio_Corr_mas_casos[[#This Row],[Corregimiento]],Hoja3!$A$2:$D$676,4,0)</f>
        <v>80821</v>
      </c>
      <c r="E7367" s="216">
        <v>9</v>
      </c>
      <c r="H7367" t="s">
        <v>797</v>
      </c>
      <c r="J7367" t="s">
        <v>855</v>
      </c>
      <c r="K7367" s="22">
        <v>4</v>
      </c>
      <c r="M7367" t="s">
        <v>891</v>
      </c>
      <c r="N7367">
        <v>1</v>
      </c>
    </row>
    <row r="7368" spans="1:14">
      <c r="A7368" s="214">
        <v>44238</v>
      </c>
      <c r="B7368" s="215">
        <v>44238</v>
      </c>
      <c r="C7368" s="216" t="s">
        <v>768</v>
      </c>
      <c r="D7368" s="217">
        <f>VLOOKUP(Pag_Inicio_Corr_mas_casos[[#This Row],[Corregimiento]],Hoja3!$A$2:$D$676,4,0)</f>
        <v>130716</v>
      </c>
      <c r="E7368" s="216">
        <v>8</v>
      </c>
      <c r="H7368" t="s">
        <v>837</v>
      </c>
      <c r="J7368" t="s">
        <v>575</v>
      </c>
      <c r="K7368" s="22">
        <v>1</v>
      </c>
      <c r="M7368" t="s">
        <v>961</v>
      </c>
      <c r="N7368">
        <v>1</v>
      </c>
    </row>
    <row r="7369" spans="1:14">
      <c r="A7369" s="214">
        <v>44238</v>
      </c>
      <c r="B7369" s="215">
        <v>44238</v>
      </c>
      <c r="C7369" s="216" t="s">
        <v>951</v>
      </c>
      <c r="D7369" s="217">
        <f>VLOOKUP(Pag_Inicio_Corr_mas_casos[[#This Row],[Corregimiento]],Hoja3!$A$2:$D$676,4,0)</f>
        <v>20203</v>
      </c>
      <c r="E7369" s="216">
        <v>8</v>
      </c>
      <c r="H7369" t="s">
        <v>724</v>
      </c>
      <c r="J7369" t="s">
        <v>869</v>
      </c>
      <c r="K7369" s="22">
        <v>1</v>
      </c>
      <c r="M7369" t="s">
        <v>963</v>
      </c>
      <c r="N7369">
        <v>1</v>
      </c>
    </row>
    <row r="7370" spans="1:14">
      <c r="A7370" s="214">
        <v>44238</v>
      </c>
      <c r="B7370" s="215">
        <v>44238</v>
      </c>
      <c r="C7370" s="216" t="s">
        <v>948</v>
      </c>
      <c r="D7370" s="217">
        <f>VLOOKUP(Pag_Inicio_Corr_mas_casos[[#This Row],[Corregimiento]],Hoja3!$A$2:$D$676,4,0)</f>
        <v>60101</v>
      </c>
      <c r="E7370" s="216">
        <v>8</v>
      </c>
      <c r="H7370" t="s">
        <v>796</v>
      </c>
      <c r="J7370" t="s">
        <v>807</v>
      </c>
      <c r="K7370" s="22">
        <v>22</v>
      </c>
      <c r="M7370" t="s">
        <v>964</v>
      </c>
      <c r="N7370">
        <v>1</v>
      </c>
    </row>
    <row r="7371" spans="1:14">
      <c r="A7371" s="214">
        <v>44238</v>
      </c>
      <c r="B7371" s="215">
        <v>44238</v>
      </c>
      <c r="C7371" s="216" t="s">
        <v>937</v>
      </c>
      <c r="D7371" s="217">
        <f>VLOOKUP(Pag_Inicio_Corr_mas_casos[[#This Row],[Corregimiento]],Hoja3!$A$2:$D$676,4,0)</f>
        <v>10201</v>
      </c>
      <c r="E7371" s="216">
        <v>7</v>
      </c>
      <c r="H7371" t="s">
        <v>725</v>
      </c>
      <c r="J7371" t="s">
        <v>613</v>
      </c>
      <c r="K7371" s="22">
        <v>1</v>
      </c>
      <c r="M7371" t="s">
        <v>808</v>
      </c>
      <c r="N7371">
        <v>1</v>
      </c>
    </row>
    <row r="7372" spans="1:14">
      <c r="A7372" s="214">
        <v>44238</v>
      </c>
      <c r="B7372" s="215">
        <v>44238</v>
      </c>
      <c r="C7372" s="216" t="s">
        <v>967</v>
      </c>
      <c r="D7372" s="217">
        <f>VLOOKUP(Pag_Inicio_Corr_mas_casos[[#This Row],[Corregimiento]],Hoja3!$A$2:$D$676,4,0)</f>
        <v>40606</v>
      </c>
      <c r="E7372" s="216">
        <v>7</v>
      </c>
      <c r="H7372" t="s">
        <v>618</v>
      </c>
      <c r="J7372" t="s">
        <v>864</v>
      </c>
      <c r="K7372" s="22">
        <v>10</v>
      </c>
      <c r="M7372" t="s">
        <v>904</v>
      </c>
      <c r="N7372">
        <v>1</v>
      </c>
    </row>
    <row r="7373" spans="1:14">
      <c r="A7373" s="214">
        <v>44238</v>
      </c>
      <c r="B7373" s="215">
        <v>44238</v>
      </c>
      <c r="C7373" s="216" t="s">
        <v>968</v>
      </c>
      <c r="D7373" s="217">
        <f>VLOOKUP(Pag_Inicio_Corr_mas_casos[[#This Row],[Corregimiento]],Hoja3!$A$2:$D$676,4,0)</f>
        <v>81008</v>
      </c>
      <c r="E7373" s="216">
        <v>7</v>
      </c>
      <c r="H7373" t="s">
        <v>759</v>
      </c>
      <c r="J7373" t="s">
        <v>814</v>
      </c>
      <c r="K7373" s="22">
        <v>2</v>
      </c>
      <c r="M7373" t="s">
        <v>966</v>
      </c>
      <c r="N7373">
        <v>1</v>
      </c>
    </row>
    <row r="7374" spans="1:14">
      <c r="A7374" s="214">
        <v>44238</v>
      </c>
      <c r="B7374" s="215">
        <v>44238</v>
      </c>
      <c r="C7374" s="216" t="s">
        <v>613</v>
      </c>
      <c r="D7374" s="217">
        <f>VLOOKUP(Pag_Inicio_Corr_mas_casos[[#This Row],[Corregimiento]],Hoja3!$A$2:$D$676,4,0)</f>
        <v>40514</v>
      </c>
      <c r="E7374" s="216">
        <v>7</v>
      </c>
      <c r="H7374" t="s">
        <v>776</v>
      </c>
      <c r="J7374" t="s">
        <v>797</v>
      </c>
      <c r="K7374" s="22">
        <v>21</v>
      </c>
      <c r="M7374" t="s">
        <v>794</v>
      </c>
      <c r="N7374">
        <v>1</v>
      </c>
    </row>
    <row r="7375" spans="1:14">
      <c r="A7375" s="90">
        <v>44239</v>
      </c>
      <c r="B7375" s="91">
        <v>44239</v>
      </c>
      <c r="C7375" s="92" t="s">
        <v>764</v>
      </c>
      <c r="D7375" s="93">
        <f>VLOOKUP(Pag_Inicio_Corr_mas_casos[[#This Row],[Corregimiento]],Hoja3!$A$2:$D$676,4,0)</f>
        <v>81002</v>
      </c>
      <c r="E7375" s="92">
        <v>49</v>
      </c>
      <c r="H7375" t="s">
        <v>803</v>
      </c>
      <c r="J7375" t="s">
        <v>969</v>
      </c>
      <c r="K7375" s="22">
        <v>1</v>
      </c>
      <c r="M7375" t="s">
        <v>575</v>
      </c>
      <c r="N7375">
        <v>1</v>
      </c>
    </row>
    <row r="7376" spans="1:14">
      <c r="A7376" s="90">
        <v>44239</v>
      </c>
      <c r="B7376" s="91">
        <v>44239</v>
      </c>
      <c r="C7376" s="92" t="s">
        <v>845</v>
      </c>
      <c r="D7376" s="93">
        <f>VLOOKUP(Pag_Inicio_Corr_mas_casos[[#This Row],[Corregimiento]],Hoja3!$A$2:$D$676,4,0)</f>
        <v>40601</v>
      </c>
      <c r="E7376" s="92">
        <v>34</v>
      </c>
      <c r="H7376" t="s">
        <v>755</v>
      </c>
      <c r="J7376" t="s">
        <v>928</v>
      </c>
      <c r="K7376" s="22">
        <v>1</v>
      </c>
      <c r="M7376" t="s">
        <v>869</v>
      </c>
      <c r="N7376">
        <v>1</v>
      </c>
    </row>
    <row r="7377" spans="1:14">
      <c r="A7377" s="90">
        <v>44239</v>
      </c>
      <c r="B7377" s="91">
        <v>44239</v>
      </c>
      <c r="C7377" s="92" t="s">
        <v>807</v>
      </c>
      <c r="D7377" s="93">
        <f>VLOOKUP(Pag_Inicio_Corr_mas_casos[[#This Row],[Corregimiento]],Hoja3!$A$2:$D$676,4,0)</f>
        <v>91001</v>
      </c>
      <c r="E7377" s="92">
        <v>24</v>
      </c>
      <c r="H7377" t="s">
        <v>788</v>
      </c>
      <c r="J7377" t="s">
        <v>970</v>
      </c>
      <c r="K7377" s="22">
        <v>1</v>
      </c>
      <c r="M7377" t="s">
        <v>613</v>
      </c>
      <c r="N7377">
        <v>1</v>
      </c>
    </row>
    <row r="7378" spans="1:14">
      <c r="A7378" s="90">
        <v>44239</v>
      </c>
      <c r="B7378" s="91">
        <v>44239</v>
      </c>
      <c r="C7378" s="92" t="s">
        <v>473</v>
      </c>
      <c r="D7378" s="93">
        <f>VLOOKUP(Pag_Inicio_Corr_mas_casos[[#This Row],[Corregimiento]],Hoja3!$A$2:$D$676,4,0)</f>
        <v>80819</v>
      </c>
      <c r="E7378" s="92">
        <v>22</v>
      </c>
      <c r="H7378" t="s">
        <v>845</v>
      </c>
      <c r="J7378" t="s">
        <v>779</v>
      </c>
      <c r="K7378" s="22">
        <v>2</v>
      </c>
      <c r="M7378" t="s">
        <v>969</v>
      </c>
      <c r="N7378">
        <v>1</v>
      </c>
    </row>
    <row r="7379" spans="1:14">
      <c r="A7379" s="90">
        <v>44239</v>
      </c>
      <c r="B7379" s="91">
        <v>44239</v>
      </c>
      <c r="C7379" s="92" t="s">
        <v>800</v>
      </c>
      <c r="D7379" s="93">
        <f>VLOOKUP(Pag_Inicio_Corr_mas_casos[[#This Row],[Corregimiento]],Hoja3!$A$2:$D$676,4,0)</f>
        <v>130702</v>
      </c>
      <c r="E7379" s="92">
        <v>22</v>
      </c>
      <c r="H7379" t="s">
        <v>807</v>
      </c>
      <c r="J7379" t="s">
        <v>821</v>
      </c>
      <c r="K7379" s="22">
        <v>14</v>
      </c>
      <c r="M7379" t="s">
        <v>928</v>
      </c>
      <c r="N7379">
        <v>1</v>
      </c>
    </row>
    <row r="7380" spans="1:14">
      <c r="A7380" s="90">
        <v>44239</v>
      </c>
      <c r="B7380" s="91">
        <v>44239</v>
      </c>
      <c r="C7380" s="92" t="s">
        <v>747</v>
      </c>
      <c r="D7380" s="93">
        <f>VLOOKUP(Pag_Inicio_Corr_mas_casos[[#This Row],[Corregimiento]],Hoja3!$A$2:$D$676,4,0)</f>
        <v>81006</v>
      </c>
      <c r="E7380" s="92">
        <v>18</v>
      </c>
      <c r="H7380" t="s">
        <v>739</v>
      </c>
      <c r="J7380" t="s">
        <v>971</v>
      </c>
      <c r="K7380" s="22">
        <v>1</v>
      </c>
      <c r="M7380" t="s">
        <v>970</v>
      </c>
      <c r="N7380">
        <v>1</v>
      </c>
    </row>
    <row r="7381" spans="1:14">
      <c r="A7381" s="90">
        <v>44239</v>
      </c>
      <c r="B7381" s="91">
        <v>44239</v>
      </c>
      <c r="C7381" s="92" t="s">
        <v>806</v>
      </c>
      <c r="D7381" s="93">
        <f>VLOOKUP(Pag_Inicio_Corr_mas_casos[[#This Row],[Corregimiento]],Hoja3!$A$2:$D$676,4,0)</f>
        <v>81003</v>
      </c>
      <c r="E7381" s="92">
        <v>14</v>
      </c>
      <c r="H7381" t="s">
        <v>792</v>
      </c>
      <c r="J7381" t="s">
        <v>972</v>
      </c>
      <c r="K7381" s="22">
        <v>552</v>
      </c>
      <c r="M7381" t="s">
        <v>971</v>
      </c>
      <c r="N7381">
        <v>1</v>
      </c>
    </row>
    <row r="7382" spans="1:14">
      <c r="A7382" s="90">
        <v>44239</v>
      </c>
      <c r="B7382" s="91">
        <v>44239</v>
      </c>
      <c r="C7382" s="92" t="s">
        <v>804</v>
      </c>
      <c r="D7382" s="93">
        <f>VLOOKUP(Pag_Inicio_Corr_mas_casos[[#This Row],[Corregimiento]],Hoja3!$A$2:$D$676,4,0)</f>
        <v>81001</v>
      </c>
      <c r="E7382" s="92">
        <v>14</v>
      </c>
      <c r="H7382" t="s">
        <v>555</v>
      </c>
      <c r="M7382" t="s">
        <v>969</v>
      </c>
      <c r="N7382">
        <v>1</v>
      </c>
    </row>
    <row r="7383" spans="1:14">
      <c r="A7383" s="90">
        <v>44239</v>
      </c>
      <c r="B7383" s="91">
        <v>44239</v>
      </c>
      <c r="C7383" s="92" t="s">
        <v>792</v>
      </c>
      <c r="D7383" s="93">
        <f>VLOOKUP(Pag_Inicio_Corr_mas_casos[[#This Row],[Corregimiento]],Hoja3!$A$2:$D$676,4,0)</f>
        <v>40612</v>
      </c>
      <c r="E7383" s="92">
        <v>14</v>
      </c>
      <c r="H7383" t="s">
        <v>831</v>
      </c>
      <c r="M7383" t="s">
        <v>928</v>
      </c>
      <c r="N7383">
        <v>1</v>
      </c>
    </row>
    <row r="7384" spans="1:14">
      <c r="A7384" s="90">
        <v>44239</v>
      </c>
      <c r="B7384" s="91">
        <v>44239</v>
      </c>
      <c r="C7384" s="92" t="s">
        <v>853</v>
      </c>
      <c r="D7384" s="93">
        <f>VLOOKUP(Pag_Inicio_Corr_mas_casos[[#This Row],[Corregimiento]],Hoja3!$A$2:$D$676,4,0)</f>
        <v>130101</v>
      </c>
      <c r="E7384" s="92">
        <v>13</v>
      </c>
      <c r="H7384" t="s">
        <v>803</v>
      </c>
      <c r="M7384" t="s">
        <v>970</v>
      </c>
      <c r="N7384">
        <v>1</v>
      </c>
    </row>
    <row r="7385" spans="1:14">
      <c r="A7385" s="90">
        <v>44239</v>
      </c>
      <c r="B7385" s="91">
        <v>44239</v>
      </c>
      <c r="C7385" s="92" t="s">
        <v>555</v>
      </c>
      <c r="D7385" s="93">
        <f>VLOOKUP(Pag_Inicio_Corr_mas_casos[[#This Row],[Corregimiento]],Hoja3!$A$2:$D$676,4,0)</f>
        <v>80821</v>
      </c>
      <c r="E7385" s="92">
        <v>13</v>
      </c>
      <c r="H7385" t="s">
        <v>724</v>
      </c>
      <c r="M7385" t="s">
        <v>971</v>
      </c>
      <c r="N7385">
        <v>1</v>
      </c>
    </row>
    <row r="7386" spans="1:14">
      <c r="A7386" s="90">
        <v>44239</v>
      </c>
      <c r="B7386" s="91">
        <v>44239</v>
      </c>
      <c r="C7386" s="92" t="s">
        <v>788</v>
      </c>
      <c r="D7386" s="93">
        <f>VLOOKUP(Pag_Inicio_Corr_mas_casos[[#This Row],[Corregimiento]],Hoja3!$A$2:$D$676,4,0)</f>
        <v>40611</v>
      </c>
      <c r="E7386" s="92">
        <v>12</v>
      </c>
      <c r="H7386" t="s">
        <v>755</v>
      </c>
    </row>
    <row r="7387" spans="1:14">
      <c r="A7387" s="90">
        <v>44239</v>
      </c>
      <c r="B7387" s="91">
        <v>44239</v>
      </c>
      <c r="C7387" s="92" t="s">
        <v>726</v>
      </c>
      <c r="D7387" s="93">
        <f>VLOOKUP(Pag_Inicio_Corr_mas_casos[[#This Row],[Corregimiento]],Hoja3!$A$2:$D$676,4,0)</f>
        <v>80823</v>
      </c>
      <c r="E7387" s="92">
        <v>11</v>
      </c>
      <c r="H7387" t="s">
        <v>737</v>
      </c>
    </row>
    <row r="7388" spans="1:14">
      <c r="A7388" s="90">
        <v>44239</v>
      </c>
      <c r="B7388" s="91">
        <v>44239</v>
      </c>
      <c r="C7388" s="92" t="s">
        <v>725</v>
      </c>
      <c r="D7388" s="93">
        <f>VLOOKUP(Pag_Inicio_Corr_mas_casos[[#This Row],[Corregimiento]],Hoja3!$A$2:$D$676,4,0)</f>
        <v>80806</v>
      </c>
      <c r="E7388" s="92">
        <v>11</v>
      </c>
      <c r="H7388" t="s">
        <v>788</v>
      </c>
    </row>
    <row r="7389" spans="1:14">
      <c r="A7389" s="90">
        <v>44239</v>
      </c>
      <c r="B7389" s="91">
        <v>44239</v>
      </c>
      <c r="C7389" s="92" t="s">
        <v>803</v>
      </c>
      <c r="D7389" s="93">
        <f>VLOOKUP(Pag_Inicio_Corr_mas_casos[[#This Row],[Corregimiento]],Hoja3!$A$2:$D$676,4,0)</f>
        <v>81008</v>
      </c>
      <c r="E7389" s="92">
        <v>10</v>
      </c>
      <c r="H7389" t="s">
        <v>938</v>
      </c>
    </row>
    <row r="7390" spans="1:14">
      <c r="A7390" s="90">
        <v>44239</v>
      </c>
      <c r="B7390" s="91">
        <v>44239</v>
      </c>
      <c r="C7390" s="92" t="s">
        <v>836</v>
      </c>
      <c r="D7390" s="93">
        <f>VLOOKUP(Pag_Inicio_Corr_mas_casos[[#This Row],[Corregimiento]],Hoja3!$A$2:$D$676,4,0)</f>
        <v>20105</v>
      </c>
      <c r="E7390" s="92">
        <v>10</v>
      </c>
      <c r="H7390" t="s">
        <v>725</v>
      </c>
    </row>
    <row r="7391" spans="1:14">
      <c r="A7391" s="90">
        <v>44239</v>
      </c>
      <c r="B7391" s="91">
        <v>44239</v>
      </c>
      <c r="C7391" s="92" t="s">
        <v>843</v>
      </c>
      <c r="D7391" s="93">
        <f>VLOOKUP(Pag_Inicio_Corr_mas_casos[[#This Row],[Corregimiento]],Hoja3!$A$2:$D$676,4,0)</f>
        <v>40501</v>
      </c>
      <c r="E7391" s="92">
        <v>10</v>
      </c>
      <c r="H7391" t="s">
        <v>797</v>
      </c>
    </row>
    <row r="7392" spans="1:14">
      <c r="A7392" s="90">
        <v>44239</v>
      </c>
      <c r="B7392" s="91">
        <v>44239</v>
      </c>
      <c r="C7392" s="92" t="s">
        <v>953</v>
      </c>
      <c r="D7392" s="93">
        <f>VLOOKUP(Pag_Inicio_Corr_mas_casos[[#This Row],[Corregimiento]],Hoja3!$A$2:$D$676,4,0)</f>
        <v>10214</v>
      </c>
      <c r="E7392" s="92">
        <v>9</v>
      </c>
      <c r="H7392" t="s">
        <v>823</v>
      </c>
    </row>
    <row r="7393" spans="1:8">
      <c r="A7393" s="90">
        <v>44239</v>
      </c>
      <c r="B7393" s="91">
        <v>44239</v>
      </c>
      <c r="C7393" s="92" t="s">
        <v>727</v>
      </c>
      <c r="D7393" s="93">
        <f>VLOOKUP(Pag_Inicio_Corr_mas_casos[[#This Row],[Corregimiento]],Hoja3!$A$2:$D$676,4,0)</f>
        <v>80807</v>
      </c>
      <c r="E7393" s="92">
        <v>9</v>
      </c>
      <c r="H7393" t="s">
        <v>942</v>
      </c>
    </row>
    <row r="7394" spans="1:8">
      <c r="A7394" s="90">
        <v>44239</v>
      </c>
      <c r="B7394" s="91">
        <v>44239</v>
      </c>
      <c r="C7394" s="92" t="s">
        <v>730</v>
      </c>
      <c r="D7394" s="93">
        <f>VLOOKUP(Pag_Inicio_Corr_mas_casos[[#This Row],[Corregimiento]],Hoja3!$A$2:$D$676,4,0)</f>
        <v>81007</v>
      </c>
      <c r="E7394" s="92">
        <v>9</v>
      </c>
      <c r="H7394" t="s">
        <v>821</v>
      </c>
    </row>
    <row r="7395" spans="1:8">
      <c r="A7395" s="98">
        <v>44240</v>
      </c>
      <c r="B7395" s="99">
        <v>44240</v>
      </c>
      <c r="C7395" s="100" t="s">
        <v>678</v>
      </c>
      <c r="D7395" s="101">
        <f>VLOOKUP(Pag_Inicio_Corr_mas_casos[[#This Row],[Corregimiento]],Hoja3!$A$2:$D$676,4,0)</f>
        <v>91001</v>
      </c>
      <c r="E7395" s="100">
        <v>20</v>
      </c>
      <c r="H7395" t="s">
        <v>814</v>
      </c>
    </row>
    <row r="7396" spans="1:8">
      <c r="A7396" s="98">
        <v>44240</v>
      </c>
      <c r="B7396" s="99">
        <v>44240</v>
      </c>
      <c r="C7396" s="100" t="s">
        <v>973</v>
      </c>
      <c r="D7396" s="101">
        <f>VLOOKUP(Pag_Inicio_Corr_mas_casos[[#This Row],[Corregimiento]],Hoja3!$A$2:$D$676,4,0)</f>
        <v>40601</v>
      </c>
      <c r="E7396" s="100">
        <v>19</v>
      </c>
      <c r="H7396" t="s">
        <v>944</v>
      </c>
    </row>
    <row r="7397" spans="1:8">
      <c r="A7397" s="98">
        <v>44240</v>
      </c>
      <c r="B7397" s="99">
        <v>44240</v>
      </c>
      <c r="C7397" s="100" t="s">
        <v>555</v>
      </c>
      <c r="D7397" s="101">
        <f>VLOOKUP(Pag_Inicio_Corr_mas_casos[[#This Row],[Corregimiento]],Hoja3!$A$2:$D$676,4,0)</f>
        <v>80821</v>
      </c>
      <c r="E7397" s="100">
        <v>15</v>
      </c>
      <c r="H7397" t="s">
        <v>736</v>
      </c>
    </row>
    <row r="7398" spans="1:8">
      <c r="A7398" s="98">
        <v>44240</v>
      </c>
      <c r="B7398" s="99">
        <v>44240</v>
      </c>
      <c r="C7398" s="100" t="s">
        <v>473</v>
      </c>
      <c r="D7398" s="101">
        <f>VLOOKUP(Pag_Inicio_Corr_mas_casos[[#This Row],[Corregimiento]],Hoja3!$A$2:$D$676,4,0)</f>
        <v>80819</v>
      </c>
      <c r="E7398" s="100">
        <v>14</v>
      </c>
      <c r="H7398" t="s">
        <v>845</v>
      </c>
    </row>
    <row r="7399" spans="1:8">
      <c r="A7399" s="98">
        <v>44240</v>
      </c>
      <c r="B7399" s="99">
        <v>44240</v>
      </c>
      <c r="C7399" s="100" t="s">
        <v>469</v>
      </c>
      <c r="D7399" s="101">
        <f>VLOOKUP(Pag_Inicio_Corr_mas_casos[[#This Row],[Corregimiento]],Hoja3!$A$2:$D$676,4,0)</f>
        <v>80817</v>
      </c>
      <c r="E7399" s="100">
        <v>14</v>
      </c>
      <c r="H7399" t="s">
        <v>843</v>
      </c>
    </row>
    <row r="7400" spans="1:8">
      <c r="A7400" s="98">
        <v>44240</v>
      </c>
      <c r="B7400" s="99">
        <v>44240</v>
      </c>
      <c r="C7400" s="100" t="s">
        <v>974</v>
      </c>
      <c r="D7400" s="101">
        <f>VLOOKUP(Pag_Inicio_Corr_mas_casos[[#This Row],[Corregimiento]],Hoja3!$A$2:$D$676,4,0)</f>
        <v>90301</v>
      </c>
      <c r="E7400" s="100">
        <v>14</v>
      </c>
      <c r="H7400" t="s">
        <v>807</v>
      </c>
    </row>
    <row r="7401" spans="1:8">
      <c r="A7401" s="98">
        <v>44240</v>
      </c>
      <c r="B7401" s="99">
        <v>44240</v>
      </c>
      <c r="C7401" s="100" t="s">
        <v>486</v>
      </c>
      <c r="D7401" s="101">
        <f>VLOOKUP(Pag_Inicio_Corr_mas_casos[[#This Row],[Corregimiento]],Hoja3!$A$2:$D$676,4,0)</f>
        <v>80813</v>
      </c>
      <c r="E7401" s="100">
        <v>12</v>
      </c>
      <c r="H7401" t="s">
        <v>739</v>
      </c>
    </row>
    <row r="7402" spans="1:8">
      <c r="A7402" s="98">
        <v>44240</v>
      </c>
      <c r="B7402" s="99">
        <v>44240</v>
      </c>
      <c r="C7402" s="100" t="s">
        <v>961</v>
      </c>
      <c r="D7402" s="101">
        <f>VLOOKUP(Pag_Inicio_Corr_mas_casos[[#This Row],[Corregimiento]],Hoja3!$A$2:$D$676,4,0)</f>
        <v>91109</v>
      </c>
      <c r="E7402" s="100">
        <v>11</v>
      </c>
      <c r="H7402" t="s">
        <v>831</v>
      </c>
    </row>
    <row r="7403" spans="1:8">
      <c r="A7403" s="98">
        <v>44240</v>
      </c>
      <c r="B7403" s="99">
        <v>44240</v>
      </c>
      <c r="C7403" s="100" t="s">
        <v>975</v>
      </c>
      <c r="D7403" s="101">
        <f>VLOOKUP(Pag_Inicio_Corr_mas_casos[[#This Row],[Corregimiento]],Hoja3!$A$2:$D$676,4,0)</f>
        <v>40201</v>
      </c>
      <c r="E7403" s="100">
        <v>10</v>
      </c>
      <c r="H7403" t="s">
        <v>792</v>
      </c>
    </row>
    <row r="7404" spans="1:8">
      <c r="A7404" s="98">
        <v>44240</v>
      </c>
      <c r="B7404" s="99">
        <v>44240</v>
      </c>
      <c r="C7404" s="100" t="s">
        <v>976</v>
      </c>
      <c r="D7404" s="101">
        <f>VLOOKUP(Pag_Inicio_Corr_mas_casos[[#This Row],[Corregimiento]],Hoja3!$A$2:$D$676,4,0)</f>
        <v>40205</v>
      </c>
      <c r="E7404" s="100">
        <v>10</v>
      </c>
      <c r="H7404" t="s">
        <v>755</v>
      </c>
    </row>
    <row r="7405" spans="1:8">
      <c r="A7405" s="98">
        <v>44240</v>
      </c>
      <c r="B7405" s="99">
        <v>44240</v>
      </c>
      <c r="C7405" s="100" t="s">
        <v>962</v>
      </c>
      <c r="D7405" s="101">
        <f>VLOOKUP(Pag_Inicio_Corr_mas_casos[[#This Row],[Corregimiento]],Hoja3!$A$2:$D$676,4,0)</f>
        <v>20601</v>
      </c>
      <c r="E7405" s="100">
        <v>9</v>
      </c>
      <c r="H7405" t="s">
        <v>797</v>
      </c>
    </row>
    <row r="7406" spans="1:8">
      <c r="A7406" s="98">
        <v>44240</v>
      </c>
      <c r="B7406" s="99">
        <v>44240</v>
      </c>
      <c r="C7406" s="100" t="s">
        <v>531</v>
      </c>
      <c r="D7406" s="101">
        <f>VLOOKUP(Pag_Inicio_Corr_mas_casos[[#This Row],[Corregimiento]],Hoja3!$A$2:$D$676,4,0)</f>
        <v>40503</v>
      </c>
      <c r="E7406" s="100">
        <v>9</v>
      </c>
      <c r="H7406" t="s">
        <v>949</v>
      </c>
    </row>
    <row r="7407" spans="1:8">
      <c r="A7407" s="98">
        <v>44240</v>
      </c>
      <c r="B7407" s="99">
        <v>44240</v>
      </c>
      <c r="C7407" s="100" t="s">
        <v>491</v>
      </c>
      <c r="D7407" s="101">
        <f>VLOOKUP(Pag_Inicio_Corr_mas_casos[[#This Row],[Corregimiento]],Hoja3!$A$2:$D$676,4,0)</f>
        <v>80815</v>
      </c>
      <c r="E7407" s="100">
        <v>9</v>
      </c>
      <c r="H7407" t="s">
        <v>738</v>
      </c>
    </row>
    <row r="7408" spans="1:8">
      <c r="A7408" s="98">
        <v>44240</v>
      </c>
      <c r="B7408" s="99">
        <v>44240</v>
      </c>
      <c r="C7408" s="100" t="s">
        <v>920</v>
      </c>
      <c r="D7408" s="101">
        <f>VLOOKUP(Pag_Inicio_Corr_mas_casos[[#This Row],[Corregimiento]],Hoja3!$A$2:$D$676,4,0)</f>
        <v>130101</v>
      </c>
      <c r="E7408" s="100">
        <v>9</v>
      </c>
      <c r="H7408" t="s">
        <v>934</v>
      </c>
    </row>
    <row r="7409" spans="1:8">
      <c r="A7409" s="98">
        <v>44240</v>
      </c>
      <c r="B7409" s="99">
        <v>44240</v>
      </c>
      <c r="C7409" s="100" t="s">
        <v>608</v>
      </c>
      <c r="D7409" s="101">
        <f>VLOOKUP(Pag_Inicio_Corr_mas_casos[[#This Row],[Corregimiento]],Hoja3!$A$2:$D$676,4,0)</f>
        <v>130310</v>
      </c>
      <c r="E7409" s="100">
        <v>9</v>
      </c>
      <c r="H7409" t="s">
        <v>894</v>
      </c>
    </row>
    <row r="7410" spans="1:8">
      <c r="A7410" s="98">
        <v>44240</v>
      </c>
      <c r="B7410" s="99">
        <v>44240</v>
      </c>
      <c r="C7410" s="100" t="s">
        <v>540</v>
      </c>
      <c r="D7410" s="101">
        <f>VLOOKUP(Pag_Inicio_Corr_mas_casos[[#This Row],[Corregimiento]],Hoja3!$A$2:$D$676,4,0)</f>
        <v>40611</v>
      </c>
      <c r="E7410" s="100">
        <v>9</v>
      </c>
      <c r="H7410" t="s">
        <v>837</v>
      </c>
    </row>
    <row r="7411" spans="1:8">
      <c r="A7411" s="98">
        <v>44240</v>
      </c>
      <c r="B7411" s="99">
        <v>44240</v>
      </c>
      <c r="C7411" s="100" t="s">
        <v>482</v>
      </c>
      <c r="D7411" s="101">
        <f>VLOOKUP(Pag_Inicio_Corr_mas_casos[[#This Row],[Corregimiento]],Hoja3!$A$2:$D$676,4,0)</f>
        <v>30107</v>
      </c>
      <c r="E7411" s="100">
        <v>8</v>
      </c>
      <c r="H7411" t="s">
        <v>829</v>
      </c>
    </row>
    <row r="7412" spans="1:8">
      <c r="A7412" s="98">
        <v>44240</v>
      </c>
      <c r="B7412" s="99">
        <v>44240</v>
      </c>
      <c r="C7412" s="100" t="s">
        <v>770</v>
      </c>
      <c r="D7412" s="101">
        <f>VLOOKUP(Pag_Inicio_Corr_mas_casos[[#This Row],[Corregimiento]],Hoja3!$A$2:$D$676,4,0)</f>
        <v>80822</v>
      </c>
      <c r="E7412" s="100">
        <v>8</v>
      </c>
      <c r="H7412" t="s">
        <v>939</v>
      </c>
    </row>
    <row r="7413" spans="1:8">
      <c r="A7413" s="98">
        <v>44240</v>
      </c>
      <c r="B7413" s="99">
        <v>44240</v>
      </c>
      <c r="C7413" s="100" t="s">
        <v>479</v>
      </c>
      <c r="D7413" s="101">
        <f>VLOOKUP(Pag_Inicio_Corr_mas_casos[[#This Row],[Corregimiento]],Hoja3!$A$2:$D$676,4,0)</f>
        <v>80806</v>
      </c>
      <c r="E7413" s="100">
        <v>8</v>
      </c>
      <c r="H7413" t="s">
        <v>796</v>
      </c>
    </row>
    <row r="7414" spans="1:8">
      <c r="A7414" s="98">
        <v>44240</v>
      </c>
      <c r="B7414" s="99">
        <v>44240</v>
      </c>
      <c r="C7414" s="100" t="s">
        <v>464</v>
      </c>
      <c r="D7414" s="101">
        <f>VLOOKUP(Pag_Inicio_Corr_mas_casos[[#This Row],[Corregimiento]],Hoja3!$A$2:$D$676,4,0)</f>
        <v>130102</v>
      </c>
      <c r="E7414" s="100">
        <v>8</v>
      </c>
      <c r="H7414" t="s">
        <v>736</v>
      </c>
    </row>
    <row r="7415" spans="1:8">
      <c r="A7415" s="169">
        <v>44241</v>
      </c>
      <c r="B7415" s="170">
        <v>44241</v>
      </c>
      <c r="C7415" s="171" t="s">
        <v>845</v>
      </c>
      <c r="D7415" s="172">
        <f>VLOOKUP(Pag_Inicio_Corr_mas_casos[[#This Row],[Corregimiento]],Hoja3!$A$2:$D$676,4,0)</f>
        <v>40601</v>
      </c>
      <c r="E7415" s="171">
        <v>20</v>
      </c>
      <c r="H7415" t="s">
        <v>788</v>
      </c>
    </row>
    <row r="7416" spans="1:8">
      <c r="A7416" s="169">
        <v>44241</v>
      </c>
      <c r="B7416" s="170">
        <v>44241</v>
      </c>
      <c r="C7416" s="171" t="s">
        <v>805</v>
      </c>
      <c r="D7416" s="172">
        <f>VLOOKUP(Pag_Inicio_Corr_mas_casos[[#This Row],[Corregimiento]],Hoja3!$A$2:$D$676,4,0)</f>
        <v>81002</v>
      </c>
      <c r="E7416" s="171">
        <v>15</v>
      </c>
      <c r="H7416" t="s">
        <v>724</v>
      </c>
    </row>
    <row r="7417" spans="1:8">
      <c r="A7417" s="169">
        <v>44241</v>
      </c>
      <c r="B7417" s="170">
        <v>44241</v>
      </c>
      <c r="C7417" s="171" t="s">
        <v>723</v>
      </c>
      <c r="D7417" s="172">
        <f>VLOOKUP(Pag_Inicio_Corr_mas_casos[[#This Row],[Corregimiento]],Hoja3!$A$2:$D$676,4,0)</f>
        <v>130717</v>
      </c>
      <c r="E7417" s="171">
        <v>14</v>
      </c>
      <c r="H7417" t="s">
        <v>800</v>
      </c>
    </row>
    <row r="7418" spans="1:8">
      <c r="A7418" s="169">
        <v>44241</v>
      </c>
      <c r="B7418" s="170">
        <v>44241</v>
      </c>
      <c r="C7418" s="171" t="s">
        <v>818</v>
      </c>
      <c r="D7418" s="172">
        <f>VLOOKUP(Pag_Inicio_Corr_mas_casos[[#This Row],[Corregimiento]],Hoja3!$A$2:$D$676,4,0)</f>
        <v>91008</v>
      </c>
      <c r="E7418" s="171">
        <v>12</v>
      </c>
      <c r="H7418" t="s">
        <v>845</v>
      </c>
    </row>
    <row r="7419" spans="1:8">
      <c r="A7419" s="169">
        <v>44241</v>
      </c>
      <c r="B7419" s="170">
        <v>44241</v>
      </c>
      <c r="C7419" s="171" t="s">
        <v>555</v>
      </c>
      <c r="D7419" s="172">
        <f>VLOOKUP(Pag_Inicio_Corr_mas_casos[[#This Row],[Corregimiento]],Hoja3!$A$2:$D$676,4,0)</f>
        <v>80821</v>
      </c>
      <c r="E7419" s="171">
        <v>12</v>
      </c>
      <c r="H7419" t="s">
        <v>678</v>
      </c>
    </row>
    <row r="7420" spans="1:8">
      <c r="A7420" s="169">
        <v>44241</v>
      </c>
      <c r="B7420" s="170">
        <v>44241</v>
      </c>
      <c r="C7420" s="171" t="s">
        <v>814</v>
      </c>
      <c r="D7420" s="172">
        <f>VLOOKUP(Pag_Inicio_Corr_mas_casos[[#This Row],[Corregimiento]],Hoja3!$A$2:$D$676,4,0)</f>
        <v>20609</v>
      </c>
      <c r="E7420" s="171">
        <v>11</v>
      </c>
      <c r="H7420" t="s">
        <v>580</v>
      </c>
    </row>
    <row r="7421" spans="1:8">
      <c r="A7421" s="169">
        <v>44241</v>
      </c>
      <c r="B7421" s="170">
        <v>44241</v>
      </c>
      <c r="C7421" s="171" t="s">
        <v>736</v>
      </c>
      <c r="D7421" s="172">
        <f>VLOOKUP(Pag_Inicio_Corr_mas_casos[[#This Row],[Corregimiento]],Hoja3!$A$2:$D$676,4,0)</f>
        <v>80813</v>
      </c>
      <c r="E7421" s="171">
        <v>10</v>
      </c>
      <c r="H7421" t="s">
        <v>797</v>
      </c>
    </row>
    <row r="7422" spans="1:8">
      <c r="A7422" s="169">
        <v>44241</v>
      </c>
      <c r="B7422" s="170">
        <v>44241</v>
      </c>
      <c r="C7422" s="171" t="s">
        <v>788</v>
      </c>
      <c r="D7422" s="172">
        <f>VLOOKUP(Pag_Inicio_Corr_mas_casos[[#This Row],[Corregimiento]],Hoja3!$A$2:$D$676,4,0)</f>
        <v>40611</v>
      </c>
      <c r="E7422" s="171">
        <v>10</v>
      </c>
      <c r="H7422" t="s">
        <v>738</v>
      </c>
    </row>
    <row r="7423" spans="1:8">
      <c r="A7423" s="169">
        <v>44241</v>
      </c>
      <c r="B7423" s="170">
        <v>44241</v>
      </c>
      <c r="C7423" s="171" t="s">
        <v>797</v>
      </c>
      <c r="D7423" s="172">
        <f>VLOOKUP(Pag_Inicio_Corr_mas_casos[[#This Row],[Corregimiento]],Hoja3!$A$2:$D$676,4,0)</f>
        <v>80819</v>
      </c>
      <c r="E7423" s="171">
        <v>9</v>
      </c>
      <c r="H7423" t="s">
        <v>739</v>
      </c>
    </row>
    <row r="7424" spans="1:8">
      <c r="A7424" s="169">
        <v>44241</v>
      </c>
      <c r="B7424" s="170">
        <v>44241</v>
      </c>
      <c r="C7424" s="171" t="s">
        <v>730</v>
      </c>
      <c r="D7424" s="172">
        <f>VLOOKUP(Pag_Inicio_Corr_mas_casos[[#This Row],[Corregimiento]],Hoja3!$A$2:$D$676,4,0)</f>
        <v>81007</v>
      </c>
      <c r="E7424" s="171">
        <v>8</v>
      </c>
      <c r="H7424" t="s">
        <v>853</v>
      </c>
    </row>
    <row r="7425" spans="1:8">
      <c r="A7425" s="169">
        <v>44241</v>
      </c>
      <c r="B7425" s="170">
        <v>44241</v>
      </c>
      <c r="C7425" s="171" t="s">
        <v>803</v>
      </c>
      <c r="D7425" s="172">
        <f>VLOOKUP(Pag_Inicio_Corr_mas_casos[[#This Row],[Corregimiento]],Hoja3!$A$2:$D$676,4,0)</f>
        <v>81008</v>
      </c>
      <c r="E7425" s="171">
        <v>8</v>
      </c>
      <c r="H7425" t="s">
        <v>725</v>
      </c>
    </row>
    <row r="7426" spans="1:8">
      <c r="A7426" s="169">
        <v>44241</v>
      </c>
      <c r="B7426" s="170">
        <v>44241</v>
      </c>
      <c r="C7426" s="171" t="s">
        <v>837</v>
      </c>
      <c r="D7426" s="172">
        <f>VLOOKUP(Pag_Inicio_Corr_mas_casos[[#This Row],[Corregimiento]],Hoja3!$A$2:$D$676,4,0)</f>
        <v>40201</v>
      </c>
      <c r="E7426" s="171">
        <v>7</v>
      </c>
      <c r="H7426" t="s">
        <v>728</v>
      </c>
    </row>
    <row r="7427" spans="1:8">
      <c r="A7427" s="169">
        <v>44241</v>
      </c>
      <c r="B7427" s="170">
        <v>44241</v>
      </c>
      <c r="C7427" s="171" t="s">
        <v>776</v>
      </c>
      <c r="D7427" s="172">
        <f>VLOOKUP(Pag_Inicio_Corr_mas_casos[[#This Row],[Corregimiento]],Hoja3!$A$2:$D$676,4,0)</f>
        <v>130706</v>
      </c>
      <c r="E7427" s="171">
        <v>7</v>
      </c>
      <c r="H7427" t="s">
        <v>758</v>
      </c>
    </row>
    <row r="7428" spans="1:8">
      <c r="A7428" s="169">
        <v>44241</v>
      </c>
      <c r="B7428" s="170">
        <v>44241</v>
      </c>
      <c r="C7428" s="171" t="s">
        <v>746</v>
      </c>
      <c r="D7428" s="172">
        <f>VLOOKUP(Pag_Inicio_Corr_mas_casos[[#This Row],[Corregimiento]],Hoja3!$A$2:$D$676,4,0)</f>
        <v>20601</v>
      </c>
      <c r="E7428" s="171">
        <v>7</v>
      </c>
      <c r="H7428" t="s">
        <v>788</v>
      </c>
    </row>
    <row r="7429" spans="1:8">
      <c r="A7429" s="169">
        <v>44241</v>
      </c>
      <c r="B7429" s="170">
        <v>44241</v>
      </c>
      <c r="C7429" s="171" t="s">
        <v>726</v>
      </c>
      <c r="D7429" s="172">
        <f>VLOOKUP(Pag_Inicio_Corr_mas_casos[[#This Row],[Corregimiento]],Hoja3!$A$2:$D$676,4,0)</f>
        <v>80823</v>
      </c>
      <c r="E7429" s="171">
        <v>7</v>
      </c>
      <c r="H7429" t="s">
        <v>938</v>
      </c>
    </row>
    <row r="7430" spans="1:8">
      <c r="A7430" s="169">
        <v>44241</v>
      </c>
      <c r="B7430" s="170">
        <v>44241</v>
      </c>
      <c r="C7430" s="171" t="s">
        <v>883</v>
      </c>
      <c r="D7430" s="172">
        <f>VLOOKUP(Pag_Inicio_Corr_mas_casos[[#This Row],[Corregimiento]],Hoja3!$A$2:$D$676,4,0)</f>
        <v>40205</v>
      </c>
      <c r="E7430" s="171">
        <v>7</v>
      </c>
      <c r="H7430" t="s">
        <v>723</v>
      </c>
    </row>
    <row r="7431" spans="1:8">
      <c r="A7431" s="169">
        <v>44241</v>
      </c>
      <c r="B7431" s="170">
        <v>44241</v>
      </c>
      <c r="C7431" s="171" t="s">
        <v>927</v>
      </c>
      <c r="D7431" s="172">
        <f>VLOOKUP(Pag_Inicio_Corr_mas_casos[[#This Row],[Corregimiento]],Hoja3!$A$2:$D$676,4,0)</f>
        <v>40104</v>
      </c>
      <c r="E7431" s="171">
        <v>7</v>
      </c>
      <c r="H7431" t="s">
        <v>736</v>
      </c>
    </row>
    <row r="7432" spans="1:8">
      <c r="A7432" s="169">
        <v>44241</v>
      </c>
      <c r="B7432" s="170">
        <v>44241</v>
      </c>
      <c r="C7432" s="171" t="s">
        <v>728</v>
      </c>
      <c r="D7432" s="172">
        <f>VLOOKUP(Pag_Inicio_Corr_mas_casos[[#This Row],[Corregimiento]],Hoja3!$A$2:$D$676,4,0)</f>
        <v>80816</v>
      </c>
      <c r="E7432" s="171">
        <v>7</v>
      </c>
      <c r="H7432" t="s">
        <v>726</v>
      </c>
    </row>
    <row r="7433" spans="1:8">
      <c r="A7433" s="169">
        <v>44241</v>
      </c>
      <c r="B7433" s="170">
        <v>44241</v>
      </c>
      <c r="C7433" s="171" t="s">
        <v>733</v>
      </c>
      <c r="D7433" s="172">
        <f>VLOOKUP(Pag_Inicio_Corr_mas_casos[[#This Row],[Corregimiento]],Hoja3!$A$2:$D$676,4,0)</f>
        <v>80811</v>
      </c>
      <c r="E7433" s="171">
        <v>6</v>
      </c>
      <c r="H7433" t="s">
        <v>957</v>
      </c>
    </row>
    <row r="7434" spans="1:8">
      <c r="A7434" s="169">
        <v>44241</v>
      </c>
      <c r="B7434" s="170">
        <v>44241</v>
      </c>
      <c r="C7434" s="171" t="s">
        <v>732</v>
      </c>
      <c r="D7434" s="172">
        <f>VLOOKUP(Pag_Inicio_Corr_mas_casos[[#This Row],[Corregimiento]],Hoja3!$A$2:$D$676,4,0)</f>
        <v>80826</v>
      </c>
      <c r="E7434" s="171">
        <v>6</v>
      </c>
      <c r="H7434" t="s">
        <v>800</v>
      </c>
    </row>
    <row r="7435" spans="1:8">
      <c r="A7435" s="86">
        <v>44242</v>
      </c>
      <c r="B7435" s="87">
        <v>44242</v>
      </c>
      <c r="C7435" s="88" t="s">
        <v>845</v>
      </c>
      <c r="D7435" s="89">
        <f>VLOOKUP(Pag_Inicio_Corr_mas_casos[[#This Row],[Corregimiento]],Hoja3!$A$2:$D$676,4,0)</f>
        <v>40601</v>
      </c>
      <c r="E7435" s="88">
        <v>19</v>
      </c>
      <c r="H7435" t="s">
        <v>729</v>
      </c>
    </row>
    <row r="7436" spans="1:8">
      <c r="A7436" s="86">
        <v>44242</v>
      </c>
      <c r="B7436" s="87">
        <v>44242</v>
      </c>
      <c r="C7436" s="88" t="s">
        <v>840</v>
      </c>
      <c r="D7436" s="89">
        <f>VLOOKUP(Pag_Inicio_Corr_mas_casos[[#This Row],[Corregimiento]],Hoja3!$A$2:$D$676,4,0)</f>
        <v>90301</v>
      </c>
      <c r="E7436" s="88">
        <v>15</v>
      </c>
      <c r="H7436" t="s">
        <v>776</v>
      </c>
    </row>
    <row r="7437" spans="1:8">
      <c r="A7437" s="86">
        <v>44242</v>
      </c>
      <c r="B7437" s="87">
        <v>44242</v>
      </c>
      <c r="C7437" s="88" t="s">
        <v>792</v>
      </c>
      <c r="D7437" s="89">
        <f>VLOOKUP(Pag_Inicio_Corr_mas_casos[[#This Row],[Corregimiento]],Hoja3!$A$2:$D$676,4,0)</f>
        <v>40612</v>
      </c>
      <c r="E7437" s="88">
        <v>12</v>
      </c>
      <c r="H7437" t="s">
        <v>727</v>
      </c>
    </row>
    <row r="7438" spans="1:8">
      <c r="A7438" s="86">
        <v>44242</v>
      </c>
      <c r="B7438" s="87">
        <v>44242</v>
      </c>
      <c r="C7438" s="88" t="s">
        <v>788</v>
      </c>
      <c r="D7438" s="89">
        <f>VLOOKUP(Pag_Inicio_Corr_mas_casos[[#This Row],[Corregimiento]],Hoja3!$A$2:$D$676,4,0)</f>
        <v>40611</v>
      </c>
      <c r="E7438" s="88">
        <v>12</v>
      </c>
      <c r="H7438" t="s">
        <v>845</v>
      </c>
    </row>
    <row r="7439" spans="1:8">
      <c r="A7439" s="86">
        <v>44242</v>
      </c>
      <c r="B7439" s="87">
        <v>44242</v>
      </c>
      <c r="C7439" s="88" t="s">
        <v>726</v>
      </c>
      <c r="D7439" s="89">
        <f>VLOOKUP(Pag_Inicio_Corr_mas_casos[[#This Row],[Corregimiento]],Hoja3!$A$2:$D$676,4,0)</f>
        <v>80823</v>
      </c>
      <c r="E7439" s="88">
        <v>11</v>
      </c>
      <c r="H7439" t="s">
        <v>941</v>
      </c>
    </row>
    <row r="7440" spans="1:8">
      <c r="A7440" s="86">
        <v>44242</v>
      </c>
      <c r="B7440" s="87">
        <v>44242</v>
      </c>
      <c r="C7440" s="88" t="s">
        <v>733</v>
      </c>
      <c r="D7440" s="89">
        <f>VLOOKUP(Pag_Inicio_Corr_mas_casos[[#This Row],[Corregimiento]],Hoja3!$A$2:$D$676,4,0)</f>
        <v>80811</v>
      </c>
      <c r="E7440" s="88">
        <v>11</v>
      </c>
      <c r="H7440" t="s">
        <v>840</v>
      </c>
    </row>
    <row r="7441" spans="1:8">
      <c r="A7441" s="86">
        <v>44242</v>
      </c>
      <c r="B7441" s="87">
        <v>44242</v>
      </c>
      <c r="C7441" s="88" t="s">
        <v>807</v>
      </c>
      <c r="D7441" s="89">
        <f>VLOOKUP(Pag_Inicio_Corr_mas_casos[[#This Row],[Corregimiento]],Hoja3!$A$2:$D$676,4,0)</f>
        <v>91001</v>
      </c>
      <c r="E7441" s="88">
        <v>10</v>
      </c>
      <c r="H7441" t="s">
        <v>797</v>
      </c>
    </row>
    <row r="7442" spans="1:8">
      <c r="A7442" s="86">
        <v>44242</v>
      </c>
      <c r="B7442" s="87">
        <v>44242</v>
      </c>
      <c r="C7442" s="88" t="s">
        <v>837</v>
      </c>
      <c r="D7442" s="89">
        <f>VLOOKUP(Pag_Inicio_Corr_mas_casos[[#This Row],[Corregimiento]],Hoja3!$A$2:$D$676,4,0)</f>
        <v>40201</v>
      </c>
      <c r="E7442" s="88">
        <v>9</v>
      </c>
      <c r="H7442" t="s">
        <v>883</v>
      </c>
    </row>
    <row r="7443" spans="1:8">
      <c r="A7443" s="86">
        <v>44242</v>
      </c>
      <c r="B7443" s="87">
        <v>44242</v>
      </c>
      <c r="C7443" s="88" t="s">
        <v>759</v>
      </c>
      <c r="D7443" s="89">
        <f>VLOOKUP(Pag_Inicio_Corr_mas_casos[[#This Row],[Corregimiento]],Hoja3!$A$2:$D$676,4,0)</f>
        <v>40203</v>
      </c>
      <c r="E7443" s="88">
        <v>8</v>
      </c>
      <c r="H7443" t="s">
        <v>752</v>
      </c>
    </row>
    <row r="7444" spans="1:8">
      <c r="A7444" s="86">
        <v>44242</v>
      </c>
      <c r="B7444" s="87">
        <v>44242</v>
      </c>
      <c r="C7444" s="88" t="s">
        <v>736</v>
      </c>
      <c r="D7444" s="89">
        <f>VLOOKUP(Pag_Inicio_Corr_mas_casos[[#This Row],[Corregimiento]],Hoja3!$A$2:$D$676,4,0)</f>
        <v>80813</v>
      </c>
      <c r="E7444" s="88">
        <v>8</v>
      </c>
      <c r="H7444" t="s">
        <v>839</v>
      </c>
    </row>
    <row r="7445" spans="1:8">
      <c r="A7445" s="86">
        <v>44242</v>
      </c>
      <c r="B7445" s="87">
        <v>44242</v>
      </c>
      <c r="C7445" s="88" t="s">
        <v>776</v>
      </c>
      <c r="D7445" s="89">
        <f>VLOOKUP(Pag_Inicio_Corr_mas_casos[[#This Row],[Corregimiento]],Hoja3!$A$2:$D$676,4,0)</f>
        <v>130706</v>
      </c>
      <c r="E7445" s="88">
        <v>8</v>
      </c>
      <c r="H7445" t="s">
        <v>863</v>
      </c>
    </row>
    <row r="7446" spans="1:8">
      <c r="A7446" s="86">
        <v>44242</v>
      </c>
      <c r="B7446" s="87">
        <v>44242</v>
      </c>
      <c r="C7446" s="88" t="s">
        <v>752</v>
      </c>
      <c r="D7446" s="89">
        <f>VLOOKUP(Pag_Inicio_Corr_mas_casos[[#This Row],[Corregimiento]],Hoja3!$A$2:$D$676,4,0)</f>
        <v>30107</v>
      </c>
      <c r="E7446" s="88">
        <v>8</v>
      </c>
      <c r="H7446" t="s">
        <v>555</v>
      </c>
    </row>
    <row r="7447" spans="1:8">
      <c r="A7447" s="86">
        <v>44242</v>
      </c>
      <c r="B7447" s="87">
        <v>44242</v>
      </c>
      <c r="C7447" s="88" t="s">
        <v>749</v>
      </c>
      <c r="D7447" s="89">
        <f>VLOOKUP(Pag_Inicio_Corr_mas_casos[[#This Row],[Corregimiento]],Hoja3!$A$2:$D$676,4,0)</f>
        <v>30113</v>
      </c>
      <c r="E7447" s="88">
        <v>7</v>
      </c>
      <c r="H7447" t="s">
        <v>855</v>
      </c>
    </row>
    <row r="7448" spans="1:8">
      <c r="A7448" s="86">
        <v>44242</v>
      </c>
      <c r="B7448" s="87">
        <v>44242</v>
      </c>
      <c r="C7448" s="88" t="s">
        <v>853</v>
      </c>
      <c r="D7448" s="89">
        <f>VLOOKUP(Pag_Inicio_Corr_mas_casos[[#This Row],[Corregimiento]],Hoja3!$A$2:$D$676,4,0)</f>
        <v>130101</v>
      </c>
      <c r="E7448" s="88">
        <v>7</v>
      </c>
      <c r="H7448" t="s">
        <v>894</v>
      </c>
    </row>
    <row r="7449" spans="1:8">
      <c r="A7449" s="86">
        <v>44242</v>
      </c>
      <c r="B7449" s="87">
        <v>44242</v>
      </c>
      <c r="C7449" s="88" t="s">
        <v>818</v>
      </c>
      <c r="D7449" s="89">
        <f>VLOOKUP(Pag_Inicio_Corr_mas_casos[[#This Row],[Corregimiento]],Hoja3!$A$2:$D$676,4,0)</f>
        <v>91008</v>
      </c>
      <c r="E7449" s="88">
        <v>7</v>
      </c>
      <c r="H7449" t="s">
        <v>738</v>
      </c>
    </row>
    <row r="7450" spans="1:8">
      <c r="A7450" s="86">
        <v>44242</v>
      </c>
      <c r="B7450" s="87">
        <v>44242</v>
      </c>
      <c r="C7450" s="88" t="s">
        <v>732</v>
      </c>
      <c r="D7450" s="89">
        <f>VLOOKUP(Pag_Inicio_Corr_mas_casos[[#This Row],[Corregimiento]],Hoja3!$A$2:$D$676,4,0)</f>
        <v>80826</v>
      </c>
      <c r="E7450" s="88">
        <v>7</v>
      </c>
      <c r="H7450" t="s">
        <v>807</v>
      </c>
    </row>
    <row r="7451" spans="1:8">
      <c r="A7451" s="86">
        <v>44242</v>
      </c>
      <c r="B7451" s="87">
        <v>44242</v>
      </c>
      <c r="C7451" s="88" t="s">
        <v>741</v>
      </c>
      <c r="D7451" s="89">
        <f>VLOOKUP(Pag_Inicio_Corr_mas_casos[[#This Row],[Corregimiento]],Hoja3!$A$2:$D$676,4,0)</f>
        <v>80815</v>
      </c>
      <c r="E7451" s="88">
        <v>7</v>
      </c>
      <c r="H7451" t="s">
        <v>803</v>
      </c>
    </row>
    <row r="7452" spans="1:8">
      <c r="A7452" s="86">
        <v>44242</v>
      </c>
      <c r="B7452" s="87">
        <v>44242</v>
      </c>
      <c r="C7452" s="88" t="s">
        <v>864</v>
      </c>
      <c r="D7452" s="89">
        <f>VLOOKUP(Pag_Inicio_Corr_mas_casos[[#This Row],[Corregimiento]],Hoja3!$A$2:$D$676,4,0)</f>
        <v>91101</v>
      </c>
      <c r="E7452" s="88">
        <v>7</v>
      </c>
      <c r="H7452" t="s">
        <v>821</v>
      </c>
    </row>
    <row r="7453" spans="1:8">
      <c r="A7453" s="86">
        <v>44242</v>
      </c>
      <c r="B7453" s="87">
        <v>44242</v>
      </c>
      <c r="C7453" s="88" t="s">
        <v>722</v>
      </c>
      <c r="D7453" s="89">
        <f>VLOOKUP(Pag_Inicio_Corr_mas_casos[[#This Row],[Corregimiento]],Hoja3!$A$2:$D$676,4,0)</f>
        <v>80810</v>
      </c>
      <c r="E7453" s="88">
        <v>6</v>
      </c>
      <c r="H7453" t="s">
        <v>808</v>
      </c>
    </row>
    <row r="7454" spans="1:8">
      <c r="A7454" s="86">
        <v>44242</v>
      </c>
      <c r="B7454" s="87">
        <v>44242</v>
      </c>
      <c r="C7454" s="88" t="s">
        <v>903</v>
      </c>
      <c r="D7454" s="89">
        <f>VLOOKUP(Pag_Inicio_Corr_mas_casos[[#This Row],[Corregimiento]],Hoja3!$A$2:$D$676,4,0)</f>
        <v>30401</v>
      </c>
      <c r="E7454" s="88">
        <v>6</v>
      </c>
      <c r="H7454" t="s">
        <v>800</v>
      </c>
    </row>
    <row r="7455" spans="1:8">
      <c r="A7455" s="90">
        <v>44243</v>
      </c>
      <c r="B7455" s="91">
        <v>44243</v>
      </c>
      <c r="C7455" s="92" t="s">
        <v>845</v>
      </c>
      <c r="D7455" s="93">
        <f>VLOOKUP(Pag_Inicio_Corr_mas_casos[[#This Row],[Corregimiento]],Hoja3!$A$2:$D$676,4,0)</f>
        <v>40601</v>
      </c>
      <c r="E7455" s="92">
        <v>33</v>
      </c>
      <c r="H7455" t="s">
        <v>859</v>
      </c>
    </row>
    <row r="7456" spans="1:8">
      <c r="A7456" s="90">
        <v>44243</v>
      </c>
      <c r="B7456" s="91">
        <v>44243</v>
      </c>
      <c r="C7456" s="92" t="s">
        <v>797</v>
      </c>
      <c r="D7456" s="93">
        <f>VLOOKUP(Pag_Inicio_Corr_mas_casos[[#This Row],[Corregimiento]],Hoja3!$A$2:$D$676,4,0)</f>
        <v>80819</v>
      </c>
      <c r="E7456" s="92">
        <v>15</v>
      </c>
      <c r="H7456" t="s">
        <v>726</v>
      </c>
    </row>
    <row r="7457" spans="1:8">
      <c r="A7457" s="90">
        <v>44243</v>
      </c>
      <c r="B7457" s="91">
        <v>44243</v>
      </c>
      <c r="C7457" s="92" t="s">
        <v>736</v>
      </c>
      <c r="D7457" s="93">
        <f>VLOOKUP(Pag_Inicio_Corr_mas_casos[[#This Row],[Corregimiento]],Hoja3!$A$2:$D$676,4,0)</f>
        <v>80813</v>
      </c>
      <c r="E7457" s="92">
        <v>12</v>
      </c>
      <c r="H7457" t="s">
        <v>722</v>
      </c>
    </row>
    <row r="7458" spans="1:8">
      <c r="A7458" s="90">
        <v>44243</v>
      </c>
      <c r="B7458" s="91">
        <v>44243</v>
      </c>
      <c r="C7458" s="92" t="s">
        <v>807</v>
      </c>
      <c r="D7458" s="93">
        <f>VLOOKUP(Pag_Inicio_Corr_mas_casos[[#This Row],[Corregimiento]],Hoja3!$A$2:$D$676,4,0)</f>
        <v>91001</v>
      </c>
      <c r="E7458" s="92">
        <v>12</v>
      </c>
      <c r="H7458" t="s">
        <v>845</v>
      </c>
    </row>
    <row r="7459" spans="1:8">
      <c r="A7459" s="90">
        <v>44243</v>
      </c>
      <c r="B7459" s="91">
        <v>44243</v>
      </c>
      <c r="C7459" s="92" t="s">
        <v>792</v>
      </c>
      <c r="D7459" s="93">
        <f>VLOOKUP(Pag_Inicio_Corr_mas_casos[[#This Row],[Corregimiento]],Hoja3!$A$2:$D$676,4,0)</f>
        <v>40612</v>
      </c>
      <c r="E7459" s="92">
        <v>11</v>
      </c>
      <c r="H7459" t="s">
        <v>807</v>
      </c>
    </row>
    <row r="7460" spans="1:8">
      <c r="A7460" s="90">
        <v>44243</v>
      </c>
      <c r="B7460" s="91">
        <v>44243</v>
      </c>
      <c r="C7460" s="92" t="s">
        <v>738</v>
      </c>
      <c r="D7460" s="93">
        <f>VLOOKUP(Pag_Inicio_Corr_mas_casos[[#This Row],[Corregimiento]],Hoja3!$A$2:$D$676,4,0)</f>
        <v>80817</v>
      </c>
      <c r="E7460" s="92">
        <v>10</v>
      </c>
      <c r="H7460" t="s">
        <v>837</v>
      </c>
    </row>
    <row r="7461" spans="1:8">
      <c r="A7461" s="90">
        <v>44243</v>
      </c>
      <c r="B7461" s="91">
        <v>44243</v>
      </c>
      <c r="C7461" s="92" t="s">
        <v>843</v>
      </c>
      <c r="D7461" s="93">
        <f>VLOOKUP(Pag_Inicio_Corr_mas_casos[[#This Row],[Corregimiento]],Hoja3!$A$2:$D$676,4,0)</f>
        <v>40501</v>
      </c>
      <c r="E7461" s="92">
        <v>10</v>
      </c>
      <c r="H7461" t="s">
        <v>962</v>
      </c>
    </row>
    <row r="7462" spans="1:8">
      <c r="A7462" s="90">
        <v>44243</v>
      </c>
      <c r="B7462" s="91">
        <v>44243</v>
      </c>
      <c r="C7462" s="92" t="s">
        <v>723</v>
      </c>
      <c r="D7462" s="93">
        <f>VLOOKUP(Pag_Inicio_Corr_mas_casos[[#This Row],[Corregimiento]],Hoja3!$A$2:$D$676,4,0)</f>
        <v>130717</v>
      </c>
      <c r="E7462" s="92">
        <v>10</v>
      </c>
      <c r="H7462" t="s">
        <v>829</v>
      </c>
    </row>
    <row r="7463" spans="1:8">
      <c r="A7463" s="90">
        <v>44243</v>
      </c>
      <c r="B7463" s="91">
        <v>44243</v>
      </c>
      <c r="C7463" s="92" t="s">
        <v>738</v>
      </c>
      <c r="D7463" s="93">
        <f>VLOOKUP(Pag_Inicio_Corr_mas_casos[[#This Row],[Corregimiento]],Hoja3!$A$2:$D$676,4,0)</f>
        <v>80817</v>
      </c>
      <c r="E7463" s="92">
        <v>9</v>
      </c>
      <c r="F7463" s="7"/>
      <c r="H7463" t="s">
        <v>965</v>
      </c>
    </row>
    <row r="7464" spans="1:8">
      <c r="A7464" s="90">
        <v>44243</v>
      </c>
      <c r="B7464" s="91">
        <v>44243</v>
      </c>
      <c r="C7464" s="92" t="s">
        <v>555</v>
      </c>
      <c r="D7464" s="93">
        <f>VLOOKUP(Pag_Inicio_Corr_mas_casos[[#This Row],[Corregimiento]],Hoja3!$A$2:$D$676,4,0)</f>
        <v>80821</v>
      </c>
      <c r="E7464" s="92">
        <v>9</v>
      </c>
      <c r="H7464" t="s">
        <v>797</v>
      </c>
    </row>
    <row r="7465" spans="1:8">
      <c r="A7465" s="90">
        <v>44243</v>
      </c>
      <c r="B7465" s="91">
        <v>44243</v>
      </c>
      <c r="C7465" s="92" t="s">
        <v>739</v>
      </c>
      <c r="D7465" s="93">
        <f>VLOOKUP(Pag_Inicio_Corr_mas_casos[[#This Row],[Corregimiento]],Hoja3!$A$2:$D$676,4,0)</f>
        <v>80822</v>
      </c>
      <c r="E7465" s="92">
        <v>9</v>
      </c>
      <c r="H7465" t="s">
        <v>788</v>
      </c>
    </row>
    <row r="7466" spans="1:8">
      <c r="A7466" s="90">
        <v>44243</v>
      </c>
      <c r="B7466" s="91">
        <v>44243</v>
      </c>
      <c r="C7466" s="92" t="s">
        <v>804</v>
      </c>
      <c r="D7466" s="93">
        <f>VLOOKUP(Pag_Inicio_Corr_mas_casos[[#This Row],[Corregimiento]],Hoja3!$A$2:$D$676,4,0)</f>
        <v>81001</v>
      </c>
      <c r="E7466" s="92">
        <v>7</v>
      </c>
      <c r="H7466" t="s">
        <v>479</v>
      </c>
    </row>
    <row r="7467" spans="1:8">
      <c r="A7467" s="90">
        <v>44243</v>
      </c>
      <c r="B7467" s="91">
        <v>44243</v>
      </c>
      <c r="C7467" s="92" t="s">
        <v>755</v>
      </c>
      <c r="D7467" s="93">
        <f>VLOOKUP(Pag_Inicio_Corr_mas_casos[[#This Row],[Corregimiento]],Hoja3!$A$2:$D$676,4,0)</f>
        <v>40606</v>
      </c>
      <c r="E7467" s="92">
        <v>7</v>
      </c>
      <c r="H7467" t="s">
        <v>736</v>
      </c>
    </row>
    <row r="7468" spans="1:8">
      <c r="A7468" s="90">
        <v>44243</v>
      </c>
      <c r="B7468" s="91">
        <v>44243</v>
      </c>
      <c r="C7468" s="92" t="s">
        <v>752</v>
      </c>
      <c r="D7468" s="93">
        <f>VLOOKUP(Pag_Inicio_Corr_mas_casos[[#This Row],[Corregimiento]],Hoja3!$A$2:$D$676,4,0)</f>
        <v>30107</v>
      </c>
      <c r="E7468" s="92">
        <v>7</v>
      </c>
      <c r="H7468" t="s">
        <v>943</v>
      </c>
    </row>
    <row r="7469" spans="1:8">
      <c r="A7469" s="90">
        <v>44243</v>
      </c>
      <c r="B7469" s="91">
        <v>44243</v>
      </c>
      <c r="C7469" s="92" t="s">
        <v>883</v>
      </c>
      <c r="D7469" s="93">
        <f>VLOOKUP(Pag_Inicio_Corr_mas_casos[[#This Row],[Corregimiento]],Hoja3!$A$2:$D$676,4,0)</f>
        <v>40205</v>
      </c>
      <c r="E7469" s="92">
        <v>7</v>
      </c>
      <c r="H7469" t="s">
        <v>796</v>
      </c>
    </row>
    <row r="7470" spans="1:8">
      <c r="A7470" s="90">
        <v>44243</v>
      </c>
      <c r="B7470" s="91">
        <v>44243</v>
      </c>
      <c r="C7470" s="92" t="s">
        <v>842</v>
      </c>
      <c r="D7470" s="93">
        <f>VLOOKUP(Pag_Inicio_Corr_mas_casos[[#This Row],[Corregimiento]],Hoja3!$A$2:$D$676,4,0)</f>
        <v>20101</v>
      </c>
      <c r="E7470" s="92">
        <v>7</v>
      </c>
      <c r="H7470" t="s">
        <v>555</v>
      </c>
    </row>
    <row r="7471" spans="1:8">
      <c r="A7471" s="90">
        <v>44243</v>
      </c>
      <c r="B7471" s="91">
        <v>44243</v>
      </c>
      <c r="C7471" s="92" t="s">
        <v>725</v>
      </c>
      <c r="D7471" s="93">
        <f>VLOOKUP(Pag_Inicio_Corr_mas_casos[[#This Row],[Corregimiento]],Hoja3!$A$2:$D$676,4,0)</f>
        <v>80806</v>
      </c>
      <c r="E7471" s="92">
        <v>7</v>
      </c>
      <c r="H7471" t="s">
        <v>768</v>
      </c>
    </row>
    <row r="7472" spans="1:8">
      <c r="A7472" s="90">
        <v>44243</v>
      </c>
      <c r="B7472" s="91">
        <v>44243</v>
      </c>
      <c r="C7472" s="92" t="s">
        <v>727</v>
      </c>
      <c r="D7472" s="93">
        <f>VLOOKUP(Pag_Inicio_Corr_mas_casos[[#This Row],[Corregimiento]],Hoja3!$A$2:$D$676,4,0)</f>
        <v>80807</v>
      </c>
      <c r="E7472" s="92">
        <v>7</v>
      </c>
      <c r="H7472" t="s">
        <v>951</v>
      </c>
    </row>
    <row r="7473" spans="1:8">
      <c r="A7473" s="90">
        <v>44243</v>
      </c>
      <c r="B7473" s="91">
        <v>44243</v>
      </c>
      <c r="C7473" s="92" t="s">
        <v>977</v>
      </c>
      <c r="D7473" s="93">
        <f>VLOOKUP(Pag_Inicio_Corr_mas_casos[[#This Row],[Corregimiento]],Hoja3!$A$2:$D$676,4,0)</f>
        <v>10201</v>
      </c>
      <c r="E7473" s="92">
        <v>7</v>
      </c>
      <c r="H7473" t="s">
        <v>948</v>
      </c>
    </row>
    <row r="7474" spans="1:8">
      <c r="A7474" s="90">
        <v>44243</v>
      </c>
      <c r="B7474" s="91">
        <v>44243</v>
      </c>
      <c r="C7474" s="92" t="s">
        <v>731</v>
      </c>
      <c r="D7474" s="93">
        <f>VLOOKUP(Pag_Inicio_Corr_mas_casos[[#This Row],[Corregimiento]],Hoja3!$A$2:$D$676,4,0)</f>
        <v>80814</v>
      </c>
      <c r="E7474" s="92">
        <v>7</v>
      </c>
      <c r="H7474" t="s">
        <v>937</v>
      </c>
    </row>
    <row r="7475" spans="1:8">
      <c r="A7475" s="102">
        <v>44244</v>
      </c>
      <c r="B7475" s="103">
        <v>44244</v>
      </c>
      <c r="C7475" s="104" t="s">
        <v>869</v>
      </c>
      <c r="D7475" s="105">
        <f>VLOOKUP(Pag_Inicio_Corr_mas_casos[[#This Row],[Corregimiento]],Hoja3!$A$2:$D$676,4,0)</f>
        <v>130104</v>
      </c>
      <c r="E7475" s="104">
        <v>53</v>
      </c>
      <c r="H7475" t="s">
        <v>967</v>
      </c>
    </row>
    <row r="7476" spans="1:8">
      <c r="A7476" s="102">
        <v>44244</v>
      </c>
      <c r="B7476" s="103">
        <v>44244</v>
      </c>
      <c r="C7476" s="104" t="s">
        <v>845</v>
      </c>
      <c r="D7476" s="105">
        <f>VLOOKUP(Pag_Inicio_Corr_mas_casos[[#This Row],[Corregimiento]],Hoja3!$A$2:$D$676,4,0)</f>
        <v>40601</v>
      </c>
      <c r="E7476" s="104">
        <v>21</v>
      </c>
      <c r="H7476" t="s">
        <v>968</v>
      </c>
    </row>
    <row r="7477" spans="1:8">
      <c r="A7477" s="102">
        <v>44244</v>
      </c>
      <c r="B7477" s="103">
        <v>44244</v>
      </c>
      <c r="C7477" s="104" t="s">
        <v>897</v>
      </c>
      <c r="D7477" s="105">
        <f>VLOOKUP(Pag_Inicio_Corr_mas_casos[[#This Row],[Corregimiento]],Hoja3!$A$2:$D$676,4,0)</f>
        <v>40801</v>
      </c>
      <c r="E7477" s="104">
        <v>14</v>
      </c>
      <c r="H7477" t="s">
        <v>613</v>
      </c>
    </row>
    <row r="7478" spans="1:8">
      <c r="A7478" s="102">
        <v>44244</v>
      </c>
      <c r="B7478" s="103">
        <v>44244</v>
      </c>
      <c r="C7478" s="104" t="s">
        <v>759</v>
      </c>
      <c r="D7478" s="105">
        <f>VLOOKUP(Pag_Inicio_Corr_mas_casos[[#This Row],[Corregimiento]],Hoja3!$A$2:$D$676,4,0)</f>
        <v>40203</v>
      </c>
      <c r="E7478" s="104">
        <v>13</v>
      </c>
      <c r="H7478" t="s">
        <v>764</v>
      </c>
    </row>
    <row r="7479" spans="1:8">
      <c r="A7479" s="102">
        <v>44244</v>
      </c>
      <c r="B7479" s="103">
        <v>44244</v>
      </c>
      <c r="C7479" s="104" t="s">
        <v>864</v>
      </c>
      <c r="D7479" s="105">
        <f>VLOOKUP(Pag_Inicio_Corr_mas_casos[[#This Row],[Corregimiento]],Hoja3!$A$2:$D$676,4,0)</f>
        <v>91101</v>
      </c>
      <c r="E7479" s="104">
        <v>13</v>
      </c>
      <c r="H7479" t="s">
        <v>845</v>
      </c>
    </row>
    <row r="7480" spans="1:8">
      <c r="A7480" s="102">
        <v>44244</v>
      </c>
      <c r="B7480" s="103">
        <v>44244</v>
      </c>
      <c r="C7480" s="104" t="s">
        <v>792</v>
      </c>
      <c r="D7480" s="105">
        <f>VLOOKUP(Pag_Inicio_Corr_mas_casos[[#This Row],[Corregimiento]],Hoja3!$A$2:$D$676,4,0)</f>
        <v>40612</v>
      </c>
      <c r="E7480" s="104">
        <v>13</v>
      </c>
      <c r="H7480" t="s">
        <v>807</v>
      </c>
    </row>
    <row r="7481" spans="1:8">
      <c r="A7481" s="102">
        <v>44244</v>
      </c>
      <c r="B7481" s="103">
        <v>44244</v>
      </c>
      <c r="C7481" s="104" t="s">
        <v>788</v>
      </c>
      <c r="D7481" s="105">
        <f>VLOOKUP(Pag_Inicio_Corr_mas_casos[[#This Row],[Corregimiento]],Hoja3!$A$2:$D$676,4,0)</f>
        <v>40611</v>
      </c>
      <c r="E7481" s="104">
        <v>9</v>
      </c>
      <c r="H7481" t="s">
        <v>473</v>
      </c>
    </row>
    <row r="7482" spans="1:8">
      <c r="A7482" s="102">
        <v>44244</v>
      </c>
      <c r="B7482" s="103">
        <v>44244</v>
      </c>
      <c r="C7482" s="104" t="s">
        <v>733</v>
      </c>
      <c r="D7482" s="105">
        <f>VLOOKUP(Pag_Inicio_Corr_mas_casos[[#This Row],[Corregimiento]],Hoja3!$A$2:$D$676,4,0)</f>
        <v>80811</v>
      </c>
      <c r="E7482" s="104">
        <v>9</v>
      </c>
      <c r="H7482" t="s">
        <v>800</v>
      </c>
    </row>
    <row r="7483" spans="1:8">
      <c r="A7483" s="102">
        <v>44244</v>
      </c>
      <c r="B7483" s="103">
        <v>44244</v>
      </c>
      <c r="C7483" s="104" t="s">
        <v>726</v>
      </c>
      <c r="D7483" s="105">
        <f>VLOOKUP(Pag_Inicio_Corr_mas_casos[[#This Row],[Corregimiento]],Hoja3!$A$2:$D$676,4,0)</f>
        <v>80823</v>
      </c>
      <c r="E7483" s="104">
        <v>9</v>
      </c>
      <c r="H7483" t="s">
        <v>747</v>
      </c>
    </row>
    <row r="7484" spans="1:8">
      <c r="A7484" s="102">
        <v>44244</v>
      </c>
      <c r="B7484" s="103">
        <v>44244</v>
      </c>
      <c r="C7484" s="104" t="s">
        <v>779</v>
      </c>
      <c r="D7484" s="105">
        <f>VLOOKUP(Pag_Inicio_Corr_mas_casos[[#This Row],[Corregimiento]],Hoja3!$A$2:$D$676,4,0)</f>
        <v>130105</v>
      </c>
      <c r="E7484" s="104">
        <v>8</v>
      </c>
      <c r="H7484" t="s">
        <v>806</v>
      </c>
    </row>
    <row r="7485" spans="1:8">
      <c r="A7485" s="102">
        <v>44244</v>
      </c>
      <c r="B7485" s="103">
        <v>44244</v>
      </c>
      <c r="C7485" s="104" t="s">
        <v>804</v>
      </c>
      <c r="D7485" s="105">
        <f>VLOOKUP(Pag_Inicio_Corr_mas_casos[[#This Row],[Corregimiento]],Hoja3!$A$2:$D$676,4,0)</f>
        <v>81001</v>
      </c>
      <c r="E7485" s="104">
        <v>8</v>
      </c>
      <c r="H7485" t="s">
        <v>804</v>
      </c>
    </row>
    <row r="7486" spans="1:8">
      <c r="A7486" s="102">
        <v>44244</v>
      </c>
      <c r="B7486" s="103">
        <v>44244</v>
      </c>
      <c r="C7486" s="104" t="s">
        <v>894</v>
      </c>
      <c r="D7486" s="105">
        <f>VLOOKUP(Pag_Inicio_Corr_mas_casos[[#This Row],[Corregimiento]],Hoja3!$A$2:$D$676,4,0)</f>
        <v>40301</v>
      </c>
      <c r="E7486" s="104">
        <v>8</v>
      </c>
      <c r="H7486" t="s">
        <v>792</v>
      </c>
    </row>
    <row r="7487" spans="1:8">
      <c r="A7487" s="102">
        <v>44244</v>
      </c>
      <c r="B7487" s="103">
        <v>44244</v>
      </c>
      <c r="C7487" s="104" t="s">
        <v>878</v>
      </c>
      <c r="D7487" s="105">
        <f>VLOOKUP(Pag_Inicio_Corr_mas_casos[[#This Row],[Corregimiento]],Hoja3!$A$2:$D$676,4,0)</f>
        <v>90601</v>
      </c>
      <c r="E7487" s="104">
        <v>7</v>
      </c>
      <c r="H7487" t="s">
        <v>853</v>
      </c>
    </row>
    <row r="7488" spans="1:8">
      <c r="A7488" s="102">
        <v>44244</v>
      </c>
      <c r="B7488" s="103">
        <v>44244</v>
      </c>
      <c r="C7488" s="104" t="s">
        <v>755</v>
      </c>
      <c r="D7488" s="105">
        <f>VLOOKUP(Pag_Inicio_Corr_mas_casos[[#This Row],[Corregimiento]],Hoja3!$A$2:$D$676,4,0)</f>
        <v>40606</v>
      </c>
      <c r="E7488" s="104">
        <v>7</v>
      </c>
      <c r="H7488" t="s">
        <v>555</v>
      </c>
    </row>
    <row r="7489" spans="1:8">
      <c r="A7489" s="102">
        <v>44244</v>
      </c>
      <c r="B7489" s="103">
        <v>44244</v>
      </c>
      <c r="C7489" s="104" t="s">
        <v>843</v>
      </c>
      <c r="D7489" s="105">
        <f>VLOOKUP(Pag_Inicio_Corr_mas_casos[[#This Row],[Corregimiento]],Hoja3!$A$2:$D$676,4,0)</f>
        <v>40501</v>
      </c>
      <c r="E7489" s="104">
        <v>7</v>
      </c>
      <c r="H7489" t="s">
        <v>788</v>
      </c>
    </row>
    <row r="7490" spans="1:8">
      <c r="A7490" s="102">
        <v>44244</v>
      </c>
      <c r="B7490" s="103">
        <v>44244</v>
      </c>
      <c r="C7490" s="104" t="s">
        <v>977</v>
      </c>
      <c r="D7490" s="105">
        <f>VLOOKUP(Pag_Inicio_Corr_mas_casos[[#This Row],[Corregimiento]],Hoja3!$A$2:$D$676,4,0)</f>
        <v>10201</v>
      </c>
      <c r="E7490" s="104">
        <v>7</v>
      </c>
      <c r="H7490" t="s">
        <v>726</v>
      </c>
    </row>
    <row r="7491" spans="1:8">
      <c r="A7491" s="102">
        <v>44244</v>
      </c>
      <c r="B7491" s="103">
        <v>44244</v>
      </c>
      <c r="C7491" s="104" t="s">
        <v>954</v>
      </c>
      <c r="D7491" s="105">
        <f>VLOOKUP(Pag_Inicio_Corr_mas_casos[[#This Row],[Corregimiento]],Hoja3!$A$2:$D$676,4,0)</f>
        <v>70707</v>
      </c>
      <c r="E7491" s="104">
        <v>7</v>
      </c>
      <c r="H7491" t="s">
        <v>725</v>
      </c>
    </row>
    <row r="7492" spans="1:8">
      <c r="A7492" s="102">
        <v>44244</v>
      </c>
      <c r="B7492" s="103">
        <v>44244</v>
      </c>
      <c r="C7492" s="104" t="s">
        <v>738</v>
      </c>
      <c r="D7492" s="105">
        <f>VLOOKUP(Pag_Inicio_Corr_mas_casos[[#This Row],[Corregimiento]],Hoja3!$A$2:$D$676,4,0)</f>
        <v>80817</v>
      </c>
      <c r="E7492" s="104">
        <v>6</v>
      </c>
      <c r="H7492" t="s">
        <v>803</v>
      </c>
    </row>
    <row r="7493" spans="1:8">
      <c r="A7493" s="102">
        <v>44244</v>
      </c>
      <c r="B7493" s="103">
        <v>44244</v>
      </c>
      <c r="C7493" s="104" t="s">
        <v>555</v>
      </c>
      <c r="D7493" s="105">
        <f>VLOOKUP(Pag_Inicio_Corr_mas_casos[[#This Row],[Corregimiento]],Hoja3!$A$2:$D$676,4,0)</f>
        <v>80821</v>
      </c>
      <c r="E7493" s="104">
        <v>6</v>
      </c>
      <c r="H7493" t="s">
        <v>836</v>
      </c>
    </row>
    <row r="7494" spans="1:8">
      <c r="A7494" s="102">
        <v>44244</v>
      </c>
      <c r="B7494" s="103">
        <v>44244</v>
      </c>
      <c r="C7494" s="104" t="s">
        <v>807</v>
      </c>
      <c r="D7494" s="105">
        <f>VLOOKUP(Pag_Inicio_Corr_mas_casos[[#This Row],[Corregimiento]],Hoja3!$A$2:$D$676,4,0)</f>
        <v>91001</v>
      </c>
      <c r="E7494" s="104">
        <v>6</v>
      </c>
      <c r="H7494" t="s">
        <v>843</v>
      </c>
    </row>
    <row r="7495" spans="1:8">
      <c r="A7495" s="98">
        <v>44245</v>
      </c>
      <c r="B7495" s="99">
        <v>44245</v>
      </c>
      <c r="C7495" s="100" t="s">
        <v>845</v>
      </c>
      <c r="D7495" s="101">
        <f>VLOOKUP(Pag_Inicio_Corr_mas_casos[[#This Row],[Corregimiento]],Hoja3!$A$2:$D$676,4,0)</f>
        <v>40601</v>
      </c>
      <c r="E7495" s="100">
        <v>34</v>
      </c>
      <c r="H7495" t="s">
        <v>953</v>
      </c>
    </row>
    <row r="7496" spans="1:8">
      <c r="A7496" s="98">
        <v>44245</v>
      </c>
      <c r="B7496" s="99">
        <v>44245</v>
      </c>
      <c r="C7496" s="100" t="s">
        <v>843</v>
      </c>
      <c r="D7496" s="101">
        <f>VLOOKUP(Pag_Inicio_Corr_mas_casos[[#This Row],[Corregimiento]],Hoja3!$A$2:$D$676,4,0)</f>
        <v>40501</v>
      </c>
      <c r="E7496" s="100">
        <v>24</v>
      </c>
      <c r="H7496" t="s">
        <v>727</v>
      </c>
    </row>
    <row r="7497" spans="1:8">
      <c r="A7497" s="98">
        <v>44245</v>
      </c>
      <c r="B7497" s="99">
        <v>44245</v>
      </c>
      <c r="C7497" s="100" t="s">
        <v>807</v>
      </c>
      <c r="D7497" s="101">
        <f>VLOOKUP(Pag_Inicio_Corr_mas_casos[[#This Row],[Corregimiento]],Hoja3!$A$2:$D$676,4,0)</f>
        <v>91001</v>
      </c>
      <c r="E7497" s="100">
        <v>21</v>
      </c>
      <c r="H7497" t="s">
        <v>730</v>
      </c>
    </row>
    <row r="7498" spans="1:8">
      <c r="A7498" s="98">
        <v>44245</v>
      </c>
      <c r="B7498" s="99">
        <v>44245</v>
      </c>
      <c r="C7498" s="100" t="s">
        <v>863</v>
      </c>
      <c r="D7498" s="101">
        <f>VLOOKUP(Pag_Inicio_Corr_mas_casos[[#This Row],[Corregimiento]],Hoja3!$A$2:$D$676,4,0)</f>
        <v>40503</v>
      </c>
      <c r="E7498" s="100">
        <v>21</v>
      </c>
      <c r="H7498" t="s">
        <v>678</v>
      </c>
    </row>
    <row r="7499" spans="1:8">
      <c r="A7499" s="98">
        <v>44245</v>
      </c>
      <c r="B7499" s="99">
        <v>44245</v>
      </c>
      <c r="C7499" s="100" t="s">
        <v>788</v>
      </c>
      <c r="D7499" s="101">
        <f>VLOOKUP(Pag_Inicio_Corr_mas_casos[[#This Row],[Corregimiento]],Hoja3!$A$2:$D$676,4,0)</f>
        <v>40611</v>
      </c>
      <c r="E7499" s="100">
        <v>20</v>
      </c>
      <c r="H7499" t="s">
        <v>973</v>
      </c>
    </row>
    <row r="7500" spans="1:8">
      <c r="A7500" s="98">
        <v>44245</v>
      </c>
      <c r="B7500" s="99">
        <v>44245</v>
      </c>
      <c r="C7500" s="100" t="s">
        <v>947</v>
      </c>
      <c r="D7500" s="101">
        <f>VLOOKUP(Pag_Inicio_Corr_mas_casos[[#This Row],[Corregimiento]],Hoja3!$A$2:$D$676,4,0)</f>
        <v>100101</v>
      </c>
      <c r="E7500" s="100">
        <v>15</v>
      </c>
      <c r="H7500" t="s">
        <v>555</v>
      </c>
    </row>
    <row r="7501" spans="1:8">
      <c r="A7501" s="98">
        <v>44245</v>
      </c>
      <c r="B7501" s="99">
        <v>44245</v>
      </c>
      <c r="C7501" s="100" t="s">
        <v>831</v>
      </c>
      <c r="D7501" s="101">
        <f>VLOOKUP(Pag_Inicio_Corr_mas_casos[[#This Row],[Corregimiento]],Hoja3!$A$2:$D$676,4,0)</f>
        <v>80812</v>
      </c>
      <c r="E7501" s="100">
        <v>13</v>
      </c>
      <c r="H7501" t="s">
        <v>473</v>
      </c>
    </row>
    <row r="7502" spans="1:8">
      <c r="A7502" s="98">
        <v>44245</v>
      </c>
      <c r="B7502" s="99">
        <v>44245</v>
      </c>
      <c r="C7502" s="100" t="s">
        <v>883</v>
      </c>
      <c r="D7502" s="101">
        <f>VLOOKUP(Pag_Inicio_Corr_mas_casos[[#This Row],[Corregimiento]],Hoja3!$A$2:$D$676,4,0)</f>
        <v>40205</v>
      </c>
      <c r="E7502" s="100">
        <v>12</v>
      </c>
      <c r="H7502" t="s">
        <v>469</v>
      </c>
    </row>
    <row r="7503" spans="1:8">
      <c r="A7503" s="98">
        <v>44245</v>
      </c>
      <c r="B7503" s="99">
        <v>44245</v>
      </c>
      <c r="C7503" s="100" t="s">
        <v>746</v>
      </c>
      <c r="D7503" s="101">
        <f>VLOOKUP(Pag_Inicio_Corr_mas_casos[[#This Row],[Corregimiento]],Hoja3!$A$2:$D$676,4,0)</f>
        <v>20601</v>
      </c>
      <c r="E7503" s="100">
        <v>12</v>
      </c>
      <c r="H7503" t="s">
        <v>974</v>
      </c>
    </row>
    <row r="7504" spans="1:8">
      <c r="A7504" s="98">
        <v>44245</v>
      </c>
      <c r="B7504" s="99">
        <v>44245</v>
      </c>
      <c r="C7504" s="100" t="s">
        <v>966</v>
      </c>
      <c r="D7504" s="101">
        <f>VLOOKUP(Pag_Inicio_Corr_mas_casos[[#This Row],[Corregimiento]],Hoja3!$A$2:$D$676,4,0)</f>
        <v>90405</v>
      </c>
      <c r="E7504" s="100">
        <v>12</v>
      </c>
      <c r="H7504" t="s">
        <v>486</v>
      </c>
    </row>
    <row r="7505" spans="1:8">
      <c r="A7505" s="98">
        <v>44245</v>
      </c>
      <c r="B7505" s="99">
        <v>44245</v>
      </c>
      <c r="C7505" s="100" t="s">
        <v>837</v>
      </c>
      <c r="D7505" s="101">
        <f>VLOOKUP(Pag_Inicio_Corr_mas_casos[[#This Row],[Corregimiento]],Hoja3!$A$2:$D$676,4,0)</f>
        <v>40201</v>
      </c>
      <c r="E7505" s="100">
        <v>11</v>
      </c>
      <c r="H7505" t="s">
        <v>961</v>
      </c>
    </row>
    <row r="7506" spans="1:8">
      <c r="A7506" s="98">
        <v>44245</v>
      </c>
      <c r="B7506" s="99">
        <v>44245</v>
      </c>
      <c r="C7506" s="100" t="s">
        <v>894</v>
      </c>
      <c r="D7506" s="101">
        <f>VLOOKUP(Pag_Inicio_Corr_mas_casos[[#This Row],[Corregimiento]],Hoja3!$A$2:$D$676,4,0)</f>
        <v>40301</v>
      </c>
      <c r="E7506" s="100">
        <v>11</v>
      </c>
      <c r="H7506" t="s">
        <v>975</v>
      </c>
    </row>
    <row r="7507" spans="1:8">
      <c r="A7507" s="98">
        <v>44245</v>
      </c>
      <c r="B7507" s="99">
        <v>44245</v>
      </c>
      <c r="C7507" s="100" t="s">
        <v>800</v>
      </c>
      <c r="D7507" s="101">
        <f>VLOOKUP(Pag_Inicio_Corr_mas_casos[[#This Row],[Corregimiento]],Hoja3!$A$2:$D$676,4,0)</f>
        <v>130702</v>
      </c>
      <c r="E7507" s="100">
        <v>11</v>
      </c>
      <c r="H7507" t="s">
        <v>976</v>
      </c>
    </row>
    <row r="7508" spans="1:8">
      <c r="A7508" s="98">
        <v>44245</v>
      </c>
      <c r="B7508" s="99">
        <v>44245</v>
      </c>
      <c r="C7508" s="100" t="s">
        <v>755</v>
      </c>
      <c r="D7508" s="101">
        <f>VLOOKUP(Pag_Inicio_Corr_mas_casos[[#This Row],[Corregimiento]],Hoja3!$A$2:$D$676,4,0)</f>
        <v>40606</v>
      </c>
      <c r="E7508" s="100">
        <v>10</v>
      </c>
      <c r="H7508" t="s">
        <v>962</v>
      </c>
    </row>
    <row r="7509" spans="1:8">
      <c r="A7509" s="98">
        <v>44245</v>
      </c>
      <c r="B7509" s="99">
        <v>44245</v>
      </c>
      <c r="C7509" s="100" t="s">
        <v>736</v>
      </c>
      <c r="D7509" s="101">
        <f>VLOOKUP(Pag_Inicio_Corr_mas_casos[[#This Row],[Corregimiento]],Hoja3!$A$2:$D$676,4,0)</f>
        <v>80813</v>
      </c>
      <c r="E7509" s="100">
        <v>9</v>
      </c>
      <c r="H7509" t="s">
        <v>531</v>
      </c>
    </row>
    <row r="7510" spans="1:8">
      <c r="A7510" s="98">
        <v>44245</v>
      </c>
      <c r="B7510" s="99">
        <v>44245</v>
      </c>
      <c r="C7510" s="100" t="s">
        <v>939</v>
      </c>
      <c r="D7510" s="101">
        <f>VLOOKUP(Pag_Inicio_Corr_mas_casos[[#This Row],[Corregimiento]],Hoja3!$A$2:$D$676,4,0)</f>
        <v>10206</v>
      </c>
      <c r="E7510" s="100">
        <v>9</v>
      </c>
      <c r="H7510" t="s">
        <v>491</v>
      </c>
    </row>
    <row r="7511" spans="1:8">
      <c r="A7511" s="98">
        <v>44245</v>
      </c>
      <c r="B7511" s="99">
        <v>44245</v>
      </c>
      <c r="C7511" s="100" t="s">
        <v>864</v>
      </c>
      <c r="D7511" s="101">
        <f>VLOOKUP(Pag_Inicio_Corr_mas_casos[[#This Row],[Corregimiento]],Hoja3!$A$2:$D$676,4,0)</f>
        <v>91101</v>
      </c>
      <c r="E7511" s="100">
        <v>9</v>
      </c>
      <c r="H7511" t="s">
        <v>920</v>
      </c>
    </row>
    <row r="7512" spans="1:8">
      <c r="A7512" s="98">
        <v>44245</v>
      </c>
      <c r="B7512" s="99">
        <v>44245</v>
      </c>
      <c r="C7512" s="100" t="s">
        <v>946</v>
      </c>
      <c r="D7512" s="101">
        <f>VLOOKUP(Pag_Inicio_Corr_mas_casos[[#This Row],[Corregimiento]],Hoja3!$A$2:$D$676,4,0)</f>
        <v>10215</v>
      </c>
      <c r="E7512" s="100">
        <v>9</v>
      </c>
      <c r="H7512" t="s">
        <v>608</v>
      </c>
    </row>
    <row r="7513" spans="1:8">
      <c r="A7513" s="98">
        <v>44245</v>
      </c>
      <c r="B7513" s="99">
        <v>44245</v>
      </c>
      <c r="C7513" s="100" t="s">
        <v>855</v>
      </c>
      <c r="D7513" s="101">
        <f>VLOOKUP(Pag_Inicio_Corr_mas_casos[[#This Row],[Corregimiento]],Hoja3!$A$2:$D$676,4,0)</f>
        <v>91011</v>
      </c>
      <c r="E7513" s="100">
        <v>8</v>
      </c>
      <c r="H7513" t="s">
        <v>540</v>
      </c>
    </row>
    <row r="7514" spans="1:8">
      <c r="A7514" s="98">
        <v>44245</v>
      </c>
      <c r="B7514" s="99">
        <v>44245</v>
      </c>
      <c r="C7514" s="100" t="s">
        <v>797</v>
      </c>
      <c r="D7514" s="101">
        <f>VLOOKUP(Pag_Inicio_Corr_mas_casos[[#This Row],[Corregimiento]],Hoja3!$A$2:$D$676,4,0)</f>
        <v>80819</v>
      </c>
      <c r="E7514" s="100">
        <v>8</v>
      </c>
      <c r="H7514" t="s">
        <v>482</v>
      </c>
    </row>
    <row r="7515" spans="1:8">
      <c r="A7515" s="169">
        <v>44246</v>
      </c>
      <c r="B7515" s="170">
        <v>44246</v>
      </c>
      <c r="C7515" s="171" t="s">
        <v>736</v>
      </c>
      <c r="D7515" s="172">
        <f>VLOOKUP(Pag_Inicio_Corr_mas_casos[[#This Row],[Corregimiento]],Hoja3!$A$2:$D$676,4,0)</f>
        <v>80813</v>
      </c>
      <c r="E7515" s="171">
        <v>41</v>
      </c>
      <c r="H7515" t="s">
        <v>770</v>
      </c>
    </row>
    <row r="7516" spans="1:8">
      <c r="A7516" s="169">
        <v>44246</v>
      </c>
      <c r="B7516" s="170">
        <v>44246</v>
      </c>
      <c r="C7516" s="171" t="s">
        <v>845</v>
      </c>
      <c r="D7516" s="172">
        <f>VLOOKUP(Pag_Inicio_Corr_mas_casos[[#This Row],[Corregimiento]],Hoja3!$A$2:$D$676,4,0)</f>
        <v>40601</v>
      </c>
      <c r="E7516" s="171">
        <v>32</v>
      </c>
      <c r="H7516" t="s">
        <v>479</v>
      </c>
    </row>
    <row r="7517" spans="1:8">
      <c r="A7517" s="169">
        <v>44246</v>
      </c>
      <c r="B7517" s="170">
        <v>44246</v>
      </c>
      <c r="C7517" s="171" t="s">
        <v>807</v>
      </c>
      <c r="D7517" s="172">
        <f>VLOOKUP(Pag_Inicio_Corr_mas_casos[[#This Row],[Corregimiento]],Hoja3!$A$2:$D$676,4,0)</f>
        <v>91001</v>
      </c>
      <c r="E7517" s="171">
        <v>24</v>
      </c>
      <c r="H7517" t="s">
        <v>464</v>
      </c>
    </row>
    <row r="7518" spans="1:8">
      <c r="A7518" s="169">
        <v>44246</v>
      </c>
      <c r="B7518" s="170">
        <v>44246</v>
      </c>
      <c r="C7518" s="171" t="s">
        <v>864</v>
      </c>
      <c r="D7518" s="172">
        <f>VLOOKUP(Pag_Inicio_Corr_mas_casos[[#This Row],[Corregimiento]],Hoja3!$A$2:$D$676,4,0)</f>
        <v>91101</v>
      </c>
      <c r="E7518" s="171">
        <v>20</v>
      </c>
      <c r="H7518" t="s">
        <v>845</v>
      </c>
    </row>
    <row r="7519" spans="1:8">
      <c r="A7519" s="169">
        <v>44246</v>
      </c>
      <c r="B7519" s="170">
        <v>44246</v>
      </c>
      <c r="C7519" s="171" t="s">
        <v>788</v>
      </c>
      <c r="D7519" s="172">
        <f>VLOOKUP(Pag_Inicio_Corr_mas_casos[[#This Row],[Corregimiento]],Hoja3!$A$2:$D$676,4,0)</f>
        <v>40611</v>
      </c>
      <c r="E7519" s="171">
        <v>16</v>
      </c>
      <c r="H7519" t="s">
        <v>805</v>
      </c>
    </row>
    <row r="7520" spans="1:8">
      <c r="A7520" s="169">
        <v>44246</v>
      </c>
      <c r="B7520" s="170">
        <v>44246</v>
      </c>
      <c r="C7520" s="171" t="s">
        <v>792</v>
      </c>
      <c r="D7520" s="172">
        <f>VLOOKUP(Pag_Inicio_Corr_mas_casos[[#This Row],[Corregimiento]],Hoja3!$A$2:$D$676,4,0)</f>
        <v>40612</v>
      </c>
      <c r="E7520" s="171">
        <v>15</v>
      </c>
      <c r="H7520" t="s">
        <v>723</v>
      </c>
    </row>
    <row r="7521" spans="1:8">
      <c r="A7521" s="169">
        <v>44246</v>
      </c>
      <c r="B7521" s="170">
        <v>44246</v>
      </c>
      <c r="C7521" s="171" t="s">
        <v>821</v>
      </c>
      <c r="D7521" s="172">
        <f>VLOOKUP(Pag_Inicio_Corr_mas_casos[[#This Row],[Corregimiento]],Hoja3!$A$2:$D$676,4,0)</f>
        <v>130106</v>
      </c>
      <c r="E7521" s="171">
        <v>14</v>
      </c>
      <c r="H7521" t="s">
        <v>818</v>
      </c>
    </row>
    <row r="7522" spans="1:8">
      <c r="A7522" s="169">
        <v>44246</v>
      </c>
      <c r="B7522" s="170">
        <v>44246</v>
      </c>
      <c r="C7522" s="171" t="s">
        <v>939</v>
      </c>
      <c r="D7522" s="172">
        <f>VLOOKUP(Pag_Inicio_Corr_mas_casos[[#This Row],[Corregimiento]],Hoja3!$A$2:$D$676,4,0)</f>
        <v>10206</v>
      </c>
      <c r="E7522" s="171">
        <v>14</v>
      </c>
      <c r="H7522" t="s">
        <v>555</v>
      </c>
    </row>
    <row r="7523" spans="1:8">
      <c r="A7523" s="169">
        <v>44246</v>
      </c>
      <c r="B7523" s="170">
        <v>44246</v>
      </c>
      <c r="C7523" s="171" t="s">
        <v>969</v>
      </c>
      <c r="D7523" s="172">
        <f>VLOOKUP(Pag_Inicio_Corr_mas_casos[[#This Row],[Corregimiento]],Hoja3!$A$2:$D$676,4,0)</f>
        <v>41301</v>
      </c>
      <c r="E7523" s="171">
        <v>13</v>
      </c>
      <c r="H7523" t="s">
        <v>814</v>
      </c>
    </row>
    <row r="7524" spans="1:8">
      <c r="A7524" s="169">
        <v>44246</v>
      </c>
      <c r="B7524" s="170">
        <v>44246</v>
      </c>
      <c r="C7524" s="171" t="s">
        <v>731</v>
      </c>
      <c r="D7524" s="172">
        <f>VLOOKUP(Pag_Inicio_Corr_mas_casos[[#This Row],[Corregimiento]],Hoja3!$A$2:$D$676,4,0)</f>
        <v>80814</v>
      </c>
      <c r="E7524" s="171">
        <v>13</v>
      </c>
      <c r="H7524" t="s">
        <v>736</v>
      </c>
    </row>
    <row r="7525" spans="1:8">
      <c r="A7525" s="169">
        <v>44246</v>
      </c>
      <c r="B7525" s="170">
        <v>44246</v>
      </c>
      <c r="C7525" s="171" t="s">
        <v>839</v>
      </c>
      <c r="D7525" s="172">
        <f>VLOOKUP(Pag_Inicio_Corr_mas_casos[[#This Row],[Corregimiento]],Hoja3!$A$2:$D$676,4,0)</f>
        <v>130102</v>
      </c>
      <c r="E7525" s="171">
        <v>13</v>
      </c>
      <c r="H7525" t="s">
        <v>788</v>
      </c>
    </row>
    <row r="7526" spans="1:8">
      <c r="A7526" s="169">
        <v>44246</v>
      </c>
      <c r="B7526" s="170">
        <v>44246</v>
      </c>
      <c r="C7526" s="171" t="s">
        <v>831</v>
      </c>
      <c r="D7526" s="172"/>
      <c r="E7526" s="171">
        <v>13</v>
      </c>
      <c r="H7526" t="s">
        <v>797</v>
      </c>
    </row>
    <row r="7527" spans="1:8">
      <c r="A7527" s="169">
        <v>44246</v>
      </c>
      <c r="B7527" s="170">
        <v>44246</v>
      </c>
      <c r="C7527" s="171" t="s">
        <v>738</v>
      </c>
      <c r="D7527" s="172">
        <f>VLOOKUP(Pag_Inicio_Corr_mas_casos[[#This Row],[Corregimiento]],Hoja3!$A$2:$D$676,4,0)</f>
        <v>80817</v>
      </c>
      <c r="E7527" s="171">
        <v>12</v>
      </c>
      <c r="H7527" t="s">
        <v>730</v>
      </c>
    </row>
    <row r="7528" spans="1:8">
      <c r="A7528" s="169">
        <v>44246</v>
      </c>
      <c r="B7528" s="170">
        <v>44246</v>
      </c>
      <c r="C7528" s="171" t="s">
        <v>800</v>
      </c>
      <c r="D7528" s="172">
        <f>VLOOKUP(Pag_Inicio_Corr_mas_casos[[#This Row],[Corregimiento]],Hoja3!$A$2:$D$676,4,0)</f>
        <v>130702</v>
      </c>
      <c r="E7528" s="171">
        <v>12</v>
      </c>
      <c r="H7528" t="s">
        <v>803</v>
      </c>
    </row>
    <row r="7529" spans="1:8">
      <c r="A7529" s="169">
        <v>44246</v>
      </c>
      <c r="B7529" s="170">
        <v>44246</v>
      </c>
      <c r="C7529" s="171" t="s">
        <v>977</v>
      </c>
      <c r="D7529" s="172">
        <f>VLOOKUP(Pag_Inicio_Corr_mas_casos[[#This Row],[Corregimiento]],Hoja3!$A$2:$D$676,4,0)</f>
        <v>10201</v>
      </c>
      <c r="E7529" s="171">
        <v>11</v>
      </c>
      <c r="H7529" t="s">
        <v>837</v>
      </c>
    </row>
    <row r="7530" spans="1:8">
      <c r="A7530" s="169">
        <v>44246</v>
      </c>
      <c r="B7530" s="170">
        <v>44246</v>
      </c>
      <c r="C7530" s="171" t="s">
        <v>729</v>
      </c>
      <c r="D7530" s="172">
        <f>VLOOKUP(Pag_Inicio_Corr_mas_casos[[#This Row],[Corregimiento]],Hoja3!$A$2:$D$676,4,0)</f>
        <v>130708</v>
      </c>
      <c r="E7530" s="171">
        <v>11</v>
      </c>
      <c r="H7530" t="s">
        <v>776</v>
      </c>
    </row>
    <row r="7531" spans="1:8">
      <c r="A7531" s="169">
        <v>44246</v>
      </c>
      <c r="B7531" s="170">
        <v>44246</v>
      </c>
      <c r="C7531" s="171" t="s">
        <v>954</v>
      </c>
      <c r="D7531" s="172">
        <f>VLOOKUP(Pag_Inicio_Corr_mas_casos[[#This Row],[Corregimiento]],Hoja3!$A$2:$D$676,4,0)</f>
        <v>70707</v>
      </c>
      <c r="E7531" s="171">
        <v>11</v>
      </c>
      <c r="H7531" t="s">
        <v>746</v>
      </c>
    </row>
    <row r="7532" spans="1:8">
      <c r="A7532" s="169">
        <v>44246</v>
      </c>
      <c r="B7532" s="170">
        <v>44246</v>
      </c>
      <c r="C7532" s="171" t="s">
        <v>853</v>
      </c>
      <c r="D7532" s="172">
        <f>VLOOKUP(Pag_Inicio_Corr_mas_casos[[#This Row],[Corregimiento]],Hoja3!$A$2:$D$676,4,0)</f>
        <v>130101</v>
      </c>
      <c r="E7532" s="171">
        <v>10</v>
      </c>
      <c r="H7532" t="s">
        <v>726</v>
      </c>
    </row>
    <row r="7533" spans="1:8">
      <c r="A7533" s="169">
        <v>44246</v>
      </c>
      <c r="B7533" s="170">
        <v>44246</v>
      </c>
      <c r="C7533" s="171" t="s">
        <v>946</v>
      </c>
      <c r="D7533" s="172">
        <f>VLOOKUP(Pag_Inicio_Corr_mas_casos[[#This Row],[Corregimiento]],Hoja3!$A$2:$D$676,4,0)</f>
        <v>10215</v>
      </c>
      <c r="E7533" s="171">
        <v>10</v>
      </c>
      <c r="H7533" t="s">
        <v>883</v>
      </c>
    </row>
    <row r="7534" spans="1:8">
      <c r="A7534" s="169">
        <v>44246</v>
      </c>
      <c r="B7534" s="170">
        <v>44246</v>
      </c>
      <c r="C7534" s="171" t="s">
        <v>752</v>
      </c>
      <c r="D7534" s="172">
        <f>VLOOKUP(Pag_Inicio_Corr_mas_casos[[#This Row],[Corregimiento]],Hoja3!$A$2:$D$676,4,0)</f>
        <v>30107</v>
      </c>
      <c r="E7534" s="171">
        <v>10</v>
      </c>
      <c r="H7534" t="s">
        <v>927</v>
      </c>
    </row>
    <row r="7535" spans="1:8">
      <c r="A7535" s="94">
        <v>44247</v>
      </c>
      <c r="B7535" s="95">
        <v>44247</v>
      </c>
      <c r="C7535" s="96" t="s">
        <v>843</v>
      </c>
      <c r="D7535" s="97">
        <f>VLOOKUP(Pag_Inicio_Corr_mas_casos[[#This Row],[Corregimiento]],Hoja3!$A$2:$D$676,4,0)</f>
        <v>40501</v>
      </c>
      <c r="E7535" s="96">
        <v>17</v>
      </c>
      <c r="H7535" t="s">
        <v>728</v>
      </c>
    </row>
    <row r="7536" spans="1:8">
      <c r="A7536" s="94">
        <v>44247</v>
      </c>
      <c r="B7536" s="95">
        <v>44247</v>
      </c>
      <c r="C7536" s="96" t="s">
        <v>807</v>
      </c>
      <c r="D7536" s="97">
        <f>VLOOKUP(Pag_Inicio_Corr_mas_casos[[#This Row],[Corregimiento]],Hoja3!$A$2:$D$676,4,0)</f>
        <v>91001</v>
      </c>
      <c r="E7536" s="96">
        <v>16</v>
      </c>
      <c r="H7536" t="s">
        <v>733</v>
      </c>
    </row>
    <row r="7537" spans="1:8">
      <c r="A7537" s="94">
        <v>44247</v>
      </c>
      <c r="B7537" s="95">
        <v>44247</v>
      </c>
      <c r="C7537" s="96" t="s">
        <v>821</v>
      </c>
      <c r="D7537" s="97">
        <f>VLOOKUP(Pag_Inicio_Corr_mas_casos[[#This Row],[Corregimiento]],Hoja3!$A$2:$D$676,4,0)</f>
        <v>130106</v>
      </c>
      <c r="E7537" s="96">
        <v>16</v>
      </c>
      <c r="H7537" t="s">
        <v>732</v>
      </c>
    </row>
    <row r="7538" spans="1:8">
      <c r="A7538" s="94">
        <v>44247</v>
      </c>
      <c r="B7538" s="95">
        <v>44247</v>
      </c>
      <c r="C7538" s="96" t="s">
        <v>845</v>
      </c>
      <c r="D7538" s="97">
        <f>VLOOKUP(Pag_Inicio_Corr_mas_casos[[#This Row],[Corregimiento]],Hoja3!$A$2:$D$676,4,0)</f>
        <v>40601</v>
      </c>
      <c r="E7538" s="96">
        <v>16</v>
      </c>
      <c r="H7538" t="s">
        <v>845</v>
      </c>
    </row>
    <row r="7539" spans="1:8">
      <c r="A7539" s="94">
        <v>44247</v>
      </c>
      <c r="B7539" s="95">
        <v>44247</v>
      </c>
      <c r="C7539" s="96" t="s">
        <v>792</v>
      </c>
      <c r="D7539" s="97">
        <f>VLOOKUP(Pag_Inicio_Corr_mas_casos[[#This Row],[Corregimiento]],Hoja3!$A$2:$D$676,4,0)</f>
        <v>40612</v>
      </c>
      <c r="E7539" s="96">
        <v>15</v>
      </c>
      <c r="H7539" t="s">
        <v>840</v>
      </c>
    </row>
    <row r="7540" spans="1:8">
      <c r="A7540" s="94">
        <v>44247</v>
      </c>
      <c r="B7540" s="95">
        <v>44247</v>
      </c>
      <c r="C7540" s="96" t="s">
        <v>840</v>
      </c>
      <c r="D7540" s="97">
        <f>VLOOKUP(Pag_Inicio_Corr_mas_casos[[#This Row],[Corregimiento]],Hoja3!$A$2:$D$676,4,0)</f>
        <v>90301</v>
      </c>
      <c r="E7540" s="96">
        <v>15</v>
      </c>
      <c r="H7540" t="s">
        <v>792</v>
      </c>
    </row>
    <row r="7541" spans="1:8">
      <c r="A7541" s="94">
        <v>44247</v>
      </c>
      <c r="B7541" s="95">
        <v>44247</v>
      </c>
      <c r="C7541" s="96" t="s">
        <v>939</v>
      </c>
      <c r="D7541" s="97">
        <f>VLOOKUP(Pag_Inicio_Corr_mas_casos[[#This Row],[Corregimiento]],Hoja3!$A$2:$D$676,4,0)</f>
        <v>10206</v>
      </c>
      <c r="E7541" s="96">
        <v>14</v>
      </c>
      <c r="H7541" t="s">
        <v>788</v>
      </c>
    </row>
    <row r="7542" spans="1:8">
      <c r="A7542" s="94">
        <v>44247</v>
      </c>
      <c r="B7542" s="95">
        <v>44247</v>
      </c>
      <c r="C7542" s="96" t="s">
        <v>908</v>
      </c>
      <c r="D7542" s="97">
        <f>VLOOKUP(Pag_Inicio_Corr_mas_casos[[#This Row],[Corregimiento]],Hoja3!$A$2:$D$676,4,0)</f>
        <v>20604</v>
      </c>
      <c r="E7542" s="96">
        <v>12</v>
      </c>
      <c r="H7542" t="s">
        <v>726</v>
      </c>
    </row>
    <row r="7543" spans="1:8">
      <c r="A7543" s="94">
        <v>44247</v>
      </c>
      <c r="B7543" s="95">
        <v>44247</v>
      </c>
      <c r="C7543" s="96" t="s">
        <v>794</v>
      </c>
      <c r="D7543" s="97">
        <f>VLOOKUP(Pag_Inicio_Corr_mas_casos[[#This Row],[Corregimiento]],Hoja3!$A$2:$D$676,4,0)</f>
        <v>40608</v>
      </c>
      <c r="E7543" s="96">
        <v>11</v>
      </c>
      <c r="H7543" t="s">
        <v>733</v>
      </c>
    </row>
    <row r="7544" spans="1:8">
      <c r="A7544" s="94">
        <v>44247</v>
      </c>
      <c r="B7544" s="95">
        <v>44247</v>
      </c>
      <c r="C7544" s="96" t="s">
        <v>724</v>
      </c>
      <c r="D7544" s="97">
        <f>VLOOKUP(Pag_Inicio_Corr_mas_casos[[#This Row],[Corregimiento]],Hoja3!$A$2:$D$676,4,0)</f>
        <v>81009</v>
      </c>
      <c r="E7544" s="96">
        <v>11</v>
      </c>
      <c r="H7544" t="s">
        <v>807</v>
      </c>
    </row>
    <row r="7545" spans="1:8">
      <c r="A7545" s="94">
        <v>44247</v>
      </c>
      <c r="B7545" s="95">
        <v>44247</v>
      </c>
      <c r="C7545" s="96" t="s">
        <v>977</v>
      </c>
      <c r="D7545" s="97">
        <f>VLOOKUP(Pag_Inicio_Corr_mas_casos[[#This Row],[Corregimiento]],Hoja3!$A$2:$D$676,4,0)</f>
        <v>10201</v>
      </c>
      <c r="E7545" s="96">
        <v>10</v>
      </c>
      <c r="H7545" t="s">
        <v>837</v>
      </c>
    </row>
    <row r="7546" spans="1:8">
      <c r="A7546" s="94">
        <v>44247</v>
      </c>
      <c r="B7546" s="95">
        <v>44247</v>
      </c>
      <c r="C7546" s="96" t="s">
        <v>839</v>
      </c>
      <c r="D7546" s="97">
        <f>VLOOKUP(Pag_Inicio_Corr_mas_casos[[#This Row],[Corregimiento]],Hoja3!$A$2:$D$676,4,0)</f>
        <v>130102</v>
      </c>
      <c r="E7546" s="96">
        <v>10</v>
      </c>
      <c r="H7546" t="s">
        <v>759</v>
      </c>
    </row>
    <row r="7547" spans="1:8">
      <c r="A7547" s="94">
        <v>44247</v>
      </c>
      <c r="B7547" s="95">
        <v>44247</v>
      </c>
      <c r="C7547" s="96" t="s">
        <v>555</v>
      </c>
      <c r="D7547" s="97">
        <f>VLOOKUP(Pag_Inicio_Corr_mas_casos[[#This Row],[Corregimiento]],Hoja3!$A$2:$D$676,4,0)</f>
        <v>80821</v>
      </c>
      <c r="E7547" s="96">
        <v>10</v>
      </c>
      <c r="H7547" t="s">
        <v>736</v>
      </c>
    </row>
    <row r="7548" spans="1:8">
      <c r="A7548" s="94">
        <v>44247</v>
      </c>
      <c r="B7548" s="95">
        <v>44247</v>
      </c>
      <c r="C7548" s="96" t="s">
        <v>818</v>
      </c>
      <c r="D7548" s="97">
        <f>VLOOKUP(Pag_Inicio_Corr_mas_casos[[#This Row],[Corregimiento]],Hoja3!$A$2:$D$676,4,0)</f>
        <v>91008</v>
      </c>
      <c r="E7548" s="96">
        <v>9</v>
      </c>
      <c r="H7548" t="s">
        <v>776</v>
      </c>
    </row>
    <row r="7549" spans="1:8">
      <c r="A7549" s="94">
        <v>44247</v>
      </c>
      <c r="B7549" s="95">
        <v>44247</v>
      </c>
      <c r="C7549" s="96" t="s">
        <v>738</v>
      </c>
      <c r="D7549" s="97">
        <f>VLOOKUP(Pag_Inicio_Corr_mas_casos[[#This Row],[Corregimiento]],Hoja3!$A$2:$D$676,4,0)</f>
        <v>80817</v>
      </c>
      <c r="E7549" s="96">
        <v>9</v>
      </c>
      <c r="H7549" t="s">
        <v>752</v>
      </c>
    </row>
    <row r="7550" spans="1:8">
      <c r="A7550" s="94">
        <v>44247</v>
      </c>
      <c r="B7550" s="95">
        <v>44247</v>
      </c>
      <c r="C7550" s="96" t="s">
        <v>746</v>
      </c>
      <c r="D7550" s="97">
        <f>VLOOKUP(Pag_Inicio_Corr_mas_casos[[#This Row],[Corregimiento]],Hoja3!$A$2:$D$676,4,0)</f>
        <v>20601</v>
      </c>
      <c r="E7550" s="96">
        <v>9</v>
      </c>
      <c r="H7550" t="s">
        <v>749</v>
      </c>
    </row>
    <row r="7551" spans="1:8">
      <c r="A7551" s="94">
        <v>44247</v>
      </c>
      <c r="B7551" s="95">
        <v>44247</v>
      </c>
      <c r="C7551" s="96" t="s">
        <v>804</v>
      </c>
      <c r="D7551" s="97">
        <f>VLOOKUP(Pag_Inicio_Corr_mas_casos[[#This Row],[Corregimiento]],Hoja3!$A$2:$D$676,4,0)</f>
        <v>81001</v>
      </c>
      <c r="E7551" s="96">
        <v>9</v>
      </c>
      <c r="H7551" t="s">
        <v>853</v>
      </c>
    </row>
    <row r="7552" spans="1:8">
      <c r="A7552" s="94">
        <v>44247</v>
      </c>
      <c r="B7552" s="95">
        <v>44247</v>
      </c>
      <c r="C7552" s="96" t="s">
        <v>779</v>
      </c>
      <c r="D7552" s="97">
        <f>VLOOKUP(Pag_Inicio_Corr_mas_casos[[#This Row],[Corregimiento]],Hoja3!$A$2:$D$676,4,0)</f>
        <v>130105</v>
      </c>
      <c r="E7552" s="96">
        <v>9</v>
      </c>
      <c r="H7552" t="s">
        <v>818</v>
      </c>
    </row>
    <row r="7553" spans="1:8">
      <c r="A7553" s="94">
        <v>44247</v>
      </c>
      <c r="B7553" s="95">
        <v>44247</v>
      </c>
      <c r="C7553" s="96" t="s">
        <v>894</v>
      </c>
      <c r="D7553" s="97">
        <f>VLOOKUP(Pag_Inicio_Corr_mas_casos[[#This Row],[Corregimiento]],Hoja3!$A$2:$D$676,4,0)</f>
        <v>40301</v>
      </c>
      <c r="E7553" s="96">
        <v>8</v>
      </c>
      <c r="H7553" t="s">
        <v>732</v>
      </c>
    </row>
    <row r="7554" spans="1:8">
      <c r="A7554" s="94">
        <v>44247</v>
      </c>
      <c r="B7554" s="95">
        <v>44247</v>
      </c>
      <c r="C7554" s="96" t="s">
        <v>788</v>
      </c>
      <c r="D7554" s="97">
        <f>VLOOKUP(Pag_Inicio_Corr_mas_casos[[#This Row],[Corregimiento]],Hoja3!$A$2:$D$676,4,0)</f>
        <v>40611</v>
      </c>
      <c r="E7554" s="96">
        <v>8</v>
      </c>
      <c r="H7554" t="s">
        <v>741</v>
      </c>
    </row>
    <row r="7555" spans="1:8">
      <c r="A7555" s="90">
        <v>44248</v>
      </c>
      <c r="B7555" s="91">
        <v>44248</v>
      </c>
      <c r="C7555" s="92" t="s">
        <v>978</v>
      </c>
      <c r="D7555" s="93">
        <f>VLOOKUP(Pag_Inicio_Corr_mas_casos[[#This Row],[Corregimiento]],Hoja3!$A$2:$D$676,4,0)</f>
        <v>100101</v>
      </c>
      <c r="E7555" s="92">
        <v>49</v>
      </c>
      <c r="H7555" t="s">
        <v>864</v>
      </c>
    </row>
    <row r="7556" spans="1:8">
      <c r="A7556" s="90">
        <v>44248</v>
      </c>
      <c r="B7556" s="91">
        <v>44248</v>
      </c>
      <c r="C7556" s="92" t="s">
        <v>845</v>
      </c>
      <c r="D7556" s="93">
        <f>VLOOKUP(Pag_Inicio_Corr_mas_casos[[#This Row],[Corregimiento]],Hoja3!$A$2:$D$676,4,0)</f>
        <v>40601</v>
      </c>
      <c r="E7556" s="92">
        <v>27</v>
      </c>
      <c r="H7556" t="s">
        <v>722</v>
      </c>
    </row>
    <row r="7557" spans="1:8">
      <c r="A7557" s="90">
        <v>44248</v>
      </c>
      <c r="B7557" s="91">
        <v>44248</v>
      </c>
      <c r="C7557" s="92" t="s">
        <v>788</v>
      </c>
      <c r="D7557" s="93">
        <f>VLOOKUP(Pag_Inicio_Corr_mas_casos[[#This Row],[Corregimiento]],Hoja3!$A$2:$D$676,4,0)</f>
        <v>40611</v>
      </c>
      <c r="E7557" s="92">
        <v>14</v>
      </c>
      <c r="H7557" t="s">
        <v>903</v>
      </c>
    </row>
    <row r="7558" spans="1:8">
      <c r="A7558" s="90">
        <v>44248</v>
      </c>
      <c r="B7558" s="91">
        <v>44248</v>
      </c>
      <c r="C7558" s="92" t="s">
        <v>792</v>
      </c>
      <c r="D7558" s="93">
        <f>VLOOKUP(Pag_Inicio_Corr_mas_casos[[#This Row],[Corregimiento]],Hoja3!$A$2:$D$676,4,0)</f>
        <v>40612</v>
      </c>
      <c r="E7558" s="92">
        <v>13</v>
      </c>
      <c r="H7558" t="s">
        <v>845</v>
      </c>
    </row>
    <row r="7559" spans="1:8">
      <c r="A7559" s="90">
        <v>44248</v>
      </c>
      <c r="B7559" s="91">
        <v>44248</v>
      </c>
      <c r="C7559" s="92" t="s">
        <v>839</v>
      </c>
      <c r="D7559" s="93">
        <f>VLOOKUP(Pag_Inicio_Corr_mas_casos[[#This Row],[Corregimiento]],Hoja3!$A$2:$D$676,4,0)</f>
        <v>130102</v>
      </c>
      <c r="E7559" s="92">
        <v>9</v>
      </c>
      <c r="H7559" t="s">
        <v>797</v>
      </c>
    </row>
    <row r="7560" spans="1:8">
      <c r="A7560" s="90">
        <v>44248</v>
      </c>
      <c r="B7560" s="91">
        <v>44248</v>
      </c>
      <c r="C7560" s="92" t="s">
        <v>723</v>
      </c>
      <c r="D7560" s="93">
        <f>VLOOKUP(Pag_Inicio_Corr_mas_casos[[#This Row],[Corregimiento]],Hoja3!$A$2:$D$676,4,0)</f>
        <v>130717</v>
      </c>
      <c r="E7560" s="92">
        <v>8</v>
      </c>
      <c r="H7560" t="s">
        <v>736</v>
      </c>
    </row>
    <row r="7561" spans="1:8">
      <c r="A7561" s="90">
        <v>44248</v>
      </c>
      <c r="B7561" s="91">
        <v>44248</v>
      </c>
      <c r="C7561" s="92" t="s">
        <v>738</v>
      </c>
      <c r="D7561" s="93">
        <f>VLOOKUP(Pag_Inicio_Corr_mas_casos[[#This Row],[Corregimiento]],Hoja3!$A$2:$D$676,4,0)</f>
        <v>80817</v>
      </c>
      <c r="E7561" s="92">
        <v>8</v>
      </c>
      <c r="H7561" t="s">
        <v>807</v>
      </c>
    </row>
    <row r="7562" spans="1:8">
      <c r="A7562" s="90">
        <v>44248</v>
      </c>
      <c r="B7562" s="91">
        <v>44248</v>
      </c>
      <c r="C7562" s="92" t="s">
        <v>789</v>
      </c>
      <c r="D7562" s="93">
        <f>VLOOKUP(Pag_Inicio_Corr_mas_casos[[#This Row],[Corregimiento]],Hoja3!$A$2:$D$676,4,0)</f>
        <v>130310</v>
      </c>
      <c r="E7562" s="92">
        <v>8</v>
      </c>
      <c r="H7562" t="s">
        <v>792</v>
      </c>
    </row>
    <row r="7563" spans="1:8">
      <c r="A7563" s="90">
        <v>44248</v>
      </c>
      <c r="B7563" s="91">
        <v>44248</v>
      </c>
      <c r="C7563" s="92" t="s">
        <v>864</v>
      </c>
      <c r="D7563" s="93">
        <f>VLOOKUP(Pag_Inicio_Corr_mas_casos[[#This Row],[Corregimiento]],Hoja3!$A$2:$D$676,4,0)</f>
        <v>91101</v>
      </c>
      <c r="E7563" s="92">
        <v>8</v>
      </c>
      <c r="H7563" t="s">
        <v>738</v>
      </c>
    </row>
    <row r="7564" spans="1:8">
      <c r="A7564" s="90">
        <v>44248</v>
      </c>
      <c r="B7564" s="91">
        <v>44248</v>
      </c>
      <c r="C7564" s="92" t="s">
        <v>555</v>
      </c>
      <c r="D7564" s="93">
        <f>VLOOKUP(Pag_Inicio_Corr_mas_casos[[#This Row],[Corregimiento]],Hoja3!$A$2:$D$676,4,0)</f>
        <v>80821</v>
      </c>
      <c r="E7564" s="92">
        <v>8</v>
      </c>
      <c r="H7564" t="s">
        <v>843</v>
      </c>
    </row>
    <row r="7565" spans="1:8">
      <c r="A7565" s="90">
        <v>44248</v>
      </c>
      <c r="B7565" s="91">
        <v>44248</v>
      </c>
      <c r="C7565" s="92" t="s">
        <v>760</v>
      </c>
      <c r="D7565" s="93">
        <f>VLOOKUP(Pag_Inicio_Corr_mas_casos[[#This Row],[Corregimiento]],Hoja3!$A$2:$D$676,4,0)</f>
        <v>20207</v>
      </c>
      <c r="E7565" s="92">
        <v>7</v>
      </c>
      <c r="H7565" t="s">
        <v>723</v>
      </c>
    </row>
    <row r="7566" spans="1:8">
      <c r="A7566" s="90">
        <v>44248</v>
      </c>
      <c r="B7566" s="91">
        <v>44248</v>
      </c>
      <c r="C7566" s="92" t="s">
        <v>797</v>
      </c>
      <c r="D7566" s="93">
        <f>VLOOKUP(Pag_Inicio_Corr_mas_casos[[#This Row],[Corregimiento]],Hoja3!$A$2:$D$676,4,0)</f>
        <v>80819</v>
      </c>
      <c r="E7566" s="92">
        <v>7</v>
      </c>
      <c r="H7566" t="s">
        <v>738</v>
      </c>
    </row>
    <row r="7567" spans="1:8">
      <c r="A7567" s="90">
        <v>44248</v>
      </c>
      <c r="B7567" s="91">
        <v>44248</v>
      </c>
      <c r="C7567" s="92" t="s">
        <v>954</v>
      </c>
      <c r="D7567" s="93">
        <f>VLOOKUP(Pag_Inicio_Corr_mas_casos[[#This Row],[Corregimiento]],Hoja3!$A$2:$D$676,4,0)</f>
        <v>70707</v>
      </c>
      <c r="E7567" s="92">
        <v>7</v>
      </c>
      <c r="H7567" t="s">
        <v>555</v>
      </c>
    </row>
    <row r="7568" spans="1:8">
      <c r="A7568" s="90">
        <v>44248</v>
      </c>
      <c r="B7568" s="91">
        <v>44248</v>
      </c>
      <c r="C7568" s="92" t="s">
        <v>970</v>
      </c>
      <c r="D7568" s="93">
        <f>VLOOKUP(Pag_Inicio_Corr_mas_casos[[#This Row],[Corregimiento]],Hoja3!$A$2:$D$676,4,0)</f>
        <v>90608</v>
      </c>
      <c r="E7568" s="92">
        <v>7</v>
      </c>
      <c r="H7568" t="s">
        <v>739</v>
      </c>
    </row>
    <row r="7569" spans="1:8">
      <c r="A7569" s="90">
        <v>44248</v>
      </c>
      <c r="B7569" s="91">
        <v>44248</v>
      </c>
      <c r="C7569" s="92" t="s">
        <v>977</v>
      </c>
      <c r="D7569" s="93">
        <f>VLOOKUP(Pag_Inicio_Corr_mas_casos[[#This Row],[Corregimiento]],Hoja3!$A$2:$D$676,4,0)</f>
        <v>10201</v>
      </c>
      <c r="E7569" s="92">
        <v>6</v>
      </c>
      <c r="H7569" t="s">
        <v>804</v>
      </c>
    </row>
    <row r="7570" spans="1:8">
      <c r="A7570" s="90">
        <v>44248</v>
      </c>
      <c r="B7570" s="91">
        <v>44248</v>
      </c>
      <c r="C7570" s="92" t="s">
        <v>860</v>
      </c>
      <c r="D7570" s="93">
        <f>VLOOKUP(Pag_Inicio_Corr_mas_casos[[#This Row],[Corregimiento]],Hoja3!$A$2:$D$676,4,0)</f>
        <v>20205</v>
      </c>
      <c r="E7570" s="92">
        <v>6</v>
      </c>
      <c r="H7570" t="s">
        <v>755</v>
      </c>
    </row>
    <row r="7571" spans="1:8">
      <c r="A7571" s="90">
        <v>44248</v>
      </c>
      <c r="B7571" s="91">
        <v>44248</v>
      </c>
      <c r="C7571" s="92" t="s">
        <v>950</v>
      </c>
      <c r="D7571" s="93">
        <f>VLOOKUP(Pag_Inicio_Corr_mas_casos[[#This Row],[Corregimiento]],Hoja3!$A$2:$D$676,4,0)</f>
        <v>40701</v>
      </c>
      <c r="E7571" s="92">
        <v>6</v>
      </c>
      <c r="H7571" t="s">
        <v>752</v>
      </c>
    </row>
    <row r="7572" spans="1:8">
      <c r="A7572" s="90">
        <v>44248</v>
      </c>
      <c r="B7572" s="91">
        <v>44248</v>
      </c>
      <c r="C7572" s="92" t="s">
        <v>955</v>
      </c>
      <c r="D7572" s="93">
        <f>VLOOKUP(Pag_Inicio_Corr_mas_casos[[#This Row],[Corregimiento]],Hoja3!$A$2:$D$676,4,0)</f>
        <v>10203</v>
      </c>
      <c r="E7572" s="92">
        <v>5</v>
      </c>
      <c r="H7572" t="s">
        <v>883</v>
      </c>
    </row>
    <row r="7573" spans="1:8">
      <c r="A7573" s="90">
        <v>44248</v>
      </c>
      <c r="B7573" s="91">
        <v>44248</v>
      </c>
      <c r="C7573" s="92" t="s">
        <v>883</v>
      </c>
      <c r="D7573" s="93">
        <f>VLOOKUP(Pag_Inicio_Corr_mas_casos[[#This Row],[Corregimiento]],Hoja3!$A$2:$D$676,4,0)</f>
        <v>40205</v>
      </c>
      <c r="E7573" s="92">
        <v>5</v>
      </c>
      <c r="H7573" t="s">
        <v>842</v>
      </c>
    </row>
    <row r="7574" spans="1:8">
      <c r="A7574" s="90">
        <v>44248</v>
      </c>
      <c r="B7574" s="91">
        <v>44248</v>
      </c>
      <c r="C7574" s="92" t="s">
        <v>749</v>
      </c>
      <c r="D7574" s="93">
        <f>VLOOKUP(Pag_Inicio_Corr_mas_casos[[#This Row],[Corregimiento]],Hoja3!$A$2:$D$676,4,0)</f>
        <v>30113</v>
      </c>
      <c r="E7574" s="92">
        <v>5</v>
      </c>
      <c r="H7574" t="s">
        <v>725</v>
      </c>
    </row>
    <row r="7575" spans="1:8">
      <c r="A7575" s="62">
        <v>44249</v>
      </c>
      <c r="B7575" s="63">
        <v>44249</v>
      </c>
      <c r="C7575" s="64" t="s">
        <v>521</v>
      </c>
      <c r="D7575" s="65">
        <f>VLOOKUP(Pag_Inicio_Corr_mas_casos[[#This Row],[Corregimiento]],Hoja3!$A$2:$D$676,4,0)</f>
        <v>100101</v>
      </c>
      <c r="E7575" s="64">
        <v>59</v>
      </c>
      <c r="H7575" t="s">
        <v>727</v>
      </c>
    </row>
    <row r="7576" spans="1:8">
      <c r="A7576" s="62">
        <v>44249</v>
      </c>
      <c r="B7576" s="63">
        <v>44249</v>
      </c>
      <c r="C7576" s="64" t="s">
        <v>973</v>
      </c>
      <c r="D7576" s="65">
        <f>VLOOKUP(Pag_Inicio_Corr_mas_casos[[#This Row],[Corregimiento]],Hoja3!$A$2:$D$676,4,0)</f>
        <v>40601</v>
      </c>
      <c r="E7576" s="64">
        <v>23</v>
      </c>
      <c r="H7576" t="s">
        <v>977</v>
      </c>
    </row>
    <row r="7577" spans="1:8">
      <c r="A7577" s="62">
        <v>44249</v>
      </c>
      <c r="B7577" s="63">
        <v>44249</v>
      </c>
      <c r="C7577" s="64" t="s">
        <v>580</v>
      </c>
      <c r="D7577" s="65">
        <f>VLOOKUP(Pag_Inicio_Corr_mas_casos[[#This Row],[Corregimiento]],Hoja3!$A$2:$D$676,4,0)</f>
        <v>40612</v>
      </c>
      <c r="E7577" s="64">
        <v>14</v>
      </c>
      <c r="H7577" t="s">
        <v>731</v>
      </c>
    </row>
    <row r="7578" spans="1:8">
      <c r="A7578" s="62">
        <v>44249</v>
      </c>
      <c r="B7578" s="63">
        <v>44249</v>
      </c>
      <c r="C7578" s="64" t="s">
        <v>502</v>
      </c>
      <c r="D7578" s="65">
        <f>VLOOKUP(Pag_Inicio_Corr_mas_casos[[#This Row],[Corregimiento]],Hoja3!$A$2:$D$676,4,0)</f>
        <v>40201</v>
      </c>
      <c r="E7578" s="64">
        <v>13</v>
      </c>
      <c r="H7578" t="s">
        <v>869</v>
      </c>
    </row>
    <row r="7579" spans="1:8">
      <c r="A7579" s="62">
        <v>44249</v>
      </c>
      <c r="B7579" s="63">
        <v>44249</v>
      </c>
      <c r="C7579" s="64" t="s">
        <v>571</v>
      </c>
      <c r="D7579" s="65">
        <f>VLOOKUP(Pag_Inicio_Corr_mas_casos[[#This Row],[Corregimiento]],Hoja3!$A$2:$D$676,4,0)</f>
        <v>91008</v>
      </c>
      <c r="E7579" s="64">
        <v>12</v>
      </c>
      <c r="H7579" t="s">
        <v>845</v>
      </c>
    </row>
    <row r="7580" spans="1:8">
      <c r="A7580" s="62">
        <v>44249</v>
      </c>
      <c r="B7580" s="63">
        <v>44249</v>
      </c>
      <c r="C7580" s="64" t="s">
        <v>979</v>
      </c>
      <c r="D7580" s="65">
        <f>VLOOKUP(Pag_Inicio_Corr_mas_casos[[#This Row],[Corregimiento]],Hoja3!$A$2:$D$676,4,0)</f>
        <v>40501</v>
      </c>
      <c r="E7580" s="64">
        <v>11</v>
      </c>
      <c r="H7580" t="s">
        <v>897</v>
      </c>
    </row>
    <row r="7581" spans="1:8">
      <c r="A7581" s="62">
        <v>44249</v>
      </c>
      <c r="B7581" s="63">
        <v>44249</v>
      </c>
      <c r="C7581" s="64" t="s">
        <v>491</v>
      </c>
      <c r="D7581" s="65">
        <f>VLOOKUP(Pag_Inicio_Corr_mas_casos[[#This Row],[Corregimiento]],Hoja3!$A$2:$D$676,4,0)</f>
        <v>80815</v>
      </c>
      <c r="E7581" s="64">
        <v>10</v>
      </c>
      <c r="H7581" t="s">
        <v>759</v>
      </c>
    </row>
    <row r="7582" spans="1:8">
      <c r="A7582" s="62">
        <v>44249</v>
      </c>
      <c r="B7582" s="63">
        <v>44249</v>
      </c>
      <c r="C7582" s="64" t="s">
        <v>540</v>
      </c>
      <c r="D7582" s="65">
        <f>VLOOKUP(Pag_Inicio_Corr_mas_casos[[#This Row],[Corregimiento]],Hoja3!$A$2:$D$676,4,0)</f>
        <v>40611</v>
      </c>
      <c r="E7582" s="64">
        <v>10</v>
      </c>
      <c r="H7582" t="s">
        <v>864</v>
      </c>
    </row>
    <row r="7583" spans="1:8">
      <c r="A7583" s="62">
        <v>44249</v>
      </c>
      <c r="B7583" s="63">
        <v>44249</v>
      </c>
      <c r="C7583" s="64" t="s">
        <v>881</v>
      </c>
      <c r="D7583" s="65">
        <f>VLOOKUP(Pag_Inicio_Corr_mas_casos[[#This Row],[Corregimiento]],Hoja3!$A$2:$D$676,4,0)</f>
        <v>130106</v>
      </c>
      <c r="E7583" s="64">
        <v>10</v>
      </c>
      <c r="H7583" t="s">
        <v>792</v>
      </c>
    </row>
    <row r="7584" spans="1:8">
      <c r="A7584" s="62">
        <v>44249</v>
      </c>
      <c r="B7584" s="63">
        <v>44249</v>
      </c>
      <c r="C7584" s="64" t="s">
        <v>962</v>
      </c>
      <c r="D7584" s="65">
        <f>VLOOKUP(Pag_Inicio_Corr_mas_casos[[#This Row],[Corregimiento]],Hoja3!$A$2:$D$676,4,0)</f>
        <v>20601</v>
      </c>
      <c r="E7584" s="64">
        <v>9</v>
      </c>
      <c r="H7584" t="s">
        <v>788</v>
      </c>
    </row>
    <row r="7585" spans="1:8">
      <c r="A7585" s="62">
        <v>44249</v>
      </c>
      <c r="B7585" s="63">
        <v>44249</v>
      </c>
      <c r="C7585" s="64" t="s">
        <v>554</v>
      </c>
      <c r="D7585" s="65">
        <f>VLOOKUP(Pag_Inicio_Corr_mas_casos[[#This Row],[Corregimiento]],Hoja3!$A$2:$D$676,4,0)</f>
        <v>40801</v>
      </c>
      <c r="E7585" s="64">
        <v>8</v>
      </c>
      <c r="H7585" t="s">
        <v>733</v>
      </c>
    </row>
    <row r="7586" spans="1:8">
      <c r="A7586" s="62">
        <v>44249</v>
      </c>
      <c r="B7586" s="63">
        <v>44249</v>
      </c>
      <c r="C7586" s="64" t="s">
        <v>675</v>
      </c>
      <c r="D7586" s="65">
        <f>VLOOKUP(Pag_Inicio_Corr_mas_casos[[#This Row],[Corregimiento]],Hoja3!$A$2:$D$676,4,0)</f>
        <v>130402</v>
      </c>
      <c r="E7586" s="64">
        <v>8</v>
      </c>
      <c r="H7586" t="s">
        <v>726</v>
      </c>
    </row>
    <row r="7587" spans="1:8">
      <c r="A7587" s="62">
        <v>44249</v>
      </c>
      <c r="B7587" s="63">
        <v>44249</v>
      </c>
      <c r="C7587" s="64" t="s">
        <v>531</v>
      </c>
      <c r="D7587" s="65">
        <f>VLOOKUP(Pag_Inicio_Corr_mas_casos[[#This Row],[Corregimiento]],Hoja3!$A$2:$D$676,4,0)</f>
        <v>40503</v>
      </c>
      <c r="E7587" s="64">
        <v>8</v>
      </c>
      <c r="H7587" t="s">
        <v>779</v>
      </c>
    </row>
    <row r="7588" spans="1:8">
      <c r="A7588" s="62">
        <v>44249</v>
      </c>
      <c r="B7588" s="63">
        <v>44249</v>
      </c>
      <c r="C7588" s="64" t="s">
        <v>678</v>
      </c>
      <c r="D7588" s="65">
        <f>VLOOKUP(Pag_Inicio_Corr_mas_casos[[#This Row],[Corregimiento]],Hoja3!$A$2:$D$676,4,0)</f>
        <v>91001</v>
      </c>
      <c r="E7588" s="64">
        <v>8</v>
      </c>
      <c r="H7588" t="s">
        <v>804</v>
      </c>
    </row>
    <row r="7589" spans="1:8">
      <c r="A7589" s="62">
        <v>44249</v>
      </c>
      <c r="B7589" s="63">
        <v>44249</v>
      </c>
      <c r="C7589" s="64" t="s">
        <v>980</v>
      </c>
      <c r="D7589" s="65">
        <f>VLOOKUP(Pag_Inicio_Corr_mas_casos[[#This Row],[Corregimiento]],Hoja3!$A$2:$D$676,4,0)</f>
        <v>130102</v>
      </c>
      <c r="E7589" s="64">
        <v>8</v>
      </c>
      <c r="H7589" t="s">
        <v>894</v>
      </c>
    </row>
    <row r="7590" spans="1:8">
      <c r="A7590" s="62">
        <v>44249</v>
      </c>
      <c r="B7590" s="63">
        <v>44249</v>
      </c>
      <c r="C7590" s="64" t="s">
        <v>564</v>
      </c>
      <c r="D7590" s="65">
        <f>VLOOKUP(Pag_Inicio_Corr_mas_casos[[#This Row],[Corregimiento]],Hoja3!$A$2:$D$676,4,0)</f>
        <v>40606</v>
      </c>
      <c r="E7590" s="64">
        <v>7</v>
      </c>
      <c r="H7590" t="s">
        <v>878</v>
      </c>
    </row>
    <row r="7591" spans="1:8">
      <c r="A7591" s="62">
        <v>44249</v>
      </c>
      <c r="B7591" s="63">
        <v>44249</v>
      </c>
      <c r="C7591" s="64" t="s">
        <v>963</v>
      </c>
      <c r="D7591" s="65">
        <f>VLOOKUP(Pag_Inicio_Corr_mas_casos[[#This Row],[Corregimiento]],Hoja3!$A$2:$D$676,4,0)</f>
        <v>91013</v>
      </c>
      <c r="E7591" s="64">
        <v>6</v>
      </c>
      <c r="H7591" t="s">
        <v>755</v>
      </c>
    </row>
    <row r="7592" spans="1:8">
      <c r="A7592" s="62">
        <v>44249</v>
      </c>
      <c r="B7592" s="63">
        <v>44249</v>
      </c>
      <c r="C7592" s="64" t="s">
        <v>976</v>
      </c>
      <c r="D7592" s="65">
        <f>VLOOKUP(Pag_Inicio_Corr_mas_casos[[#This Row],[Corregimiento]],Hoja3!$A$2:$D$676,4,0)</f>
        <v>40205</v>
      </c>
      <c r="E7592" s="64">
        <v>6</v>
      </c>
      <c r="H7592" t="s">
        <v>843</v>
      </c>
    </row>
    <row r="7593" spans="1:8">
      <c r="A7593" s="62">
        <v>44249</v>
      </c>
      <c r="B7593" s="63">
        <v>44249</v>
      </c>
      <c r="C7593" s="64" t="s">
        <v>971</v>
      </c>
      <c r="D7593" s="65">
        <f>VLOOKUP(Pag_Inicio_Corr_mas_casos[[#This Row],[Corregimiento]],Hoja3!$A$2:$D$676,4,0)</f>
        <v>41401</v>
      </c>
      <c r="E7593" s="64">
        <v>6</v>
      </c>
      <c r="H7593" t="s">
        <v>977</v>
      </c>
    </row>
    <row r="7594" spans="1:8">
      <c r="A7594" s="62">
        <v>44249</v>
      </c>
      <c r="B7594" s="63">
        <v>44249</v>
      </c>
      <c r="C7594" s="64" t="s">
        <v>456</v>
      </c>
      <c r="D7594" s="65">
        <f>VLOOKUP(Pag_Inicio_Corr_mas_casos[[#This Row],[Corregimiento]],Hoja3!$A$2:$D$676,4,0)</f>
        <v>40604</v>
      </c>
      <c r="E7594" s="64">
        <v>6</v>
      </c>
      <c r="H7594" t="s">
        <v>954</v>
      </c>
    </row>
    <row r="7595" spans="1:8">
      <c r="A7595" s="98">
        <v>44250</v>
      </c>
      <c r="B7595" s="99">
        <v>44250</v>
      </c>
      <c r="C7595" s="100" t="s">
        <v>973</v>
      </c>
      <c r="D7595" s="101">
        <f>VLOOKUP(Pag_Inicio_Corr_mas_casos[[#This Row],[Corregimiento]],Hoja3!$A$2:$D$676,4,0)</f>
        <v>40601</v>
      </c>
      <c r="E7595" s="100">
        <v>31</v>
      </c>
      <c r="H7595" t="s">
        <v>738</v>
      </c>
    </row>
    <row r="7596" spans="1:8">
      <c r="A7596" s="98">
        <v>44250</v>
      </c>
      <c r="B7596" s="99">
        <v>44250</v>
      </c>
      <c r="C7596" s="100" t="s">
        <v>462</v>
      </c>
      <c r="D7596" s="101">
        <f>VLOOKUP(Pag_Inicio_Corr_mas_casos[[#This Row],[Corregimiento]],Hoja3!$A$2:$D$676,4,0)</f>
        <v>130106</v>
      </c>
      <c r="E7596" s="100">
        <v>27</v>
      </c>
      <c r="H7596" t="s">
        <v>555</v>
      </c>
    </row>
    <row r="7597" spans="1:8">
      <c r="A7597" s="98">
        <v>44250</v>
      </c>
      <c r="B7597" s="99">
        <v>44250</v>
      </c>
      <c r="C7597" s="100" t="s">
        <v>965</v>
      </c>
      <c r="D7597" s="101">
        <f>VLOOKUP(Pag_Inicio_Corr_mas_casos[[#This Row],[Corregimiento]],Hoja3!$A$2:$D$676,4,0)</f>
        <v>40612</v>
      </c>
      <c r="E7597" s="100">
        <v>21</v>
      </c>
      <c r="H7597" t="s">
        <v>807</v>
      </c>
    </row>
    <row r="7598" spans="1:8">
      <c r="A7598" s="98">
        <v>44250</v>
      </c>
      <c r="B7598" s="99">
        <v>44250</v>
      </c>
      <c r="C7598" s="100" t="s">
        <v>456</v>
      </c>
      <c r="D7598" s="101">
        <f>VLOOKUP(Pag_Inicio_Corr_mas_casos[[#This Row],[Corregimiento]],Hoja3!$A$2:$D$676,4,0)</f>
        <v>40604</v>
      </c>
      <c r="E7598" s="100">
        <v>18</v>
      </c>
      <c r="H7598" t="s">
        <v>845</v>
      </c>
    </row>
    <row r="7599" spans="1:8">
      <c r="A7599" s="98">
        <v>44250</v>
      </c>
      <c r="B7599" s="99">
        <v>44250</v>
      </c>
      <c r="C7599" s="100" t="s">
        <v>504</v>
      </c>
      <c r="D7599" s="101">
        <f>VLOOKUP(Pag_Inicio_Corr_mas_casos[[#This Row],[Corregimiento]],Hoja3!$A$2:$D$676,4,0)</f>
        <v>80805</v>
      </c>
      <c r="E7599" s="100">
        <v>15</v>
      </c>
      <c r="H7599" t="s">
        <v>843</v>
      </c>
    </row>
    <row r="7600" spans="1:8">
      <c r="A7600" s="98">
        <v>44250</v>
      </c>
      <c r="B7600" s="99">
        <v>44250</v>
      </c>
      <c r="C7600" s="100" t="s">
        <v>981</v>
      </c>
      <c r="D7600" s="101">
        <f>VLOOKUP(Pag_Inicio_Corr_mas_casos[[#This Row],[Corregimiento]],Hoja3!$A$2:$D$676,4,0)</f>
        <v>20207</v>
      </c>
      <c r="E7600" s="100">
        <v>14</v>
      </c>
      <c r="H7600" t="s">
        <v>807</v>
      </c>
    </row>
    <row r="7601" spans="1:8">
      <c r="A7601" s="98">
        <v>44250</v>
      </c>
      <c r="B7601" s="99">
        <v>44250</v>
      </c>
      <c r="C7601" s="100" t="s">
        <v>956</v>
      </c>
      <c r="D7601" s="101">
        <f>VLOOKUP(Pag_Inicio_Corr_mas_casos[[#This Row],[Corregimiento]],Hoja3!$A$2:$D$676,4,0)</f>
        <v>70301</v>
      </c>
      <c r="E7601" s="100">
        <v>14</v>
      </c>
      <c r="H7601" t="s">
        <v>863</v>
      </c>
    </row>
    <row r="7602" spans="1:8">
      <c r="A7602" s="98">
        <v>44250</v>
      </c>
      <c r="B7602" s="99">
        <v>44250</v>
      </c>
      <c r="C7602" s="100" t="s">
        <v>473</v>
      </c>
      <c r="D7602" s="101">
        <f>VLOOKUP(Pag_Inicio_Corr_mas_casos[[#This Row],[Corregimiento]],Hoja3!$A$2:$D$676,4,0)</f>
        <v>80819</v>
      </c>
      <c r="E7602" s="100">
        <v>13</v>
      </c>
      <c r="H7602" t="s">
        <v>788</v>
      </c>
    </row>
    <row r="7603" spans="1:8">
      <c r="A7603" s="98">
        <v>44250</v>
      </c>
      <c r="B7603" s="99">
        <v>44250</v>
      </c>
      <c r="C7603" s="100" t="s">
        <v>509</v>
      </c>
      <c r="D7603" s="101">
        <f>VLOOKUP(Pag_Inicio_Corr_mas_casos[[#This Row],[Corregimiento]],Hoja3!$A$2:$D$676,4,0)</f>
        <v>130701</v>
      </c>
      <c r="E7603" s="100">
        <v>12</v>
      </c>
      <c r="H7603" t="s">
        <v>947</v>
      </c>
    </row>
    <row r="7604" spans="1:8">
      <c r="A7604" s="98">
        <v>44250</v>
      </c>
      <c r="B7604" s="99">
        <v>44250</v>
      </c>
      <c r="C7604" s="100" t="s">
        <v>920</v>
      </c>
      <c r="D7604" s="101">
        <f>VLOOKUP(Pag_Inicio_Corr_mas_casos[[#This Row],[Corregimiento]],Hoja3!$A$2:$D$676,4,0)</f>
        <v>130101</v>
      </c>
      <c r="E7604" s="100">
        <v>12</v>
      </c>
      <c r="H7604" t="s">
        <v>831</v>
      </c>
    </row>
    <row r="7605" spans="1:8">
      <c r="A7605" s="98">
        <v>44250</v>
      </c>
      <c r="B7605" s="99">
        <v>44250</v>
      </c>
      <c r="C7605" s="100" t="s">
        <v>516</v>
      </c>
      <c r="D7605" s="101">
        <f>VLOOKUP(Pag_Inicio_Corr_mas_casos[[#This Row],[Corregimiento]],Hoja3!$A$2:$D$676,4,0)</f>
        <v>130706</v>
      </c>
      <c r="E7605" s="100">
        <v>11</v>
      </c>
      <c r="H7605" t="s">
        <v>883</v>
      </c>
    </row>
    <row r="7606" spans="1:8">
      <c r="A7606" s="98">
        <v>44250</v>
      </c>
      <c r="B7606" s="99">
        <v>44250</v>
      </c>
      <c r="C7606" s="100" t="s">
        <v>962</v>
      </c>
      <c r="D7606" s="101">
        <f>VLOOKUP(Pag_Inicio_Corr_mas_casos[[#This Row],[Corregimiento]],Hoja3!$A$2:$D$676,4,0)</f>
        <v>20601</v>
      </c>
      <c r="E7606" s="100">
        <v>10</v>
      </c>
      <c r="H7606" t="s">
        <v>746</v>
      </c>
    </row>
    <row r="7607" spans="1:8">
      <c r="A7607" s="98">
        <v>44250</v>
      </c>
      <c r="B7607" s="99">
        <v>44250</v>
      </c>
      <c r="C7607" s="100" t="s">
        <v>486</v>
      </c>
      <c r="D7607" s="101">
        <f>VLOOKUP(Pag_Inicio_Corr_mas_casos[[#This Row],[Corregimiento]],Hoja3!$A$2:$D$676,4,0)</f>
        <v>80813</v>
      </c>
      <c r="E7607" s="100">
        <v>10</v>
      </c>
      <c r="H7607" t="s">
        <v>966</v>
      </c>
    </row>
    <row r="7608" spans="1:8">
      <c r="A7608" s="98">
        <v>44250</v>
      </c>
      <c r="B7608" s="99">
        <v>44250</v>
      </c>
      <c r="C7608" s="100" t="s">
        <v>678</v>
      </c>
      <c r="D7608" s="101">
        <f>VLOOKUP(Pag_Inicio_Corr_mas_casos[[#This Row],[Corregimiento]],Hoja3!$A$2:$D$676,4,0)</f>
        <v>91001</v>
      </c>
      <c r="E7608" s="100">
        <v>9</v>
      </c>
      <c r="H7608" t="s">
        <v>837</v>
      </c>
    </row>
    <row r="7609" spans="1:8">
      <c r="A7609" s="98">
        <v>44250</v>
      </c>
      <c r="B7609" s="99">
        <v>44250</v>
      </c>
      <c r="C7609" s="100" t="s">
        <v>501</v>
      </c>
      <c r="D7609" s="101">
        <f>VLOOKUP(Pag_Inicio_Corr_mas_casos[[#This Row],[Corregimiento]],Hoja3!$A$2:$D$676,4,0)</f>
        <v>80809</v>
      </c>
      <c r="E7609" s="100">
        <v>9</v>
      </c>
      <c r="H7609" t="s">
        <v>894</v>
      </c>
    </row>
    <row r="7610" spans="1:8">
      <c r="A7610" s="98">
        <v>44250</v>
      </c>
      <c r="B7610" s="99">
        <v>44250</v>
      </c>
      <c r="C7610" s="100" t="s">
        <v>542</v>
      </c>
      <c r="D7610" s="101">
        <f>VLOOKUP(Pag_Inicio_Corr_mas_casos[[#This Row],[Corregimiento]],Hoja3!$A$2:$D$676,4,0)</f>
        <v>10206</v>
      </c>
      <c r="E7610" s="100">
        <v>9</v>
      </c>
      <c r="H7610" t="s">
        <v>800</v>
      </c>
    </row>
    <row r="7611" spans="1:8">
      <c r="A7611" s="98">
        <v>44250</v>
      </c>
      <c r="B7611" s="99">
        <v>44250</v>
      </c>
      <c r="C7611" s="100" t="s">
        <v>477</v>
      </c>
      <c r="D7611" s="101">
        <f>VLOOKUP(Pag_Inicio_Corr_mas_casos[[#This Row],[Corregimiento]],Hoja3!$A$2:$D$676,4,0)</f>
        <v>130702</v>
      </c>
      <c r="E7611" s="100">
        <v>9</v>
      </c>
      <c r="H7611" t="s">
        <v>755</v>
      </c>
    </row>
    <row r="7612" spans="1:8">
      <c r="A7612" s="98">
        <v>44250</v>
      </c>
      <c r="B7612" s="99">
        <v>44250</v>
      </c>
      <c r="C7612" s="100" t="s">
        <v>505</v>
      </c>
      <c r="D7612" s="101">
        <f>VLOOKUP(Pag_Inicio_Corr_mas_casos[[#This Row],[Corregimiento]],Hoja3!$A$2:$D$676,4,0)</f>
        <v>130717</v>
      </c>
      <c r="E7612" s="100">
        <v>8</v>
      </c>
      <c r="H7612" t="s">
        <v>736</v>
      </c>
    </row>
    <row r="7613" spans="1:8">
      <c r="A7613" s="98">
        <v>44250</v>
      </c>
      <c r="B7613" s="99">
        <v>44250</v>
      </c>
      <c r="C7613" s="100" t="s">
        <v>481</v>
      </c>
      <c r="D7613" s="101">
        <f>VLOOKUP(Pag_Inicio_Corr_mas_casos[[#This Row],[Corregimiento]],Hoja3!$A$2:$D$676,4,0)</f>
        <v>80810</v>
      </c>
      <c r="E7613" s="100">
        <v>8</v>
      </c>
      <c r="H7613" t="s">
        <v>939</v>
      </c>
    </row>
    <row r="7614" spans="1:8">
      <c r="A7614" s="98">
        <v>44250</v>
      </c>
      <c r="B7614" s="99">
        <v>44250</v>
      </c>
      <c r="C7614" s="100" t="s">
        <v>647</v>
      </c>
      <c r="D7614" s="101">
        <f>VLOOKUP(Pag_Inicio_Corr_mas_casos[[#This Row],[Corregimiento]],Hoja3!$A$2:$D$676,4,0)</f>
        <v>91007</v>
      </c>
      <c r="E7614" s="100">
        <v>8</v>
      </c>
      <c r="H7614" t="s">
        <v>864</v>
      </c>
    </row>
    <row r="7615" spans="1:8">
      <c r="A7615" s="169">
        <v>44251</v>
      </c>
      <c r="B7615" s="170">
        <v>44251</v>
      </c>
      <c r="C7615" s="171" t="s">
        <v>982</v>
      </c>
      <c r="D7615" s="172">
        <f>VLOOKUP(Pag_Inicio_Corr_mas_casos[[#This Row],[Corregimiento]],Hoja3!$A$2:$D$676,4,0)</f>
        <v>100101</v>
      </c>
      <c r="E7615" s="171">
        <v>115</v>
      </c>
      <c r="H7615" t="s">
        <v>946</v>
      </c>
    </row>
    <row r="7616" spans="1:8">
      <c r="A7616" s="169">
        <v>44251</v>
      </c>
      <c r="B7616" s="171">
        <v>44251</v>
      </c>
      <c r="C7616" s="171" t="s">
        <v>478</v>
      </c>
      <c r="D7616" s="172">
        <f>VLOOKUP(Pag_Inicio_Corr_mas_casos[[#This Row],[Corregimiento]],Hoja3!$A$2:$D$676,4,0)</f>
        <v>40601</v>
      </c>
      <c r="E7616" s="171">
        <v>46</v>
      </c>
      <c r="H7616" t="s">
        <v>855</v>
      </c>
    </row>
    <row r="7617" spans="1:8">
      <c r="A7617" s="169">
        <v>44251</v>
      </c>
      <c r="B7617" s="171">
        <v>44251</v>
      </c>
      <c r="C7617" s="171" t="s">
        <v>952</v>
      </c>
      <c r="D7617" s="172">
        <f>VLOOKUP(Pag_Inicio_Corr_mas_casos[[#This Row],[Corregimiento]],Hoja3!$A$2:$D$676,4,0)</f>
        <v>90303</v>
      </c>
      <c r="E7617" s="171">
        <v>20</v>
      </c>
      <c r="H7617" t="s">
        <v>797</v>
      </c>
    </row>
    <row r="7618" spans="1:8">
      <c r="A7618" s="169">
        <v>44251</v>
      </c>
      <c r="B7618" s="171">
        <v>44251</v>
      </c>
      <c r="C7618" s="171" t="s">
        <v>580</v>
      </c>
      <c r="D7618" s="172">
        <f>VLOOKUP(Pag_Inicio_Corr_mas_casos[[#This Row],[Corregimiento]],Hoja3!$A$2:$D$676,4,0)</f>
        <v>40612</v>
      </c>
      <c r="E7618" s="171">
        <v>18</v>
      </c>
      <c r="H7618" t="s">
        <v>736</v>
      </c>
    </row>
    <row r="7619" spans="1:8">
      <c r="A7619" s="169">
        <v>44251</v>
      </c>
      <c r="B7619" s="171">
        <v>44251</v>
      </c>
      <c r="C7619" s="171" t="s">
        <v>559</v>
      </c>
      <c r="D7619" s="172">
        <f>VLOOKUP(Pag_Inicio_Corr_mas_casos[[#This Row],[Corregimiento]],Hoja3!$A$2:$D$676,4,0)</f>
        <v>10101</v>
      </c>
      <c r="E7619" s="171">
        <v>16</v>
      </c>
      <c r="H7619" t="s">
        <v>845</v>
      </c>
    </row>
    <row r="7620" spans="1:8">
      <c r="A7620" s="169">
        <v>44251</v>
      </c>
      <c r="B7620" s="171">
        <v>44251</v>
      </c>
      <c r="C7620" s="171" t="s">
        <v>981</v>
      </c>
      <c r="D7620" s="172">
        <f>VLOOKUP(Pag_Inicio_Corr_mas_casos[[#This Row],[Corregimiento]],Hoja3!$A$2:$D$676,4,0)</f>
        <v>20207</v>
      </c>
      <c r="E7620" s="171">
        <v>16</v>
      </c>
      <c r="H7620" t="s">
        <v>807</v>
      </c>
    </row>
    <row r="7621" spans="1:8">
      <c r="A7621" s="169">
        <v>44251</v>
      </c>
      <c r="B7621" s="171">
        <v>44251</v>
      </c>
      <c r="C7621" s="171" t="s">
        <v>983</v>
      </c>
      <c r="D7621" s="172">
        <f>VLOOKUP(Pag_Inicio_Corr_mas_casos[[#This Row],[Corregimiento]],Hoja3!$A$2:$D$676,4,0)</f>
        <v>91101</v>
      </c>
      <c r="E7621" s="171">
        <v>16</v>
      </c>
      <c r="H7621" t="s">
        <v>864</v>
      </c>
    </row>
    <row r="7622" spans="1:8">
      <c r="A7622" s="169">
        <v>44251</v>
      </c>
      <c r="B7622" s="171">
        <v>44251</v>
      </c>
      <c r="C7622" s="171" t="s">
        <v>484</v>
      </c>
      <c r="D7622" s="172">
        <f>VLOOKUP(Pag_Inicio_Corr_mas_casos[[#This Row],[Corregimiento]],Hoja3!$A$2:$D$676,4,0)</f>
        <v>10201</v>
      </c>
      <c r="E7622" s="171">
        <v>15</v>
      </c>
      <c r="H7622" t="s">
        <v>788</v>
      </c>
    </row>
    <row r="7623" spans="1:8">
      <c r="A7623" s="169">
        <v>44251</v>
      </c>
      <c r="B7623" s="171">
        <v>44251</v>
      </c>
      <c r="C7623" s="171" t="s">
        <v>542</v>
      </c>
      <c r="D7623" s="172">
        <f>VLOOKUP(Pag_Inicio_Corr_mas_casos[[#This Row],[Corregimiento]],Hoja3!$A$2:$D$676,4,0)</f>
        <v>10206</v>
      </c>
      <c r="E7623" s="171">
        <v>15</v>
      </c>
      <c r="H7623" t="s">
        <v>792</v>
      </c>
    </row>
    <row r="7624" spans="1:8">
      <c r="A7624" s="169">
        <v>44251</v>
      </c>
      <c r="B7624" s="171">
        <v>44251</v>
      </c>
      <c r="C7624" s="171" t="s">
        <v>570</v>
      </c>
      <c r="D7624" s="172">
        <f>VLOOKUP(Pag_Inicio_Corr_mas_casos[[#This Row],[Corregimiento]],Hoja3!$A$2:$D$676,4,0)</f>
        <v>40501</v>
      </c>
      <c r="E7624" s="171">
        <v>14</v>
      </c>
      <c r="H7624" t="s">
        <v>821</v>
      </c>
    </row>
    <row r="7625" spans="1:8">
      <c r="A7625" s="169">
        <v>44251</v>
      </c>
      <c r="B7625" s="171">
        <v>44251</v>
      </c>
      <c r="C7625" s="171" t="s">
        <v>462</v>
      </c>
      <c r="D7625" s="172">
        <f>VLOOKUP(Pag_Inicio_Corr_mas_casos[[#This Row],[Corregimiento]],Hoja3!$A$2:$D$676,4,0)</f>
        <v>130106</v>
      </c>
      <c r="E7625" s="171">
        <v>14</v>
      </c>
      <c r="H7625" t="s">
        <v>939</v>
      </c>
    </row>
    <row r="7626" spans="1:8">
      <c r="A7626" s="169">
        <v>44251</v>
      </c>
      <c r="B7626" s="171">
        <v>44251</v>
      </c>
      <c r="C7626" s="171" t="s">
        <v>945</v>
      </c>
      <c r="D7626" s="172">
        <f>VLOOKUP(Pag_Inicio_Corr_mas_casos[[#This Row],[Corregimiento]],Hoja3!$A$2:$D$676,4,0)</f>
        <v>40402</v>
      </c>
      <c r="E7626" s="171">
        <v>12</v>
      </c>
      <c r="H7626" t="s">
        <v>969</v>
      </c>
    </row>
    <row r="7627" spans="1:8">
      <c r="A7627" s="169">
        <v>44251</v>
      </c>
      <c r="B7627" s="171">
        <v>44251</v>
      </c>
      <c r="C7627" s="171" t="s">
        <v>962</v>
      </c>
      <c r="D7627" s="172">
        <f>VLOOKUP(Pag_Inicio_Corr_mas_casos[[#This Row],[Corregimiento]],Hoja3!$A$2:$D$676,4,0)</f>
        <v>20601</v>
      </c>
      <c r="E7627" s="171">
        <v>12</v>
      </c>
      <c r="H7627" t="s">
        <v>731</v>
      </c>
    </row>
    <row r="7628" spans="1:8">
      <c r="A7628" s="169">
        <v>44251</v>
      </c>
      <c r="B7628" s="171">
        <v>44251</v>
      </c>
      <c r="C7628" s="171" t="s">
        <v>469</v>
      </c>
      <c r="D7628" s="172">
        <f>VLOOKUP(Pag_Inicio_Corr_mas_casos[[#This Row],[Corregimiento]],Hoja3!$A$2:$D$676,4,0)</f>
        <v>80817</v>
      </c>
      <c r="E7628" s="171">
        <v>12</v>
      </c>
      <c r="H7628" t="s">
        <v>839</v>
      </c>
    </row>
    <row r="7629" spans="1:8">
      <c r="A7629" s="169">
        <v>44251</v>
      </c>
      <c r="B7629" s="171">
        <v>44251</v>
      </c>
      <c r="C7629" s="171" t="s">
        <v>984</v>
      </c>
      <c r="D7629" s="172">
        <f>VLOOKUP(Pag_Inicio_Corr_mas_casos[[#This Row],[Corregimiento]],Hoja3!$A$2:$D$676,4,0)</f>
        <v>80823</v>
      </c>
      <c r="E7629" s="171">
        <v>11</v>
      </c>
      <c r="H7629" t="s">
        <v>831</v>
      </c>
    </row>
    <row r="7630" spans="1:8">
      <c r="A7630" s="169">
        <v>44251</v>
      </c>
      <c r="B7630" s="171">
        <v>44251</v>
      </c>
      <c r="C7630" s="171" t="s">
        <v>959</v>
      </c>
      <c r="D7630" s="172">
        <f>VLOOKUP(Pag_Inicio_Corr_mas_casos[[#This Row],[Corregimiento]],Hoja3!$A$2:$D$676,4,0)</f>
        <v>20405</v>
      </c>
      <c r="E7630" s="171">
        <v>10</v>
      </c>
      <c r="H7630" t="s">
        <v>738</v>
      </c>
    </row>
    <row r="7631" spans="1:8">
      <c r="A7631" s="169">
        <v>44251</v>
      </c>
      <c r="B7631" s="171">
        <v>44251</v>
      </c>
      <c r="C7631" s="171" t="s">
        <v>482</v>
      </c>
      <c r="D7631" s="172">
        <f>VLOOKUP(Pag_Inicio_Corr_mas_casos[[#This Row],[Corregimiento]],Hoja3!$A$2:$D$676,4,0)</f>
        <v>30107</v>
      </c>
      <c r="E7631" s="171">
        <v>10</v>
      </c>
      <c r="H7631" t="s">
        <v>800</v>
      </c>
    </row>
    <row r="7632" spans="1:8">
      <c r="A7632" s="169">
        <v>44251</v>
      </c>
      <c r="B7632" s="171">
        <v>44251</v>
      </c>
      <c r="C7632" s="171" t="s">
        <v>985</v>
      </c>
      <c r="D7632" s="172">
        <f>VLOOKUP(Pag_Inicio_Corr_mas_casos[[#This Row],[Corregimiento]],Hoja3!$A$2:$D$676,4,0)</f>
        <v>10215</v>
      </c>
      <c r="E7632" s="171">
        <v>10</v>
      </c>
      <c r="H7632" t="s">
        <v>977</v>
      </c>
    </row>
    <row r="7633" spans="1:8">
      <c r="A7633" s="169">
        <v>44251</v>
      </c>
      <c r="B7633" s="171">
        <v>44251</v>
      </c>
      <c r="C7633" s="171" t="s">
        <v>976</v>
      </c>
      <c r="D7633" s="172">
        <f>VLOOKUP(Pag_Inicio_Corr_mas_casos[[#This Row],[Corregimiento]],Hoja3!$A$2:$D$676,4,0)</f>
        <v>40205</v>
      </c>
      <c r="E7633" s="171">
        <v>9</v>
      </c>
      <c r="H7633" t="s">
        <v>729</v>
      </c>
    </row>
    <row r="7634" spans="1:8">
      <c r="A7634" s="169">
        <v>44251</v>
      </c>
      <c r="B7634" s="171">
        <v>44251</v>
      </c>
      <c r="C7634" s="171" t="s">
        <v>468</v>
      </c>
      <c r="D7634" s="172">
        <f>VLOOKUP(Pag_Inicio_Corr_mas_casos[[#This Row],[Corregimiento]],Hoja3!$A$2:$D$676,4,0)</f>
        <v>80816</v>
      </c>
      <c r="E7634" s="171">
        <v>9</v>
      </c>
      <c r="H7634" t="s">
        <v>954</v>
      </c>
    </row>
    <row r="7635" spans="1:8">
      <c r="A7635" s="94">
        <v>44252</v>
      </c>
      <c r="B7635" s="95">
        <v>44252</v>
      </c>
      <c r="C7635" s="96" t="s">
        <v>982</v>
      </c>
      <c r="D7635" s="97">
        <f>VLOOKUP(Pag_Inicio_Corr_mas_casos[[#This Row],[Corregimiento]],Hoja3!$A$2:$D$676,4,0)</f>
        <v>100101</v>
      </c>
      <c r="E7635" s="96">
        <v>67</v>
      </c>
      <c r="H7635" t="s">
        <v>853</v>
      </c>
    </row>
    <row r="7636" spans="1:8">
      <c r="A7636" s="94">
        <v>44252</v>
      </c>
      <c r="B7636" s="95">
        <v>44252</v>
      </c>
      <c r="C7636" s="96" t="s">
        <v>973</v>
      </c>
      <c r="D7636" s="97">
        <f>VLOOKUP(Pag_Inicio_Corr_mas_casos[[#This Row],[Corregimiento]],Hoja3!$A$2:$D$676,4,0)</f>
        <v>40601</v>
      </c>
      <c r="E7636" s="96">
        <v>19</v>
      </c>
      <c r="H7636" t="s">
        <v>946</v>
      </c>
    </row>
    <row r="7637" spans="1:8">
      <c r="A7637" s="94">
        <v>44252</v>
      </c>
      <c r="B7637" s="95">
        <v>44252</v>
      </c>
      <c r="C7637" s="96" t="s">
        <v>678</v>
      </c>
      <c r="D7637" s="97">
        <f>VLOOKUP(Pag_Inicio_Corr_mas_casos[[#This Row],[Corregimiento]],Hoja3!$A$2:$D$676,4,0)</f>
        <v>91001</v>
      </c>
      <c r="E7637" s="96">
        <v>15</v>
      </c>
      <c r="H7637" t="s">
        <v>752</v>
      </c>
    </row>
    <row r="7638" spans="1:8">
      <c r="A7638" s="94">
        <v>44252</v>
      </c>
      <c r="B7638" s="95">
        <v>44252</v>
      </c>
      <c r="C7638" s="96" t="s">
        <v>983</v>
      </c>
      <c r="D7638" s="97">
        <f>VLOOKUP(Pag_Inicio_Corr_mas_casos[[#This Row],[Corregimiento]],Hoja3!$A$2:$D$676,4,0)</f>
        <v>91101</v>
      </c>
      <c r="E7638" s="96">
        <v>14</v>
      </c>
      <c r="H7638" t="s">
        <v>843</v>
      </c>
    </row>
    <row r="7639" spans="1:8">
      <c r="A7639" s="94">
        <v>44252</v>
      </c>
      <c r="B7639" s="95">
        <v>44252</v>
      </c>
      <c r="C7639" s="96" t="s">
        <v>571</v>
      </c>
      <c r="D7639" s="97">
        <f>VLOOKUP(Pag_Inicio_Corr_mas_casos[[#This Row],[Corregimiento]],Hoja3!$A$2:$D$676,4,0)</f>
        <v>91008</v>
      </c>
      <c r="E7639" s="96">
        <v>13</v>
      </c>
      <c r="H7639" t="s">
        <v>807</v>
      </c>
    </row>
    <row r="7640" spans="1:8">
      <c r="A7640" s="94">
        <v>44252</v>
      </c>
      <c r="B7640" s="95">
        <v>44252</v>
      </c>
      <c r="C7640" s="96" t="s">
        <v>542</v>
      </c>
      <c r="D7640" s="97">
        <f>VLOOKUP(Pag_Inicio_Corr_mas_casos[[#This Row],[Corregimiento]],Hoja3!$A$2:$D$676,4,0)</f>
        <v>10206</v>
      </c>
      <c r="E7640" s="96">
        <v>12</v>
      </c>
      <c r="H7640" t="s">
        <v>821</v>
      </c>
    </row>
    <row r="7641" spans="1:8">
      <c r="A7641" s="94">
        <v>44252</v>
      </c>
      <c r="B7641" s="95">
        <v>44252</v>
      </c>
      <c r="C7641" s="96" t="s">
        <v>636</v>
      </c>
      <c r="D7641" s="97">
        <f>VLOOKUP(Pag_Inicio_Corr_mas_casos[[#This Row],[Corregimiento]],Hoja3!$A$2:$D$676,4,0)</f>
        <v>91011</v>
      </c>
      <c r="E7641" s="96">
        <v>12</v>
      </c>
      <c r="H7641" t="s">
        <v>845</v>
      </c>
    </row>
    <row r="7642" spans="1:8">
      <c r="A7642" s="94">
        <v>44252</v>
      </c>
      <c r="B7642" s="95">
        <v>44252</v>
      </c>
      <c r="C7642" s="96" t="s">
        <v>477</v>
      </c>
      <c r="D7642" s="97">
        <f>VLOOKUP(Pag_Inicio_Corr_mas_casos[[#This Row],[Corregimiento]],Hoja3!$A$2:$D$676,4,0)</f>
        <v>130702</v>
      </c>
      <c r="E7642" s="96">
        <v>11</v>
      </c>
      <c r="H7642" t="s">
        <v>792</v>
      </c>
    </row>
    <row r="7643" spans="1:8">
      <c r="A7643" s="94">
        <v>44252</v>
      </c>
      <c r="B7643" s="95">
        <v>44252</v>
      </c>
      <c r="C7643" s="96" t="s">
        <v>962</v>
      </c>
      <c r="D7643" s="97">
        <f>VLOOKUP(Pag_Inicio_Corr_mas_casos[[#This Row],[Corregimiento]],Hoja3!$A$2:$D$676,4,0)</f>
        <v>20601</v>
      </c>
      <c r="E7643" s="96">
        <v>11</v>
      </c>
      <c r="H7643" t="s">
        <v>840</v>
      </c>
    </row>
    <row r="7644" spans="1:8">
      <c r="A7644" s="94">
        <v>44252</v>
      </c>
      <c r="B7644" s="95">
        <v>44252</v>
      </c>
      <c r="C7644" s="96" t="s">
        <v>580</v>
      </c>
      <c r="D7644" s="97">
        <f>VLOOKUP(Pag_Inicio_Corr_mas_casos[[#This Row],[Corregimiento]],Hoja3!$A$2:$D$676,4,0)</f>
        <v>40612</v>
      </c>
      <c r="E7644" s="96">
        <v>11</v>
      </c>
      <c r="H7644" t="s">
        <v>939</v>
      </c>
    </row>
    <row r="7645" spans="1:8">
      <c r="A7645" s="94">
        <v>44252</v>
      </c>
      <c r="B7645" s="95">
        <v>44252</v>
      </c>
      <c r="C7645" s="96" t="s">
        <v>462</v>
      </c>
      <c r="D7645" s="97">
        <f>VLOOKUP(Pag_Inicio_Corr_mas_casos[[#This Row],[Corregimiento]],Hoja3!$A$2:$D$676,4,0)</f>
        <v>130106</v>
      </c>
      <c r="E7645" s="96">
        <v>11</v>
      </c>
      <c r="H7645" t="s">
        <v>908</v>
      </c>
    </row>
    <row r="7646" spans="1:8">
      <c r="A7646" s="94">
        <v>44252</v>
      </c>
      <c r="B7646" s="95">
        <v>44252</v>
      </c>
      <c r="C7646" s="96" t="s">
        <v>985</v>
      </c>
      <c r="D7646" s="97">
        <f>VLOOKUP(Pag_Inicio_Corr_mas_casos[[#This Row],[Corregimiento]],Hoja3!$A$2:$D$676,4,0)</f>
        <v>10215</v>
      </c>
      <c r="E7646" s="96">
        <v>11</v>
      </c>
      <c r="H7646" t="s">
        <v>794</v>
      </c>
    </row>
    <row r="7647" spans="1:8">
      <c r="A7647" s="94">
        <v>44252</v>
      </c>
      <c r="B7647" s="95">
        <v>44252</v>
      </c>
      <c r="C7647" s="96" t="s">
        <v>473</v>
      </c>
      <c r="D7647" s="97">
        <f>VLOOKUP(Pag_Inicio_Corr_mas_casos[[#This Row],[Corregimiento]],Hoja3!$A$2:$D$676,4,0)</f>
        <v>80819</v>
      </c>
      <c r="E7647" s="96">
        <v>11</v>
      </c>
      <c r="H7647" t="s">
        <v>724</v>
      </c>
    </row>
    <row r="7648" spans="1:8">
      <c r="A7648" s="94">
        <v>44252</v>
      </c>
      <c r="B7648" s="95">
        <v>44252</v>
      </c>
      <c r="C7648" s="96" t="s">
        <v>601</v>
      </c>
      <c r="D7648" s="97">
        <f>VLOOKUP(Pag_Inicio_Corr_mas_casos[[#This Row],[Corregimiento]],Hoja3!$A$2:$D$676,4,0)</f>
        <v>40502</v>
      </c>
      <c r="E7648" s="96">
        <v>10</v>
      </c>
      <c r="H7648" t="s">
        <v>977</v>
      </c>
    </row>
    <row r="7649" spans="1:8">
      <c r="A7649" s="94">
        <v>44252</v>
      </c>
      <c r="B7649" s="95">
        <v>44252</v>
      </c>
      <c r="C7649" s="96" t="s">
        <v>484</v>
      </c>
      <c r="D7649" s="97">
        <f>VLOOKUP(Pag_Inicio_Corr_mas_casos[[#This Row],[Corregimiento]],Hoja3!$A$2:$D$676,4,0)</f>
        <v>10201</v>
      </c>
      <c r="E7649" s="96">
        <v>10</v>
      </c>
      <c r="H7649" t="s">
        <v>839</v>
      </c>
    </row>
    <row r="7650" spans="1:8">
      <c r="A7650" s="94">
        <v>44252</v>
      </c>
      <c r="B7650" s="95">
        <v>44252</v>
      </c>
      <c r="C7650" s="96" t="s">
        <v>465</v>
      </c>
      <c r="D7650" s="97">
        <f>VLOOKUP(Pag_Inicio_Corr_mas_casos[[#This Row],[Corregimiento]],Hoja3!$A$2:$D$676,4,0)</f>
        <v>80821</v>
      </c>
      <c r="E7650" s="96">
        <v>9</v>
      </c>
      <c r="H7650" t="s">
        <v>555</v>
      </c>
    </row>
    <row r="7651" spans="1:8">
      <c r="A7651" s="94">
        <v>44252</v>
      </c>
      <c r="B7651" s="95">
        <v>44252</v>
      </c>
      <c r="C7651" s="96" t="s">
        <v>570</v>
      </c>
      <c r="D7651" s="97">
        <f>VLOOKUP(Pag_Inicio_Corr_mas_casos[[#This Row],[Corregimiento]],Hoja3!$A$2:$D$676,4,0)</f>
        <v>40501</v>
      </c>
      <c r="E7651" s="96">
        <v>9</v>
      </c>
      <c r="H7651" t="s">
        <v>818</v>
      </c>
    </row>
    <row r="7652" spans="1:8">
      <c r="A7652" s="94">
        <v>44252</v>
      </c>
      <c r="B7652" s="95">
        <v>44252</v>
      </c>
      <c r="C7652" s="96" t="s">
        <v>547</v>
      </c>
      <c r="D7652" s="97">
        <f>VLOOKUP(Pag_Inicio_Corr_mas_casos[[#This Row],[Corregimiento]],Hoja3!$A$2:$D$676,4,0)</f>
        <v>40203</v>
      </c>
      <c r="E7652" s="96">
        <v>9</v>
      </c>
      <c r="H7652" t="s">
        <v>738</v>
      </c>
    </row>
    <row r="7653" spans="1:8">
      <c r="A7653" s="94">
        <v>44252</v>
      </c>
      <c r="B7653" s="95">
        <v>44252</v>
      </c>
      <c r="C7653" s="96" t="s">
        <v>694</v>
      </c>
      <c r="D7653" s="97">
        <f>VLOOKUP(Pag_Inicio_Corr_mas_casos[[#This Row],[Corregimiento]],Hoja3!$A$2:$D$676,4,0)</f>
        <v>20103</v>
      </c>
      <c r="E7653" s="96">
        <v>9</v>
      </c>
      <c r="H7653" t="s">
        <v>746</v>
      </c>
    </row>
    <row r="7654" spans="1:8">
      <c r="A7654" s="94">
        <v>44252</v>
      </c>
      <c r="B7654" s="95">
        <v>44252</v>
      </c>
      <c r="C7654" s="96" t="s">
        <v>599</v>
      </c>
      <c r="D7654" s="97">
        <f>VLOOKUP(Pag_Inicio_Corr_mas_casos[[#This Row],[Corregimiento]],Hoja3!$A$2:$D$676,4,0)</f>
        <v>10203</v>
      </c>
      <c r="E7654" s="96">
        <v>9</v>
      </c>
      <c r="H7654" t="s">
        <v>804</v>
      </c>
    </row>
    <row r="7655" spans="1:8">
      <c r="A7655" s="90">
        <v>44253</v>
      </c>
      <c r="B7655" s="91">
        <v>44253</v>
      </c>
      <c r="C7655" s="92" t="s">
        <v>983</v>
      </c>
      <c r="D7655" s="93">
        <f>VLOOKUP(Pag_Inicio_Corr_mas_casos[[#This Row],[Corregimiento]],Hoja3!$A$2:$D$676,4,0)</f>
        <v>91101</v>
      </c>
      <c r="E7655" s="92">
        <v>18</v>
      </c>
      <c r="H7655" t="s">
        <v>779</v>
      </c>
    </row>
    <row r="7656" spans="1:8">
      <c r="A7656" s="90">
        <v>44253</v>
      </c>
      <c r="B7656" s="92">
        <v>44253</v>
      </c>
      <c r="C7656" s="92" t="s">
        <v>973</v>
      </c>
      <c r="D7656" s="93">
        <f>VLOOKUP(Pag_Inicio_Corr_mas_casos[[#This Row],[Corregimiento]],Hoja3!$A$2:$D$676,4,0)</f>
        <v>40601</v>
      </c>
      <c r="E7656" s="92">
        <v>14</v>
      </c>
      <c r="H7656" t="s">
        <v>894</v>
      </c>
    </row>
    <row r="7657" spans="1:8">
      <c r="A7657" s="90">
        <v>44253</v>
      </c>
      <c r="B7657" s="92">
        <v>44253</v>
      </c>
      <c r="C7657" s="92" t="s">
        <v>462</v>
      </c>
      <c r="D7657" s="93">
        <f>VLOOKUP(Pag_Inicio_Corr_mas_casos[[#This Row],[Corregimiento]],Hoja3!$A$2:$D$676,4,0)</f>
        <v>130106</v>
      </c>
      <c r="E7657" s="92">
        <v>13</v>
      </c>
      <c r="H7657" t="s">
        <v>788</v>
      </c>
    </row>
    <row r="7658" spans="1:8">
      <c r="A7658" s="90">
        <v>44253</v>
      </c>
      <c r="B7658" s="92">
        <v>44253</v>
      </c>
      <c r="C7658" s="92" t="s">
        <v>540</v>
      </c>
      <c r="D7658" s="93">
        <f>VLOOKUP(Pag_Inicio_Corr_mas_casos[[#This Row],[Corregimiento]],Hoja3!$A$2:$D$676,4,0)</f>
        <v>40611</v>
      </c>
      <c r="E7658" s="92">
        <v>11</v>
      </c>
      <c r="H7658" t="s">
        <v>978</v>
      </c>
    </row>
    <row r="7659" spans="1:8">
      <c r="A7659" s="90">
        <v>44253</v>
      </c>
      <c r="B7659" s="92">
        <v>44253</v>
      </c>
      <c r="C7659" s="92" t="s">
        <v>580</v>
      </c>
      <c r="D7659" s="93">
        <f>VLOOKUP(Pag_Inicio_Corr_mas_casos[[#This Row],[Corregimiento]],Hoja3!$A$2:$D$676,4,0)</f>
        <v>40612</v>
      </c>
      <c r="E7659" s="92">
        <v>11</v>
      </c>
      <c r="H7659" t="s">
        <v>845</v>
      </c>
    </row>
    <row r="7660" spans="1:8">
      <c r="A7660" s="90">
        <v>44253</v>
      </c>
      <c r="B7660" s="92">
        <v>44253</v>
      </c>
      <c r="C7660" s="92" t="s">
        <v>495</v>
      </c>
      <c r="D7660" s="93">
        <f>VLOOKUP(Pag_Inicio_Corr_mas_casos[[#This Row],[Corregimiento]],Hoja3!$A$2:$D$676,4,0)</f>
        <v>130708</v>
      </c>
      <c r="E7660" s="92">
        <v>10</v>
      </c>
      <c r="H7660" t="s">
        <v>788</v>
      </c>
    </row>
    <row r="7661" spans="1:8">
      <c r="A7661" s="90">
        <v>44253</v>
      </c>
      <c r="B7661" s="92">
        <v>44253</v>
      </c>
      <c r="C7661" s="92" t="s">
        <v>542</v>
      </c>
      <c r="D7661" s="93">
        <f>VLOOKUP(Pag_Inicio_Corr_mas_casos[[#This Row],[Corregimiento]],Hoja3!$A$2:$D$676,4,0)</f>
        <v>10206</v>
      </c>
      <c r="E7661" s="92">
        <v>9</v>
      </c>
      <c r="H7661" t="s">
        <v>792</v>
      </c>
    </row>
    <row r="7662" spans="1:8">
      <c r="A7662" s="90">
        <v>44253</v>
      </c>
      <c r="B7662" s="92">
        <v>44253</v>
      </c>
      <c r="C7662" s="92" t="s">
        <v>467</v>
      </c>
      <c r="D7662" s="93">
        <f>VLOOKUP(Pag_Inicio_Corr_mas_casos[[#This Row],[Corregimiento]],Hoja3!$A$2:$D$676,4,0)</f>
        <v>81008</v>
      </c>
      <c r="E7662" s="92">
        <v>8</v>
      </c>
      <c r="H7662" t="s">
        <v>839</v>
      </c>
    </row>
    <row r="7663" spans="1:8">
      <c r="A7663" s="90">
        <v>44253</v>
      </c>
      <c r="B7663" s="92">
        <v>44253</v>
      </c>
      <c r="C7663" s="92" t="s">
        <v>962</v>
      </c>
      <c r="D7663" s="93">
        <f>VLOOKUP(Pag_Inicio_Corr_mas_casos[[#This Row],[Corregimiento]],Hoja3!$A$2:$D$676,4,0)</f>
        <v>20601</v>
      </c>
      <c r="E7663" s="92">
        <v>8</v>
      </c>
      <c r="H7663" t="s">
        <v>723</v>
      </c>
    </row>
    <row r="7664" spans="1:8">
      <c r="A7664" s="90">
        <v>44253</v>
      </c>
      <c r="B7664" s="92">
        <v>44253</v>
      </c>
      <c r="C7664" s="92" t="s">
        <v>559</v>
      </c>
      <c r="D7664" s="93">
        <f>VLOOKUP(Pag_Inicio_Corr_mas_casos[[#This Row],[Corregimiento]],Hoja3!$A$2:$D$676,4,0)</f>
        <v>10101</v>
      </c>
      <c r="E7664" s="92">
        <v>8</v>
      </c>
      <c r="H7664" t="s">
        <v>738</v>
      </c>
    </row>
    <row r="7665" spans="1:8">
      <c r="A7665" s="90">
        <v>44253</v>
      </c>
      <c r="B7665" s="92">
        <v>44253</v>
      </c>
      <c r="C7665" s="92" t="s">
        <v>506</v>
      </c>
      <c r="D7665" s="93">
        <f>VLOOKUP(Pag_Inicio_Corr_mas_casos[[#This Row],[Corregimiento]],Hoja3!$A$2:$D$676,4,0)</f>
        <v>81003</v>
      </c>
      <c r="E7665" s="92">
        <v>8</v>
      </c>
      <c r="H7665" t="s">
        <v>789</v>
      </c>
    </row>
    <row r="7666" spans="1:8">
      <c r="A7666" s="90">
        <v>44253</v>
      </c>
      <c r="B7666" s="92">
        <v>44253</v>
      </c>
      <c r="C7666" s="92" t="s">
        <v>575</v>
      </c>
      <c r="D7666" s="93">
        <f>VLOOKUP(Pag_Inicio_Corr_mas_casos[[#This Row],[Corregimiento]],Hoja3!$A$2:$D$676,4,0)</f>
        <v>40610</v>
      </c>
      <c r="E7666" s="92">
        <v>7</v>
      </c>
      <c r="H7666" t="s">
        <v>864</v>
      </c>
    </row>
    <row r="7667" spans="1:8">
      <c r="A7667" s="90">
        <v>44253</v>
      </c>
      <c r="B7667" s="92">
        <v>44253</v>
      </c>
      <c r="C7667" s="92" t="s">
        <v>486</v>
      </c>
      <c r="D7667" s="93">
        <f>VLOOKUP(Pag_Inicio_Corr_mas_casos[[#This Row],[Corregimiento]],Hoja3!$A$2:$D$676,4,0)</f>
        <v>80813</v>
      </c>
      <c r="E7667" s="92">
        <v>6</v>
      </c>
      <c r="H7667" t="s">
        <v>555</v>
      </c>
    </row>
    <row r="7668" spans="1:8">
      <c r="A7668" s="90">
        <v>44253</v>
      </c>
      <c r="B7668" s="92">
        <v>44253</v>
      </c>
      <c r="C7668" s="92" t="s">
        <v>505</v>
      </c>
      <c r="D7668" s="93">
        <f>VLOOKUP(Pag_Inicio_Corr_mas_casos[[#This Row],[Corregimiento]],Hoja3!$A$2:$D$676,4,0)</f>
        <v>130717</v>
      </c>
      <c r="E7668" s="92">
        <v>6</v>
      </c>
      <c r="H7668" t="s">
        <v>760</v>
      </c>
    </row>
    <row r="7669" spans="1:8">
      <c r="A7669" s="90">
        <v>44253</v>
      </c>
      <c r="B7669" s="92">
        <v>44253</v>
      </c>
      <c r="C7669" s="92" t="s">
        <v>975</v>
      </c>
      <c r="D7669" s="93">
        <f>VLOOKUP(Pag_Inicio_Corr_mas_casos[[#This Row],[Corregimiento]],Hoja3!$A$2:$D$676,4,0)</f>
        <v>40201</v>
      </c>
      <c r="E7669" s="92">
        <v>6</v>
      </c>
      <c r="H7669" t="s">
        <v>797</v>
      </c>
    </row>
    <row r="7670" spans="1:8">
      <c r="A7670" s="90">
        <v>44253</v>
      </c>
      <c r="B7670" s="92">
        <v>44253</v>
      </c>
      <c r="C7670" s="92" t="s">
        <v>936</v>
      </c>
      <c r="D7670" s="93">
        <f>VLOOKUP(Pag_Inicio_Corr_mas_casos[[#This Row],[Corregimiento]],Hoja3!$A$2:$D$676,4,0)</f>
        <v>30102</v>
      </c>
      <c r="E7670" s="92">
        <v>5</v>
      </c>
      <c r="H7670" t="s">
        <v>954</v>
      </c>
    </row>
    <row r="7671" spans="1:8">
      <c r="A7671" s="90">
        <v>44253</v>
      </c>
      <c r="B7671" s="92">
        <v>44253</v>
      </c>
      <c r="C7671" s="92" t="s">
        <v>960</v>
      </c>
      <c r="D7671" s="93">
        <f>VLOOKUP(Pag_Inicio_Corr_mas_casos[[#This Row],[Corregimiento]],Hoja3!$A$2:$D$676,4,0)</f>
        <v>60401</v>
      </c>
      <c r="E7671" s="92">
        <v>5</v>
      </c>
      <c r="H7671" t="s">
        <v>970</v>
      </c>
    </row>
    <row r="7672" spans="1:8">
      <c r="A7672" s="90">
        <v>44253</v>
      </c>
      <c r="B7672" s="92">
        <v>44253</v>
      </c>
      <c r="C7672" s="92" t="s">
        <v>985</v>
      </c>
      <c r="D7672" s="93">
        <f>VLOOKUP(Pag_Inicio_Corr_mas_casos[[#This Row],[Corregimiento]],Hoja3!$A$2:$D$676,4,0)</f>
        <v>10215</v>
      </c>
      <c r="E7672" s="92">
        <v>5</v>
      </c>
      <c r="H7672" t="s">
        <v>977</v>
      </c>
    </row>
    <row r="7673" spans="1:8">
      <c r="A7673" s="90">
        <v>44253</v>
      </c>
      <c r="B7673" s="92">
        <v>44253</v>
      </c>
      <c r="C7673" s="92" t="s">
        <v>531</v>
      </c>
      <c r="D7673" s="93">
        <f>VLOOKUP(Pag_Inicio_Corr_mas_casos[[#This Row],[Corregimiento]],Hoja3!$A$2:$D$676,4,0)</f>
        <v>40503</v>
      </c>
      <c r="E7673" s="92">
        <v>5</v>
      </c>
      <c r="H7673" t="s">
        <v>860</v>
      </c>
    </row>
    <row r="7674" spans="1:8">
      <c r="A7674" s="90">
        <v>44253</v>
      </c>
      <c r="B7674" s="92">
        <v>44253</v>
      </c>
      <c r="C7674" s="92" t="s">
        <v>476</v>
      </c>
      <c r="D7674" s="93">
        <f>VLOOKUP(Pag_Inicio_Corr_mas_casos[[#This Row],[Corregimiento]],Hoja3!$A$2:$D$676,4,0)</f>
        <v>80812</v>
      </c>
      <c r="E7674" s="92">
        <v>5</v>
      </c>
      <c r="H7674" t="s">
        <v>950</v>
      </c>
    </row>
    <row r="7675" spans="1:8">
      <c r="A7675" s="102">
        <v>44254</v>
      </c>
      <c r="B7675" s="103">
        <v>44254</v>
      </c>
      <c r="C7675" s="104" t="s">
        <v>982</v>
      </c>
      <c r="D7675" s="105">
        <f>VLOOKUP(Pag_Inicio_Corr_mas_casos[[#This Row],[Corregimiento]],Hoja3!$A$2:$D$676,4,0)</f>
        <v>100101</v>
      </c>
      <c r="E7675" s="104">
        <v>18</v>
      </c>
      <c r="H7675" t="s">
        <v>955</v>
      </c>
    </row>
    <row r="7676" spans="1:8">
      <c r="A7676" s="102">
        <v>44254</v>
      </c>
      <c r="B7676" s="104">
        <v>44254</v>
      </c>
      <c r="C7676" s="104" t="s">
        <v>507</v>
      </c>
      <c r="D7676" s="105">
        <f>VLOOKUP(Pag_Inicio_Corr_mas_casos[[#This Row],[Corregimiento]],Hoja3!$A$2:$D$676,4,0)</f>
        <v>81009</v>
      </c>
      <c r="E7676" s="104">
        <v>16</v>
      </c>
      <c r="H7676" t="s">
        <v>883</v>
      </c>
    </row>
    <row r="7677" spans="1:8">
      <c r="A7677" s="102">
        <v>44254</v>
      </c>
      <c r="B7677" s="104">
        <v>44254</v>
      </c>
      <c r="C7677" s="104" t="s">
        <v>973</v>
      </c>
      <c r="D7677" s="105">
        <f>VLOOKUP(Pag_Inicio_Corr_mas_casos[[#This Row],[Corregimiento]],Hoja3!$A$2:$D$676,4,0)</f>
        <v>40601</v>
      </c>
      <c r="E7677" s="104">
        <v>16</v>
      </c>
      <c r="H7677" t="s">
        <v>749</v>
      </c>
    </row>
    <row r="7678" spans="1:8">
      <c r="A7678" s="102">
        <v>44254</v>
      </c>
      <c r="B7678" s="104">
        <v>44254</v>
      </c>
      <c r="C7678" s="104" t="s">
        <v>484</v>
      </c>
      <c r="D7678" s="105">
        <f>VLOOKUP(Pag_Inicio_Corr_mas_casos[[#This Row],[Corregimiento]],Hoja3!$A$2:$D$676,4,0)</f>
        <v>10201</v>
      </c>
      <c r="E7678" s="104">
        <v>15</v>
      </c>
      <c r="H7678" t="s">
        <v>521</v>
      </c>
    </row>
    <row r="7679" spans="1:8">
      <c r="A7679" s="102">
        <v>44254</v>
      </c>
      <c r="B7679" s="104">
        <v>44254</v>
      </c>
      <c r="C7679" s="104" t="s">
        <v>540</v>
      </c>
      <c r="D7679" s="105">
        <f>VLOOKUP(Pag_Inicio_Corr_mas_casos[[#This Row],[Corregimiento]],Hoja3!$A$2:$D$676,4,0)</f>
        <v>40611</v>
      </c>
      <c r="E7679" s="104">
        <v>14</v>
      </c>
      <c r="H7679" t="s">
        <v>973</v>
      </c>
    </row>
    <row r="7680" spans="1:8">
      <c r="A7680" s="102">
        <v>44254</v>
      </c>
      <c r="B7680" s="104">
        <v>44254</v>
      </c>
      <c r="C7680" s="104" t="s">
        <v>983</v>
      </c>
      <c r="D7680" s="105">
        <f>VLOOKUP(Pag_Inicio_Corr_mas_casos[[#This Row],[Corregimiento]],Hoja3!$A$2:$D$676,4,0)</f>
        <v>91101</v>
      </c>
      <c r="E7680" s="104">
        <v>13</v>
      </c>
      <c r="H7680" t="s">
        <v>580</v>
      </c>
    </row>
    <row r="7681" spans="1:8">
      <c r="A7681" s="102">
        <v>44254</v>
      </c>
      <c r="B7681" s="104">
        <v>44254</v>
      </c>
      <c r="C7681" s="104" t="s">
        <v>465</v>
      </c>
      <c r="D7681" s="105">
        <f>VLOOKUP(Pag_Inicio_Corr_mas_casos[[#This Row],[Corregimiento]],Hoja3!$A$2:$D$676,4,0)</f>
        <v>80821</v>
      </c>
      <c r="E7681" s="104">
        <v>13</v>
      </c>
      <c r="H7681" t="s">
        <v>502</v>
      </c>
    </row>
    <row r="7682" spans="1:8">
      <c r="A7682" s="102">
        <v>44254</v>
      </c>
      <c r="B7682" s="104">
        <v>44254</v>
      </c>
      <c r="C7682" s="104" t="s">
        <v>482</v>
      </c>
      <c r="D7682" s="105">
        <f>VLOOKUP(Pag_Inicio_Corr_mas_casos[[#This Row],[Corregimiento]],Hoja3!$A$2:$D$676,4,0)</f>
        <v>30107</v>
      </c>
      <c r="E7682" s="104">
        <v>13</v>
      </c>
      <c r="H7682" t="s">
        <v>571</v>
      </c>
    </row>
    <row r="7683" spans="1:8">
      <c r="A7683" s="102">
        <v>44254</v>
      </c>
      <c r="B7683" s="104">
        <v>44254</v>
      </c>
      <c r="C7683" s="104" t="s">
        <v>571</v>
      </c>
      <c r="D7683" s="105">
        <f>VLOOKUP(Pag_Inicio_Corr_mas_casos[[#This Row],[Corregimiento]],Hoja3!$A$2:$D$676,4,0)</f>
        <v>91008</v>
      </c>
      <c r="E7683" s="104">
        <v>12</v>
      </c>
      <c r="H7683" t="s">
        <v>979</v>
      </c>
    </row>
    <row r="7684" spans="1:8">
      <c r="A7684" s="102">
        <v>44254</v>
      </c>
      <c r="B7684" s="104">
        <v>44254</v>
      </c>
      <c r="C7684" s="104" t="s">
        <v>940</v>
      </c>
      <c r="D7684" s="105">
        <f>VLOOKUP(Pag_Inicio_Corr_mas_casos[[#This Row],[Corregimiento]],Hoja3!$A$2:$D$676,4,0)</f>
        <v>40401</v>
      </c>
      <c r="E7684" s="104">
        <v>12</v>
      </c>
      <c r="H7684" t="s">
        <v>491</v>
      </c>
    </row>
    <row r="7685" spans="1:8">
      <c r="A7685" s="102">
        <v>44254</v>
      </c>
      <c r="B7685" s="104">
        <v>44254</v>
      </c>
      <c r="C7685" s="104" t="s">
        <v>580</v>
      </c>
      <c r="D7685" s="105">
        <f>VLOOKUP(Pag_Inicio_Corr_mas_casos[[#This Row],[Corregimiento]],Hoja3!$A$2:$D$676,4,0)</f>
        <v>40612</v>
      </c>
      <c r="E7685" s="104">
        <v>12</v>
      </c>
      <c r="H7685" t="s">
        <v>540</v>
      </c>
    </row>
    <row r="7686" spans="1:8">
      <c r="A7686" s="102">
        <v>44254</v>
      </c>
      <c r="B7686" s="104">
        <v>44254</v>
      </c>
      <c r="C7686" s="104" t="s">
        <v>935</v>
      </c>
      <c r="D7686" s="105">
        <f>VLOOKUP(Pag_Inicio_Corr_mas_casos[[#This Row],[Corregimiento]],Hoja3!$A$2:$D$676,4,0)</f>
        <v>120702</v>
      </c>
      <c r="E7686" s="104">
        <v>11</v>
      </c>
      <c r="H7686" t="s">
        <v>881</v>
      </c>
    </row>
    <row r="7687" spans="1:8">
      <c r="A7687" s="102">
        <v>44254</v>
      </c>
      <c r="B7687" s="104">
        <v>44254</v>
      </c>
      <c r="C7687" s="104" t="s">
        <v>559</v>
      </c>
      <c r="D7687" s="105">
        <f>VLOOKUP(Pag_Inicio_Corr_mas_casos[[#This Row],[Corregimiento]],Hoja3!$A$2:$D$676,4,0)</f>
        <v>10101</v>
      </c>
      <c r="E7687" s="104">
        <v>9</v>
      </c>
      <c r="H7687" t="s">
        <v>962</v>
      </c>
    </row>
    <row r="7688" spans="1:8">
      <c r="A7688" s="102">
        <v>44254</v>
      </c>
      <c r="B7688" s="104">
        <v>44254</v>
      </c>
      <c r="C7688" s="104" t="s">
        <v>473</v>
      </c>
      <c r="D7688" s="105">
        <f>VLOOKUP(Pag_Inicio_Corr_mas_casos[[#This Row],[Corregimiento]],Hoja3!$A$2:$D$676,4,0)</f>
        <v>80819</v>
      </c>
      <c r="E7688" s="104">
        <v>9</v>
      </c>
      <c r="H7688" t="s">
        <v>554</v>
      </c>
    </row>
    <row r="7689" spans="1:8">
      <c r="A7689" s="102">
        <v>44254</v>
      </c>
      <c r="B7689" s="104">
        <v>44254</v>
      </c>
      <c r="C7689" s="104" t="s">
        <v>512</v>
      </c>
      <c r="D7689" s="105">
        <f>VLOOKUP(Pag_Inicio_Corr_mas_casos[[#This Row],[Corregimiento]],Hoja3!$A$2:$D$676,4,0)</f>
        <v>80807</v>
      </c>
      <c r="E7689" s="104">
        <v>8</v>
      </c>
      <c r="H7689" t="s">
        <v>675</v>
      </c>
    </row>
    <row r="7690" spans="1:8">
      <c r="A7690" s="102">
        <v>44254</v>
      </c>
      <c r="B7690" s="104">
        <v>44254</v>
      </c>
      <c r="C7690" s="104" t="s">
        <v>516</v>
      </c>
      <c r="D7690" s="105">
        <f>VLOOKUP(Pag_Inicio_Corr_mas_casos[[#This Row],[Corregimiento]],Hoja3!$A$2:$D$676,4,0)</f>
        <v>130706</v>
      </c>
      <c r="E7690" s="104">
        <v>8</v>
      </c>
      <c r="H7690" t="s">
        <v>531</v>
      </c>
    </row>
    <row r="7691" spans="1:8">
      <c r="A7691" s="102">
        <v>44254</v>
      </c>
      <c r="B7691" s="104">
        <v>44254</v>
      </c>
      <c r="C7691" s="104" t="s">
        <v>469</v>
      </c>
      <c r="D7691" s="105">
        <f>VLOOKUP(Pag_Inicio_Corr_mas_casos[[#This Row],[Corregimiento]],Hoja3!$A$2:$D$676,4,0)</f>
        <v>80817</v>
      </c>
      <c r="E7691" s="104">
        <v>8</v>
      </c>
      <c r="H7691" t="s">
        <v>678</v>
      </c>
    </row>
    <row r="7692" spans="1:8">
      <c r="A7692" s="102">
        <v>44254</v>
      </c>
      <c r="B7692" s="104">
        <v>44254</v>
      </c>
      <c r="C7692" s="104" t="s">
        <v>542</v>
      </c>
      <c r="D7692" s="105">
        <f>VLOOKUP(Pag_Inicio_Corr_mas_casos[[#This Row],[Corregimiento]],Hoja3!$A$2:$D$676,4,0)</f>
        <v>10206</v>
      </c>
      <c r="E7692" s="104">
        <v>7</v>
      </c>
      <c r="H7692" t="s">
        <v>980</v>
      </c>
    </row>
    <row r="7693" spans="1:8">
      <c r="A7693" s="102">
        <v>44254</v>
      </c>
      <c r="B7693" s="104">
        <v>44254</v>
      </c>
      <c r="C7693" s="104" t="s">
        <v>570</v>
      </c>
      <c r="D7693" s="105">
        <f>VLOOKUP(Pag_Inicio_Corr_mas_casos[[#This Row],[Corregimiento]],Hoja3!$A$2:$D$676,4,0)</f>
        <v>40501</v>
      </c>
      <c r="E7693" s="104">
        <v>7</v>
      </c>
      <c r="H7693" t="s">
        <v>564</v>
      </c>
    </row>
    <row r="7694" spans="1:8">
      <c r="A7694" s="102">
        <v>44254</v>
      </c>
      <c r="B7694" s="104">
        <v>44254</v>
      </c>
      <c r="C7694" s="104" t="s">
        <v>462</v>
      </c>
      <c r="D7694" s="105">
        <f>VLOOKUP(Pag_Inicio_Corr_mas_casos[[#This Row],[Corregimiento]],Hoja3!$A$2:$D$676,4,0)</f>
        <v>130106</v>
      </c>
      <c r="E7694" s="104">
        <v>7</v>
      </c>
      <c r="H7694" t="s">
        <v>963</v>
      </c>
    </row>
    <row r="7695" spans="1:8">
      <c r="A7695" s="73">
        <v>44255</v>
      </c>
      <c r="B7695" s="70">
        <v>44255</v>
      </c>
      <c r="C7695" s="71" t="s">
        <v>845</v>
      </c>
      <c r="D7695" s="72">
        <f>VLOOKUP(Pag_Inicio_Corr_mas_casos[[#This Row],[Corregimiento]],Hoja3!$A$2:$D$676,4,0)</f>
        <v>40601</v>
      </c>
      <c r="E7695" s="71">
        <v>17</v>
      </c>
      <c r="H7695" t="s">
        <v>976</v>
      </c>
    </row>
    <row r="7696" spans="1:8">
      <c r="A7696" s="73">
        <v>44255</v>
      </c>
      <c r="B7696" s="70">
        <v>44255</v>
      </c>
      <c r="C7696" s="71" t="s">
        <v>946</v>
      </c>
      <c r="D7696" s="72">
        <f>VLOOKUP(Pag_Inicio_Corr_mas_casos[[#This Row],[Corregimiento]],Hoja3!$A$2:$D$676,4,0)</f>
        <v>10215</v>
      </c>
      <c r="E7696" s="71">
        <v>11</v>
      </c>
      <c r="H7696" t="s">
        <v>971</v>
      </c>
    </row>
    <row r="7697" spans="1:8">
      <c r="A7697" s="73">
        <v>44255</v>
      </c>
      <c r="B7697" s="70">
        <v>44255</v>
      </c>
      <c r="C7697" s="71" t="s">
        <v>864</v>
      </c>
      <c r="D7697" s="72">
        <f>VLOOKUP(Pag_Inicio_Corr_mas_casos[[#This Row],[Corregimiento]],Hoja3!$A$2:$D$676,4,0)</f>
        <v>91101</v>
      </c>
      <c r="E7697" s="71">
        <v>11</v>
      </c>
      <c r="H7697" t="s">
        <v>456</v>
      </c>
    </row>
    <row r="7698" spans="1:8">
      <c r="A7698" s="73">
        <v>44255</v>
      </c>
      <c r="B7698" s="70">
        <v>44255</v>
      </c>
      <c r="C7698" s="71" t="s">
        <v>786</v>
      </c>
      <c r="D7698" s="72">
        <f>VLOOKUP(Pag_Inicio_Corr_mas_casos[[#This Row],[Corregimiento]],Hoja3!$A$2:$D$676,4,0)</f>
        <v>40501</v>
      </c>
      <c r="E7698" s="71">
        <v>10</v>
      </c>
      <c r="H7698" t="s">
        <v>973</v>
      </c>
    </row>
    <row r="7699" spans="1:8">
      <c r="A7699" s="73">
        <v>44255</v>
      </c>
      <c r="B7699" s="70">
        <v>44255</v>
      </c>
      <c r="C7699" s="71" t="s">
        <v>788</v>
      </c>
      <c r="D7699" s="72">
        <f>VLOOKUP(Pag_Inicio_Corr_mas_casos[[#This Row],[Corregimiento]],Hoja3!$A$2:$D$676,4,0)</f>
        <v>40611</v>
      </c>
      <c r="E7699" s="71">
        <v>10</v>
      </c>
      <c r="H7699" t="s">
        <v>462</v>
      </c>
    </row>
    <row r="7700" spans="1:8">
      <c r="A7700" s="73">
        <v>44255</v>
      </c>
      <c r="B7700" s="70">
        <v>44255</v>
      </c>
      <c r="C7700" s="71" t="s">
        <v>823</v>
      </c>
      <c r="D7700" s="72">
        <f>VLOOKUP(Pag_Inicio_Corr_mas_casos[[#This Row],[Corregimiento]],Hoja3!$A$2:$D$676,4,0)</f>
        <v>130108</v>
      </c>
      <c r="E7700" s="71">
        <v>9</v>
      </c>
      <c r="H7700" t="s">
        <v>965</v>
      </c>
    </row>
    <row r="7701" spans="1:8">
      <c r="A7701" s="73">
        <v>44255</v>
      </c>
      <c r="B7701" s="70">
        <v>44255</v>
      </c>
      <c r="C7701" s="71" t="s">
        <v>818</v>
      </c>
      <c r="D7701" s="72">
        <f>VLOOKUP(Pag_Inicio_Corr_mas_casos[[#This Row],[Corregimiento]],Hoja3!$A$2:$D$676,4,0)</f>
        <v>91008</v>
      </c>
      <c r="E7701" s="71">
        <v>9</v>
      </c>
      <c r="H7701" t="s">
        <v>456</v>
      </c>
    </row>
    <row r="7702" spans="1:8">
      <c r="A7702" s="73">
        <v>44255</v>
      </c>
      <c r="B7702" s="70">
        <v>44255</v>
      </c>
      <c r="C7702" s="71" t="s">
        <v>964</v>
      </c>
      <c r="D7702" s="72">
        <f>VLOOKUP(Pag_Inicio_Corr_mas_casos[[#This Row],[Corregimiento]],Hoja3!$A$2:$D$676,4,0)</f>
        <v>40706</v>
      </c>
      <c r="E7702" s="71">
        <v>8</v>
      </c>
      <c r="H7702" t="s">
        <v>504</v>
      </c>
    </row>
    <row r="7703" spans="1:8">
      <c r="A7703" s="73">
        <v>44255</v>
      </c>
      <c r="B7703" s="70">
        <v>44255</v>
      </c>
      <c r="C7703" s="71" t="s">
        <v>986</v>
      </c>
      <c r="D7703" s="72">
        <f>VLOOKUP(Pag_Inicio_Corr_mas_casos[[#This Row],[Corregimiento]],Hoja3!$A$2:$D$676,4,0)</f>
        <v>40502</v>
      </c>
      <c r="E7703" s="71">
        <v>7</v>
      </c>
      <c r="H7703" t="s">
        <v>981</v>
      </c>
    </row>
    <row r="7704" spans="1:8">
      <c r="A7704" s="73">
        <v>44255</v>
      </c>
      <c r="B7704" s="70">
        <v>44255</v>
      </c>
      <c r="C7704" s="71" t="s">
        <v>737</v>
      </c>
      <c r="D7704" s="72">
        <f>VLOOKUP(Pag_Inicio_Corr_mas_casos[[#This Row],[Corregimiento]],Hoja3!$A$2:$D$676,4,0)</f>
        <v>80820</v>
      </c>
      <c r="E7704" s="71">
        <v>7</v>
      </c>
      <c r="H7704" t="s">
        <v>956</v>
      </c>
    </row>
    <row r="7705" spans="1:8">
      <c r="A7705" s="73">
        <v>44255</v>
      </c>
      <c r="B7705" s="70">
        <v>44255</v>
      </c>
      <c r="C7705" s="71" t="s">
        <v>797</v>
      </c>
      <c r="D7705" s="72">
        <f>VLOOKUP(Pag_Inicio_Corr_mas_casos[[#This Row],[Corregimiento]],Hoja3!$A$2:$D$676,4,0)</f>
        <v>80819</v>
      </c>
      <c r="E7705" s="71">
        <v>7</v>
      </c>
      <c r="H7705" t="s">
        <v>473</v>
      </c>
    </row>
    <row r="7706" spans="1:8">
      <c r="A7706" s="73">
        <v>44255</v>
      </c>
      <c r="B7706" s="70">
        <v>44255</v>
      </c>
      <c r="C7706" s="71" t="s">
        <v>950</v>
      </c>
      <c r="D7706" s="72">
        <f>VLOOKUP(Pag_Inicio_Corr_mas_casos[[#This Row],[Corregimiento]],Hoja3!$A$2:$D$676,4,0)</f>
        <v>40701</v>
      </c>
      <c r="E7706" s="71">
        <v>7</v>
      </c>
      <c r="H7706" t="s">
        <v>509</v>
      </c>
    </row>
    <row r="7707" spans="1:8">
      <c r="A7707" s="73">
        <v>44255</v>
      </c>
      <c r="B7707" s="70">
        <v>44255</v>
      </c>
      <c r="C7707" s="71" t="s">
        <v>742</v>
      </c>
      <c r="D7707" s="72">
        <f>VLOOKUP(Pag_Inicio_Corr_mas_casos[[#This Row],[Corregimiento]],Hoja3!$A$2:$D$676,4,0)</f>
        <v>130716</v>
      </c>
      <c r="E7707" s="71">
        <v>6</v>
      </c>
      <c r="H7707" t="s">
        <v>920</v>
      </c>
    </row>
    <row r="7708" spans="1:8">
      <c r="A7708" s="73">
        <v>44255</v>
      </c>
      <c r="B7708" s="70">
        <v>44255</v>
      </c>
      <c r="C7708" s="71" t="s">
        <v>792</v>
      </c>
      <c r="D7708" s="72">
        <f>VLOOKUP(Pag_Inicio_Corr_mas_casos[[#This Row],[Corregimiento]],Hoja3!$A$2:$D$676,4,0)</f>
        <v>40612</v>
      </c>
      <c r="E7708" s="71">
        <v>6</v>
      </c>
      <c r="H7708" t="s">
        <v>516</v>
      </c>
    </row>
    <row r="7709" spans="1:8">
      <c r="A7709" s="73">
        <v>44255</v>
      </c>
      <c r="B7709" s="70">
        <v>44255</v>
      </c>
      <c r="C7709" s="71" t="s">
        <v>927</v>
      </c>
      <c r="D7709" s="72">
        <f>VLOOKUP(Pag_Inicio_Corr_mas_casos[[#This Row],[Corregimiento]],Hoja3!$A$2:$D$676,4,0)</f>
        <v>40104</v>
      </c>
      <c r="E7709" s="71">
        <v>6</v>
      </c>
      <c r="H7709" t="s">
        <v>962</v>
      </c>
    </row>
    <row r="7710" spans="1:8">
      <c r="A7710" s="73">
        <v>44255</v>
      </c>
      <c r="B7710" s="70">
        <v>44255</v>
      </c>
      <c r="C7710" s="71" t="s">
        <v>987</v>
      </c>
      <c r="D7710" s="72">
        <f>VLOOKUP(Pag_Inicio_Corr_mas_casos[[#This Row],[Corregimiento]],Hoja3!$A$2:$D$676,4,0)</f>
        <v>10201</v>
      </c>
      <c r="E7710" s="71">
        <v>6</v>
      </c>
      <c r="H7710" t="s">
        <v>486</v>
      </c>
    </row>
    <row r="7711" spans="1:8">
      <c r="A7711" s="73">
        <v>44255</v>
      </c>
      <c r="B7711" s="70">
        <v>44255</v>
      </c>
      <c r="C7711" s="71" t="s">
        <v>755</v>
      </c>
      <c r="D7711" s="72">
        <f>VLOOKUP(Pag_Inicio_Corr_mas_casos[[#This Row],[Corregimiento]],Hoja3!$A$2:$D$676,4,0)</f>
        <v>40606</v>
      </c>
      <c r="E7711" s="71">
        <v>6</v>
      </c>
      <c r="H7711" t="s">
        <v>678</v>
      </c>
    </row>
    <row r="7712" spans="1:8">
      <c r="A7712" s="73">
        <v>44255</v>
      </c>
      <c r="B7712" s="70">
        <v>44255</v>
      </c>
      <c r="C7712" s="71" t="s">
        <v>866</v>
      </c>
      <c r="D7712" s="72">
        <f>VLOOKUP(Pag_Inicio_Corr_mas_casos[[#This Row],[Corregimiento]],Hoja3!$A$2:$D$676,4,0)</f>
        <v>40604</v>
      </c>
      <c r="E7712" s="71">
        <v>6</v>
      </c>
      <c r="H7712" t="s">
        <v>501</v>
      </c>
    </row>
    <row r="7713" spans="1:8">
      <c r="A7713" s="73">
        <v>44255</v>
      </c>
      <c r="B7713" s="70">
        <v>44255</v>
      </c>
      <c r="C7713" s="71" t="s">
        <v>958</v>
      </c>
      <c r="D7713" s="72">
        <f>VLOOKUP(Pag_Inicio_Corr_mas_casos[[#This Row],[Corregimiento]],Hoja3!$A$2:$D$676,4,0)</f>
        <v>120404</v>
      </c>
      <c r="E7713" s="71">
        <v>6</v>
      </c>
      <c r="H7713" t="s">
        <v>542</v>
      </c>
    </row>
    <row r="7714" spans="1:8">
      <c r="A7714" s="73">
        <v>44255</v>
      </c>
      <c r="B7714" s="70">
        <v>44255</v>
      </c>
      <c r="C7714" s="71" t="s">
        <v>957</v>
      </c>
      <c r="D7714" s="72">
        <f>VLOOKUP(Pag_Inicio_Corr_mas_casos[[#This Row],[Corregimiento]],Hoja3!$A$2:$D$676,4,0)</f>
        <v>41001</v>
      </c>
      <c r="E7714" s="71">
        <v>5</v>
      </c>
      <c r="H7714" t="s">
        <v>477</v>
      </c>
    </row>
    <row r="7715" spans="1:8">
      <c r="A7715" s="169">
        <v>44256</v>
      </c>
      <c r="B7715" s="170">
        <v>44256</v>
      </c>
      <c r="C7715" s="171" t="s">
        <v>845</v>
      </c>
      <c r="D7715" s="172">
        <f>VLOOKUP(Pag_Inicio_Corr_mas_casos[[#This Row],[Corregimiento]],Hoja3!$A$2:$D$676,4,0)</f>
        <v>40601</v>
      </c>
      <c r="E7715" s="171">
        <v>22</v>
      </c>
      <c r="H7715" t="s">
        <v>505</v>
      </c>
    </row>
    <row r="7716" spans="1:8">
      <c r="A7716" s="169">
        <v>44256</v>
      </c>
      <c r="B7716" s="170">
        <v>44256</v>
      </c>
      <c r="C7716" s="171" t="s">
        <v>988</v>
      </c>
      <c r="D7716" s="172">
        <f>VLOOKUP(Pag_Inicio_Corr_mas_casos[[#This Row],[Corregimiento]],Hoja3!$A$2:$D$676,4,0)</f>
        <v>70408</v>
      </c>
      <c r="E7716" s="171">
        <v>21</v>
      </c>
      <c r="H7716" t="s">
        <v>481</v>
      </c>
    </row>
    <row r="7717" spans="1:8">
      <c r="A7717" s="169">
        <v>44256</v>
      </c>
      <c r="B7717" s="170">
        <v>44256</v>
      </c>
      <c r="C7717" s="171" t="s">
        <v>736</v>
      </c>
      <c r="D7717" s="172">
        <f>VLOOKUP(Pag_Inicio_Corr_mas_casos[[#This Row],[Corregimiento]],Hoja3!$A$2:$D$676,4,0)</f>
        <v>80813</v>
      </c>
      <c r="E7717" s="171">
        <v>20</v>
      </c>
      <c r="H7717" t="s">
        <v>647</v>
      </c>
    </row>
    <row r="7718" spans="1:8">
      <c r="A7718" s="169">
        <v>44256</v>
      </c>
      <c r="B7718" s="170">
        <v>44256</v>
      </c>
      <c r="C7718" s="171" t="s">
        <v>818</v>
      </c>
      <c r="D7718" s="172">
        <f>VLOOKUP(Pag_Inicio_Corr_mas_casos[[#This Row],[Corregimiento]],Hoja3!$A$2:$D$676,4,0)</f>
        <v>91008</v>
      </c>
      <c r="E7718" s="171">
        <v>18</v>
      </c>
      <c r="H7718" t="s">
        <v>982</v>
      </c>
    </row>
    <row r="7719" spans="1:8">
      <c r="A7719" s="169">
        <v>44256</v>
      </c>
      <c r="B7719" s="170">
        <v>44256</v>
      </c>
      <c r="C7719" s="171" t="s">
        <v>863</v>
      </c>
      <c r="D7719" s="172">
        <f>VLOOKUP(Pag_Inicio_Corr_mas_casos[[#This Row],[Corregimiento]],Hoja3!$A$2:$D$676,4,0)</f>
        <v>40503</v>
      </c>
      <c r="E7719" s="171">
        <v>13</v>
      </c>
      <c r="H7719" t="s">
        <v>478</v>
      </c>
    </row>
    <row r="7720" spans="1:8">
      <c r="A7720" s="169">
        <v>44256</v>
      </c>
      <c r="B7720" s="170">
        <v>44256</v>
      </c>
      <c r="C7720" s="171" t="s">
        <v>927</v>
      </c>
      <c r="D7720" s="172">
        <f>VLOOKUP(Pag_Inicio_Corr_mas_casos[[#This Row],[Corregimiento]],Hoja3!$A$2:$D$676,4,0)</f>
        <v>40104</v>
      </c>
      <c r="E7720" s="171">
        <v>13</v>
      </c>
      <c r="H7720" t="s">
        <v>952</v>
      </c>
    </row>
    <row r="7721" spans="1:8">
      <c r="A7721" s="169">
        <v>44256</v>
      </c>
      <c r="B7721" s="170">
        <v>44256</v>
      </c>
      <c r="C7721" s="171" t="s">
        <v>939</v>
      </c>
      <c r="D7721" s="172">
        <f>VLOOKUP(Pag_Inicio_Corr_mas_casos[[#This Row],[Corregimiento]],Hoja3!$A$2:$D$676,4,0)</f>
        <v>10206</v>
      </c>
      <c r="E7721" s="171">
        <v>13</v>
      </c>
      <c r="H7721" t="s">
        <v>580</v>
      </c>
    </row>
    <row r="7722" spans="1:8">
      <c r="A7722" s="169">
        <v>44256</v>
      </c>
      <c r="B7722" s="170">
        <v>44256</v>
      </c>
      <c r="C7722" s="171" t="s">
        <v>869</v>
      </c>
      <c r="D7722" s="172">
        <f>VLOOKUP(Pag_Inicio_Corr_mas_casos[[#This Row],[Corregimiento]],Hoja3!$A$2:$D$676,4,0)</f>
        <v>130104</v>
      </c>
      <c r="E7722" s="171">
        <v>13</v>
      </c>
      <c r="H7722" t="s">
        <v>559</v>
      </c>
    </row>
    <row r="7723" spans="1:8">
      <c r="A7723" s="169">
        <v>44256</v>
      </c>
      <c r="B7723" s="170">
        <v>44256</v>
      </c>
      <c r="C7723" s="171" t="s">
        <v>989</v>
      </c>
      <c r="D7723" s="172">
        <f>VLOOKUP(Pag_Inicio_Corr_mas_casos[[#This Row],[Corregimiento]],Hoja3!$A$2:$D$676,4,0)</f>
        <v>20102</v>
      </c>
      <c r="E7723" s="171">
        <v>11</v>
      </c>
      <c r="H7723" t="s">
        <v>981</v>
      </c>
    </row>
    <row r="7724" spans="1:8">
      <c r="A7724" s="169">
        <v>44256</v>
      </c>
      <c r="B7724" s="170">
        <v>44256</v>
      </c>
      <c r="C7724" s="171" t="s">
        <v>957</v>
      </c>
      <c r="D7724" s="172">
        <f>VLOOKUP(Pag_Inicio_Corr_mas_casos[[#This Row],[Corregimiento]],Hoja3!$A$2:$D$676,4,0)</f>
        <v>41001</v>
      </c>
      <c r="E7724" s="171">
        <v>11</v>
      </c>
      <c r="H7724" t="s">
        <v>983</v>
      </c>
    </row>
    <row r="7725" spans="1:8">
      <c r="A7725" s="169">
        <v>44256</v>
      </c>
      <c r="B7725" s="170">
        <v>44256</v>
      </c>
      <c r="C7725" s="171" t="s">
        <v>987</v>
      </c>
      <c r="D7725" s="172">
        <f>VLOOKUP(Pag_Inicio_Corr_mas_casos[[#This Row],[Corregimiento]],Hoja3!$A$2:$D$676,4,0)</f>
        <v>10201</v>
      </c>
      <c r="E7725" s="171">
        <v>10</v>
      </c>
      <c r="H7725" t="s">
        <v>484</v>
      </c>
    </row>
    <row r="7726" spans="1:8">
      <c r="A7726" s="169">
        <v>44256</v>
      </c>
      <c r="B7726" s="170">
        <v>44256</v>
      </c>
      <c r="C7726" s="171" t="s">
        <v>990</v>
      </c>
      <c r="D7726" s="172">
        <f>VLOOKUP(Pag_Inicio_Corr_mas_casos[[#This Row],[Corregimiento]],Hoja3!$A$2:$D$676,4,0)</f>
        <v>40611</v>
      </c>
      <c r="E7726" s="171">
        <v>10</v>
      </c>
      <c r="H7726" t="s">
        <v>542</v>
      </c>
    </row>
    <row r="7727" spans="1:8">
      <c r="A7727" s="169">
        <v>44256</v>
      </c>
      <c r="B7727" s="170">
        <v>44256</v>
      </c>
      <c r="C7727" s="171" t="s">
        <v>792</v>
      </c>
      <c r="D7727" s="172">
        <f>VLOOKUP(Pag_Inicio_Corr_mas_casos[[#This Row],[Corregimiento]],Hoja3!$A$2:$D$676,4,0)</f>
        <v>40612</v>
      </c>
      <c r="E7727" s="171">
        <v>10</v>
      </c>
      <c r="H7727" t="s">
        <v>570</v>
      </c>
    </row>
    <row r="7728" spans="1:8">
      <c r="A7728" s="169">
        <v>44256</v>
      </c>
      <c r="B7728" s="170">
        <v>44256</v>
      </c>
      <c r="C7728" s="171" t="s">
        <v>844</v>
      </c>
      <c r="D7728" s="172">
        <f>VLOOKUP(Pag_Inicio_Corr_mas_casos[[#This Row],[Corregimiento]],Hoja3!$A$2:$D$676,4,0)</f>
        <v>91007</v>
      </c>
      <c r="E7728" s="171">
        <v>9</v>
      </c>
      <c r="H7728" t="s">
        <v>462</v>
      </c>
    </row>
    <row r="7729" spans="1:8">
      <c r="A7729" s="169">
        <v>44256</v>
      </c>
      <c r="B7729" s="170">
        <v>44256</v>
      </c>
      <c r="C7729" s="171" t="s">
        <v>866</v>
      </c>
      <c r="D7729" s="172">
        <f>VLOOKUP(Pag_Inicio_Corr_mas_casos[[#This Row],[Corregimiento]],Hoja3!$A$2:$D$676,4,0)</f>
        <v>40604</v>
      </c>
      <c r="E7729" s="171">
        <v>8</v>
      </c>
      <c r="H7729" t="s">
        <v>945</v>
      </c>
    </row>
    <row r="7730" spans="1:8">
      <c r="A7730" s="169">
        <v>44256</v>
      </c>
      <c r="B7730" s="170">
        <v>44256</v>
      </c>
      <c r="C7730" s="171" t="s">
        <v>894</v>
      </c>
      <c r="D7730" s="172">
        <f>VLOOKUP(Pag_Inicio_Corr_mas_casos[[#This Row],[Corregimiento]],Hoja3!$A$2:$D$676,4,0)</f>
        <v>40301</v>
      </c>
      <c r="E7730" s="171">
        <v>7</v>
      </c>
      <c r="H7730" t="s">
        <v>962</v>
      </c>
    </row>
    <row r="7731" spans="1:8">
      <c r="A7731" s="169">
        <v>44256</v>
      </c>
      <c r="B7731" s="170">
        <v>44256</v>
      </c>
      <c r="C7731" s="171" t="s">
        <v>755</v>
      </c>
      <c r="D7731" s="172">
        <f>VLOOKUP(Pag_Inicio_Corr_mas_casos[[#This Row],[Corregimiento]],Hoja3!$A$2:$D$676,4,0)</f>
        <v>40606</v>
      </c>
      <c r="E7731" s="171">
        <v>7</v>
      </c>
      <c r="H7731" t="s">
        <v>469</v>
      </c>
    </row>
    <row r="7732" spans="1:8">
      <c r="A7732" s="169">
        <v>44256</v>
      </c>
      <c r="B7732" s="170">
        <v>44256</v>
      </c>
      <c r="C7732" s="171" t="s">
        <v>855</v>
      </c>
      <c r="D7732" s="172">
        <f>VLOOKUP(Pag_Inicio_Corr_mas_casos[[#This Row],[Corregimiento]],Hoja3!$A$2:$D$676,4,0)</f>
        <v>91011</v>
      </c>
      <c r="E7732" s="171">
        <v>7</v>
      </c>
      <c r="H7732" t="s">
        <v>984</v>
      </c>
    </row>
    <row r="7733" spans="1:8">
      <c r="A7733" s="169">
        <v>44256</v>
      </c>
      <c r="B7733" s="170">
        <v>44256</v>
      </c>
      <c r="C7733" s="171" t="s">
        <v>898</v>
      </c>
      <c r="D7733" s="172">
        <f>VLOOKUP(Pag_Inicio_Corr_mas_casos[[#This Row],[Corregimiento]],Hoja3!$A$2:$D$676,4,0)</f>
        <v>20307</v>
      </c>
      <c r="E7733" s="171">
        <v>7</v>
      </c>
      <c r="H7733" t="s">
        <v>959</v>
      </c>
    </row>
    <row r="7734" spans="1:8">
      <c r="A7734" s="169">
        <v>44256</v>
      </c>
      <c r="B7734" s="170">
        <v>44256</v>
      </c>
      <c r="C7734" s="171" t="s">
        <v>991</v>
      </c>
      <c r="D7734" s="172">
        <f>VLOOKUP(Pag_Inicio_Corr_mas_casos[[#This Row],[Corregimiento]],Hoja3!$A$2:$D$676,4,0)</f>
        <v>10301</v>
      </c>
      <c r="E7734" s="171">
        <v>7</v>
      </c>
      <c r="H7734" t="s">
        <v>482</v>
      </c>
    </row>
    <row r="7735" spans="1:8">
      <c r="A7735" s="131">
        <v>44257</v>
      </c>
      <c r="B7735" s="132">
        <v>44257</v>
      </c>
      <c r="C7735" s="133" t="s">
        <v>845</v>
      </c>
      <c r="D7735" s="134">
        <f>VLOOKUP(Pag_Inicio_Corr_mas_casos[[#This Row],[Corregimiento]],Hoja3!$A$2:$D$676,4,0)</f>
        <v>40601</v>
      </c>
      <c r="E7735" s="133">
        <v>22</v>
      </c>
      <c r="H7735" t="s">
        <v>985</v>
      </c>
    </row>
    <row r="7736" spans="1:8">
      <c r="A7736" s="131">
        <v>44257</v>
      </c>
      <c r="B7736" s="132">
        <v>44257</v>
      </c>
      <c r="C7736" s="133" t="s">
        <v>989</v>
      </c>
      <c r="D7736" s="134">
        <f>VLOOKUP(Pag_Inicio_Corr_mas_casos[[#This Row],[Corregimiento]],Hoja3!$A$2:$D$676,4,0)</f>
        <v>20102</v>
      </c>
      <c r="E7736" s="133">
        <v>19</v>
      </c>
      <c r="H7736" t="s">
        <v>976</v>
      </c>
    </row>
    <row r="7737" spans="1:8">
      <c r="A7737" s="131">
        <v>44257</v>
      </c>
      <c r="B7737" s="132">
        <v>44257</v>
      </c>
      <c r="C7737" s="133" t="s">
        <v>992</v>
      </c>
      <c r="D7737" s="134">
        <f>VLOOKUP(Pag_Inicio_Corr_mas_casos[[#This Row],[Corregimiento]],Hoja3!$A$2:$D$676,4,0)</f>
        <v>90504</v>
      </c>
      <c r="E7737" s="133">
        <v>17</v>
      </c>
      <c r="H7737" t="s">
        <v>468</v>
      </c>
    </row>
    <row r="7738" spans="1:8">
      <c r="A7738" s="131">
        <v>44257</v>
      </c>
      <c r="B7738" s="132">
        <v>44257</v>
      </c>
      <c r="C7738" s="133" t="s">
        <v>807</v>
      </c>
      <c r="D7738" s="134">
        <f>VLOOKUP(Pag_Inicio_Corr_mas_casos[[#This Row],[Corregimiento]],Hoja3!$A$2:$D$676,4,0)</f>
        <v>91001</v>
      </c>
      <c r="E7738" s="133">
        <v>14</v>
      </c>
      <c r="H7738" t="s">
        <v>982</v>
      </c>
    </row>
    <row r="7739" spans="1:8">
      <c r="A7739" s="131">
        <v>44257</v>
      </c>
      <c r="B7739" s="132">
        <v>44257</v>
      </c>
      <c r="C7739" s="133" t="s">
        <v>744</v>
      </c>
      <c r="D7739" s="134">
        <f>VLOOKUP(Pag_Inicio_Corr_mas_casos[[#This Row],[Corregimiento]],Hoja3!$A$2:$D$676,4,0)</f>
        <v>130701</v>
      </c>
      <c r="E7739" s="133">
        <v>13</v>
      </c>
      <c r="H7739" t="s">
        <v>973</v>
      </c>
    </row>
    <row r="7740" spans="1:8">
      <c r="A7740" s="131">
        <v>44257</v>
      </c>
      <c r="B7740" s="132">
        <v>44257</v>
      </c>
      <c r="C7740" s="133" t="s">
        <v>918</v>
      </c>
      <c r="D7740" s="134">
        <f>VLOOKUP(Pag_Inicio_Corr_mas_casos[[#This Row],[Corregimiento]],Hoja3!$A$2:$D$676,4,0)</f>
        <v>60502</v>
      </c>
      <c r="E7740" s="133">
        <v>12</v>
      </c>
      <c r="H7740" t="s">
        <v>678</v>
      </c>
    </row>
    <row r="7741" spans="1:8">
      <c r="A7741" s="131">
        <v>44257</v>
      </c>
      <c r="B7741" s="132">
        <v>44257</v>
      </c>
      <c r="C7741" s="133" t="s">
        <v>843</v>
      </c>
      <c r="D7741" s="134">
        <f>VLOOKUP(Pag_Inicio_Corr_mas_casos[[#This Row],[Corregimiento]],Hoja3!$A$2:$D$676,4,0)</f>
        <v>40501</v>
      </c>
      <c r="E7741" s="133">
        <v>12</v>
      </c>
      <c r="H7741" t="s">
        <v>983</v>
      </c>
    </row>
    <row r="7742" spans="1:8">
      <c r="A7742" s="131">
        <v>44257</v>
      </c>
      <c r="B7742" s="132">
        <v>44257</v>
      </c>
      <c r="C7742" s="133" t="s">
        <v>821</v>
      </c>
      <c r="D7742" s="134">
        <f>VLOOKUP(Pag_Inicio_Corr_mas_casos[[#This Row],[Corregimiento]],Hoja3!$A$2:$D$676,4,0)</f>
        <v>130106</v>
      </c>
      <c r="E7742" s="133">
        <v>11</v>
      </c>
      <c r="H7742" t="s">
        <v>571</v>
      </c>
    </row>
    <row r="7743" spans="1:8">
      <c r="A7743" s="131">
        <v>44257</v>
      </c>
      <c r="B7743" s="132">
        <v>44257</v>
      </c>
      <c r="C7743" s="133" t="s">
        <v>988</v>
      </c>
      <c r="D7743" s="134">
        <f>VLOOKUP(Pag_Inicio_Corr_mas_casos[[#This Row],[Corregimiento]],Hoja3!$A$2:$D$676,4,0)</f>
        <v>70408</v>
      </c>
      <c r="E7743" s="133">
        <v>10</v>
      </c>
      <c r="H7743" t="s">
        <v>542</v>
      </c>
    </row>
    <row r="7744" spans="1:8">
      <c r="A7744" s="131">
        <v>44257</v>
      </c>
      <c r="B7744" s="132">
        <v>44257</v>
      </c>
      <c r="C7744" s="133" t="s">
        <v>837</v>
      </c>
      <c r="D7744" s="134">
        <f>VLOOKUP(Pag_Inicio_Corr_mas_casos[[#This Row],[Corregimiento]],Hoja3!$A$2:$D$676,4,0)</f>
        <v>40201</v>
      </c>
      <c r="E7744" s="133">
        <v>10</v>
      </c>
      <c r="H7744" t="s">
        <v>636</v>
      </c>
    </row>
    <row r="7745" spans="1:8">
      <c r="A7745" s="131">
        <v>44257</v>
      </c>
      <c r="B7745" s="132">
        <v>44257</v>
      </c>
      <c r="C7745" s="133" t="s">
        <v>987</v>
      </c>
      <c r="D7745" s="134">
        <f>VLOOKUP(Pag_Inicio_Corr_mas_casos[[#This Row],[Corregimiento]],Hoja3!$A$2:$D$676,4,0)</f>
        <v>10201</v>
      </c>
      <c r="E7745" s="133">
        <v>10</v>
      </c>
      <c r="H7745" t="s">
        <v>477</v>
      </c>
    </row>
    <row r="7746" spans="1:8">
      <c r="A7746" s="131">
        <v>44257</v>
      </c>
      <c r="B7746" s="132">
        <v>44257</v>
      </c>
      <c r="C7746" s="133" t="s">
        <v>788</v>
      </c>
      <c r="D7746" s="134">
        <f>VLOOKUP(Pag_Inicio_Corr_mas_casos[[#This Row],[Corregimiento]],Hoja3!$A$2:$D$676,4,0)</f>
        <v>40611</v>
      </c>
      <c r="E7746" s="133">
        <v>9</v>
      </c>
      <c r="H7746" t="s">
        <v>962</v>
      </c>
    </row>
    <row r="7747" spans="1:8">
      <c r="A7747" s="131">
        <v>44257</v>
      </c>
      <c r="B7747" s="132">
        <v>44257</v>
      </c>
      <c r="C7747" s="133" t="s">
        <v>839</v>
      </c>
      <c r="D7747" s="134">
        <f>VLOOKUP(Pag_Inicio_Corr_mas_casos[[#This Row],[Corregimiento]],Hoja3!$A$2:$D$676,4,0)</f>
        <v>130102</v>
      </c>
      <c r="E7747" s="133">
        <v>9</v>
      </c>
      <c r="H7747" t="s">
        <v>580</v>
      </c>
    </row>
    <row r="7748" spans="1:8">
      <c r="A7748" s="131">
        <v>44257</v>
      </c>
      <c r="B7748" s="132">
        <v>44257</v>
      </c>
      <c r="C7748" s="133" t="s">
        <v>806</v>
      </c>
      <c r="D7748" s="134">
        <f>VLOOKUP(Pag_Inicio_Corr_mas_casos[[#This Row],[Corregimiento]],Hoja3!$A$2:$D$676,4,0)</f>
        <v>81003</v>
      </c>
      <c r="E7748" s="133">
        <v>9</v>
      </c>
      <c r="H7748" t="s">
        <v>462</v>
      </c>
    </row>
    <row r="7749" spans="1:8">
      <c r="A7749" s="131">
        <v>44257</v>
      </c>
      <c r="B7749" s="132">
        <v>44257</v>
      </c>
      <c r="C7749" s="133" t="s">
        <v>724</v>
      </c>
      <c r="D7749" s="134">
        <f>VLOOKUP(Pag_Inicio_Corr_mas_casos[[#This Row],[Corregimiento]],Hoja3!$A$2:$D$676,4,0)</f>
        <v>81009</v>
      </c>
      <c r="E7749" s="133">
        <v>8</v>
      </c>
      <c r="H7749" t="s">
        <v>985</v>
      </c>
    </row>
    <row r="7750" spans="1:8">
      <c r="A7750" s="131">
        <v>44257</v>
      </c>
      <c r="B7750" s="132">
        <v>44257</v>
      </c>
      <c r="C7750" s="133" t="s">
        <v>803</v>
      </c>
      <c r="D7750" s="134">
        <f>VLOOKUP(Pag_Inicio_Corr_mas_casos[[#This Row],[Corregimiento]],Hoja3!$A$2:$D$676,4,0)</f>
        <v>81008</v>
      </c>
      <c r="E7750" s="133">
        <v>8</v>
      </c>
      <c r="H7750" t="s">
        <v>473</v>
      </c>
    </row>
    <row r="7751" spans="1:8">
      <c r="A7751" s="131">
        <v>44257</v>
      </c>
      <c r="B7751" s="132">
        <v>44257</v>
      </c>
      <c r="C7751" s="133" t="s">
        <v>737</v>
      </c>
      <c r="D7751" s="134">
        <f>VLOOKUP(Pag_Inicio_Corr_mas_casos[[#This Row],[Corregimiento]],Hoja3!$A$2:$D$676,4,0)</f>
        <v>80820</v>
      </c>
      <c r="E7751" s="133">
        <v>8</v>
      </c>
      <c r="H7751" t="s">
        <v>601</v>
      </c>
    </row>
    <row r="7752" spans="1:8">
      <c r="A7752" s="131">
        <v>44257</v>
      </c>
      <c r="B7752" s="132">
        <v>44257</v>
      </c>
      <c r="C7752" s="133" t="s">
        <v>800</v>
      </c>
      <c r="D7752" s="134">
        <f>VLOOKUP(Pag_Inicio_Corr_mas_casos[[#This Row],[Corregimiento]],Hoja3!$A$2:$D$676,4,0)</f>
        <v>130702</v>
      </c>
      <c r="E7752" s="133">
        <v>8</v>
      </c>
      <c r="H7752" t="s">
        <v>484</v>
      </c>
    </row>
    <row r="7753" spans="1:8">
      <c r="A7753" s="131">
        <v>44257</v>
      </c>
      <c r="B7753" s="132">
        <v>44257</v>
      </c>
      <c r="C7753" s="133" t="s">
        <v>726</v>
      </c>
      <c r="D7753" s="134">
        <f>VLOOKUP(Pag_Inicio_Corr_mas_casos[[#This Row],[Corregimiento]],Hoja3!$A$2:$D$676,4,0)</f>
        <v>80823</v>
      </c>
      <c r="E7753" s="133">
        <v>8</v>
      </c>
      <c r="H7753" t="s">
        <v>465</v>
      </c>
    </row>
    <row r="7754" spans="1:8">
      <c r="A7754" s="131">
        <v>44257</v>
      </c>
      <c r="B7754" s="132">
        <v>44257</v>
      </c>
      <c r="C7754" s="133" t="s">
        <v>894</v>
      </c>
      <c r="D7754" s="134">
        <f>VLOOKUP(Pag_Inicio_Corr_mas_casos[[#This Row],[Corregimiento]],Hoja3!$A$2:$D$676,4,0)</f>
        <v>40301</v>
      </c>
      <c r="E7754" s="133">
        <v>8</v>
      </c>
      <c r="H7754" t="s">
        <v>570</v>
      </c>
    </row>
    <row r="7755" spans="1:8">
      <c r="A7755" s="90">
        <v>44258</v>
      </c>
      <c r="B7755" s="91">
        <v>44258</v>
      </c>
      <c r="C7755" s="92" t="s">
        <v>840</v>
      </c>
      <c r="D7755" s="93">
        <f>VLOOKUP(Pag_Inicio_Corr_mas_casos[[#This Row],[Corregimiento]],Hoja3!$A$2:$D$676,4,0)</f>
        <v>90301</v>
      </c>
      <c r="E7755" s="92">
        <v>40</v>
      </c>
      <c r="H7755" t="s">
        <v>547</v>
      </c>
    </row>
    <row r="7756" spans="1:8">
      <c r="A7756" s="90">
        <v>44258</v>
      </c>
      <c r="B7756" s="91">
        <v>44258</v>
      </c>
      <c r="C7756" s="92" t="s">
        <v>993</v>
      </c>
      <c r="D7756" s="93">
        <f>VLOOKUP(Pag_Inicio_Corr_mas_casos[[#This Row],[Corregimiento]],Hoja3!$A$2:$D$676,4,0)</f>
        <v>90303</v>
      </c>
      <c r="E7756" s="92">
        <v>34</v>
      </c>
      <c r="H7756" t="s">
        <v>694</v>
      </c>
    </row>
    <row r="7757" spans="1:8">
      <c r="A7757" s="90">
        <v>44258</v>
      </c>
      <c r="B7757" s="91">
        <v>44258</v>
      </c>
      <c r="C7757" s="92" t="s">
        <v>947</v>
      </c>
      <c r="D7757" s="93">
        <f>VLOOKUP(Pag_Inicio_Corr_mas_casos[[#This Row],[Corregimiento]],Hoja3!$A$2:$D$676,4,0)</f>
        <v>100101</v>
      </c>
      <c r="E7757" s="92">
        <v>29</v>
      </c>
      <c r="H7757" t="s">
        <v>599</v>
      </c>
    </row>
    <row r="7758" spans="1:8">
      <c r="A7758" s="90">
        <v>44258</v>
      </c>
      <c r="B7758" s="91">
        <v>44258</v>
      </c>
      <c r="C7758" s="92" t="s">
        <v>845</v>
      </c>
      <c r="D7758" s="93">
        <f>VLOOKUP(Pag_Inicio_Corr_mas_casos[[#This Row],[Corregimiento]],Hoja3!$A$2:$D$676,4,0)</f>
        <v>40601</v>
      </c>
      <c r="E7758" s="92">
        <v>25</v>
      </c>
      <c r="H7758" t="s">
        <v>983</v>
      </c>
    </row>
    <row r="7759" spans="1:8">
      <c r="A7759" s="90">
        <v>44258</v>
      </c>
      <c r="B7759" s="91">
        <v>44258</v>
      </c>
      <c r="C7759" s="92" t="s">
        <v>807</v>
      </c>
      <c r="D7759" s="93">
        <f>VLOOKUP(Pag_Inicio_Corr_mas_casos[[#This Row],[Corregimiento]],Hoja3!$A$2:$D$676,4,0)</f>
        <v>91001</v>
      </c>
      <c r="E7759" s="92">
        <v>23</v>
      </c>
      <c r="H7759" t="s">
        <v>973</v>
      </c>
    </row>
    <row r="7760" spans="1:8">
      <c r="A7760" s="90">
        <v>44258</v>
      </c>
      <c r="B7760" s="91">
        <v>44258</v>
      </c>
      <c r="C7760" s="92" t="s">
        <v>788</v>
      </c>
      <c r="D7760" s="93">
        <f>VLOOKUP(Pag_Inicio_Corr_mas_casos[[#This Row],[Corregimiento]],Hoja3!$A$2:$D$676,4,0)</f>
        <v>40611</v>
      </c>
      <c r="E7760" s="92">
        <v>18</v>
      </c>
      <c r="H7760" t="s">
        <v>462</v>
      </c>
    </row>
    <row r="7761" spans="1:8">
      <c r="A7761" s="90">
        <v>44258</v>
      </c>
      <c r="B7761" s="91">
        <v>44258</v>
      </c>
      <c r="C7761" s="92" t="s">
        <v>864</v>
      </c>
      <c r="D7761" s="93">
        <f>VLOOKUP(Pag_Inicio_Corr_mas_casos[[#This Row],[Corregimiento]],Hoja3!$A$2:$D$676,4,0)</f>
        <v>91101</v>
      </c>
      <c r="E7761" s="92">
        <v>16</v>
      </c>
      <c r="H7761" t="s">
        <v>540</v>
      </c>
    </row>
    <row r="7762" spans="1:8">
      <c r="A7762" s="90">
        <v>44258</v>
      </c>
      <c r="B7762" s="91">
        <v>44258</v>
      </c>
      <c r="C7762" s="92" t="s">
        <v>752</v>
      </c>
      <c r="D7762" s="93">
        <f>VLOOKUP(Pag_Inicio_Corr_mas_casos[[#This Row],[Corregimiento]],Hoja3!$A$2:$D$676,4,0)</f>
        <v>30107</v>
      </c>
      <c r="E7762" s="92">
        <v>15</v>
      </c>
      <c r="H7762" t="s">
        <v>580</v>
      </c>
    </row>
    <row r="7763" spans="1:8">
      <c r="A7763" s="90">
        <v>44258</v>
      </c>
      <c r="B7763" s="91">
        <v>44258</v>
      </c>
      <c r="C7763" s="92" t="s">
        <v>987</v>
      </c>
      <c r="D7763" s="93">
        <f>VLOOKUP(Pag_Inicio_Corr_mas_casos[[#This Row],[Corregimiento]],Hoja3!$A$2:$D$676,4,0)</f>
        <v>10201</v>
      </c>
      <c r="E7763" s="92">
        <v>15</v>
      </c>
      <c r="H7763" t="s">
        <v>495</v>
      </c>
    </row>
    <row r="7764" spans="1:8">
      <c r="A7764" s="90">
        <v>44258</v>
      </c>
      <c r="B7764" s="91">
        <v>44258</v>
      </c>
      <c r="C7764" s="92" t="s">
        <v>797</v>
      </c>
      <c r="D7764" s="93">
        <f>VLOOKUP(Pag_Inicio_Corr_mas_casos[[#This Row],[Corregimiento]],Hoja3!$A$2:$D$676,4,0)</f>
        <v>80819</v>
      </c>
      <c r="E7764" s="92">
        <v>15</v>
      </c>
      <c r="H7764" t="s">
        <v>542</v>
      </c>
    </row>
    <row r="7765" spans="1:8">
      <c r="A7765" s="90">
        <v>44258</v>
      </c>
      <c r="B7765" s="91">
        <v>44258</v>
      </c>
      <c r="C7765" s="92" t="s">
        <v>994</v>
      </c>
      <c r="D7765" s="93">
        <f>VLOOKUP(Pag_Inicio_Corr_mas_casos[[#This Row],[Corregimiento]],Hoja3!$A$2:$D$676,4,0)</f>
        <v>120507</v>
      </c>
      <c r="E7765" s="92">
        <v>13</v>
      </c>
      <c r="H7765" t="s">
        <v>467</v>
      </c>
    </row>
    <row r="7766" spans="1:8">
      <c r="A7766" s="90">
        <v>44258</v>
      </c>
      <c r="B7766" s="91">
        <v>44258</v>
      </c>
      <c r="C7766" s="92" t="s">
        <v>855</v>
      </c>
      <c r="D7766" s="93">
        <f>VLOOKUP(Pag_Inicio_Corr_mas_casos[[#This Row],[Corregimiento]],Hoja3!$A$2:$D$676,4,0)</f>
        <v>91011</v>
      </c>
      <c r="E7766" s="92">
        <v>12</v>
      </c>
      <c r="H7766" t="s">
        <v>962</v>
      </c>
    </row>
    <row r="7767" spans="1:8">
      <c r="A7767" s="90">
        <v>44258</v>
      </c>
      <c r="B7767" s="91">
        <v>44258</v>
      </c>
      <c r="C7767" s="92" t="s">
        <v>722</v>
      </c>
      <c r="D7767" s="93">
        <f>VLOOKUP(Pag_Inicio_Corr_mas_casos[[#This Row],[Corregimiento]],Hoja3!$A$2:$D$676,4,0)</f>
        <v>80810</v>
      </c>
      <c r="E7767" s="92">
        <v>11</v>
      </c>
      <c r="H7767" t="s">
        <v>559</v>
      </c>
    </row>
    <row r="7768" spans="1:8">
      <c r="A7768" s="90">
        <v>44258</v>
      </c>
      <c r="B7768" s="91">
        <v>44258</v>
      </c>
      <c r="C7768" s="92" t="s">
        <v>792</v>
      </c>
      <c r="D7768" s="93">
        <f>VLOOKUP(Pag_Inicio_Corr_mas_casos[[#This Row],[Corregimiento]],Hoja3!$A$2:$D$676,4,0)</f>
        <v>40612</v>
      </c>
      <c r="E7768" s="92">
        <v>11</v>
      </c>
      <c r="H7768" t="s">
        <v>506</v>
      </c>
    </row>
    <row r="7769" spans="1:8">
      <c r="A7769" s="90">
        <v>44258</v>
      </c>
      <c r="B7769" s="91">
        <v>44258</v>
      </c>
      <c r="C7769" s="92" t="s">
        <v>843</v>
      </c>
      <c r="D7769" s="93">
        <f>VLOOKUP(Pag_Inicio_Corr_mas_casos[[#This Row],[Corregimiento]],Hoja3!$A$2:$D$676,4,0)</f>
        <v>40501</v>
      </c>
      <c r="E7769" s="92">
        <v>11</v>
      </c>
      <c r="H7769" t="s">
        <v>575</v>
      </c>
    </row>
    <row r="7770" spans="1:8">
      <c r="A7770" s="90">
        <v>44258</v>
      </c>
      <c r="B7770" s="91">
        <v>44258</v>
      </c>
      <c r="C7770" s="92" t="s">
        <v>870</v>
      </c>
      <c r="D7770" s="93">
        <f>VLOOKUP(Pag_Inicio_Corr_mas_casos[[#This Row],[Corregimiento]],Hoja3!$A$2:$D$676,4,0)</f>
        <v>130407</v>
      </c>
      <c r="E7770" s="92">
        <v>10</v>
      </c>
      <c r="H7770" t="s">
        <v>486</v>
      </c>
    </row>
    <row r="7771" spans="1:8">
      <c r="A7771" s="90">
        <v>44258</v>
      </c>
      <c r="B7771" s="91">
        <v>44258</v>
      </c>
      <c r="C7771" s="92" t="s">
        <v>991</v>
      </c>
      <c r="D7771" s="93">
        <f>VLOOKUP(Pag_Inicio_Corr_mas_casos[[#This Row],[Corregimiento]],Hoja3!$A$2:$D$676,4,0)</f>
        <v>10301</v>
      </c>
      <c r="E7771" s="92">
        <v>9</v>
      </c>
      <c r="H7771" t="s">
        <v>505</v>
      </c>
    </row>
    <row r="7772" spans="1:8">
      <c r="A7772" s="90">
        <v>44258</v>
      </c>
      <c r="B7772" s="91">
        <v>44258</v>
      </c>
      <c r="C7772" s="92" t="s">
        <v>755</v>
      </c>
      <c r="D7772" s="93">
        <f>VLOOKUP(Pag_Inicio_Corr_mas_casos[[#This Row],[Corregimiento]],Hoja3!$A$2:$D$676,4,0)</f>
        <v>40606</v>
      </c>
      <c r="E7772" s="92">
        <v>9</v>
      </c>
      <c r="H7772" t="s">
        <v>975</v>
      </c>
    </row>
    <row r="7773" spans="1:8">
      <c r="A7773" s="90">
        <v>44258</v>
      </c>
      <c r="B7773" s="91">
        <v>44258</v>
      </c>
      <c r="C7773" s="92" t="s">
        <v>738</v>
      </c>
      <c r="D7773" s="93">
        <f>VLOOKUP(Pag_Inicio_Corr_mas_casos[[#This Row],[Corregimiento]],Hoja3!$A$2:$D$676,4,0)</f>
        <v>80817</v>
      </c>
      <c r="E7773" s="92">
        <v>8</v>
      </c>
      <c r="H7773" t="s">
        <v>936</v>
      </c>
    </row>
    <row r="7774" spans="1:8">
      <c r="A7774" s="90">
        <v>44258</v>
      </c>
      <c r="B7774" s="91">
        <v>44258</v>
      </c>
      <c r="C7774" s="92" t="s">
        <v>851</v>
      </c>
      <c r="D7774" s="93">
        <f>VLOOKUP(Pag_Inicio_Corr_mas_casos[[#This Row],[Corregimiento]],Hoja3!$A$2:$D$676,4,0)</f>
        <v>40610</v>
      </c>
      <c r="E7774" s="92">
        <v>8</v>
      </c>
      <c r="H7774" t="s">
        <v>960</v>
      </c>
    </row>
    <row r="7775" spans="1:8">
      <c r="H7775" t="s">
        <v>985</v>
      </c>
    </row>
    <row r="7776" spans="1:8">
      <c r="H7776" t="s">
        <v>531</v>
      </c>
    </row>
    <row r="7777" spans="8:8">
      <c r="H7777" t="s">
        <v>476</v>
      </c>
    </row>
    <row r="7778" spans="8:8">
      <c r="H7778" t="s">
        <v>982</v>
      </c>
    </row>
    <row r="7779" spans="8:8">
      <c r="H7779" t="s">
        <v>507</v>
      </c>
    </row>
    <row r="7780" spans="8:8">
      <c r="H7780" t="s">
        <v>973</v>
      </c>
    </row>
    <row r="7781" spans="8:8">
      <c r="H7781" t="s">
        <v>484</v>
      </c>
    </row>
    <row r="7782" spans="8:8">
      <c r="H7782" t="s">
        <v>540</v>
      </c>
    </row>
    <row r="7783" spans="8:8">
      <c r="H7783" t="s">
        <v>983</v>
      </c>
    </row>
    <row r="7784" spans="8:8">
      <c r="H7784" t="s">
        <v>465</v>
      </c>
    </row>
    <row r="7785" spans="8:8">
      <c r="H7785" t="s">
        <v>482</v>
      </c>
    </row>
    <row r="7786" spans="8:8">
      <c r="H7786" t="s">
        <v>571</v>
      </c>
    </row>
    <row r="7787" spans="8:8">
      <c r="H7787" t="s">
        <v>940</v>
      </c>
    </row>
    <row r="7788" spans="8:8">
      <c r="H7788" t="s">
        <v>580</v>
      </c>
    </row>
    <row r="7789" spans="8:8">
      <c r="H7789" t="s">
        <v>935</v>
      </c>
    </row>
    <row r="7790" spans="8:8">
      <c r="H7790" t="s">
        <v>559</v>
      </c>
    </row>
    <row r="7791" spans="8:8">
      <c r="H7791" t="s">
        <v>473</v>
      </c>
    </row>
    <row r="7792" spans="8:8">
      <c r="H7792" t="s">
        <v>512</v>
      </c>
    </row>
    <row r="7793" spans="8:8">
      <c r="H7793" t="s">
        <v>516</v>
      </c>
    </row>
    <row r="7794" spans="8:8">
      <c r="H7794" t="s">
        <v>469</v>
      </c>
    </row>
    <row r="7795" spans="8:8">
      <c r="H7795" t="s">
        <v>542</v>
      </c>
    </row>
    <row r="7796" spans="8:8">
      <c r="H7796" t="s">
        <v>570</v>
      </c>
    </row>
    <row r="7797" spans="8:8">
      <c r="H7797" t="s">
        <v>462</v>
      </c>
    </row>
    <row r="7798" spans="8:8">
      <c r="H7798" t="s">
        <v>845</v>
      </c>
    </row>
    <row r="7799" spans="8:8">
      <c r="H7799" t="s">
        <v>946</v>
      </c>
    </row>
    <row r="7800" spans="8:8">
      <c r="H7800" t="s">
        <v>864</v>
      </c>
    </row>
    <row r="7801" spans="8:8">
      <c r="H7801" t="s">
        <v>786</v>
      </c>
    </row>
    <row r="7802" spans="8:8">
      <c r="H7802" t="s">
        <v>788</v>
      </c>
    </row>
    <row r="7803" spans="8:8">
      <c r="H7803" t="s">
        <v>823</v>
      </c>
    </row>
    <row r="7804" spans="8:8">
      <c r="H7804" t="s">
        <v>818</v>
      </c>
    </row>
    <row r="7805" spans="8:8">
      <c r="H7805" t="s">
        <v>964</v>
      </c>
    </row>
    <row r="7806" spans="8:8">
      <c r="H7806" t="s">
        <v>986</v>
      </c>
    </row>
    <row r="7807" spans="8:8">
      <c r="H7807" t="s">
        <v>737</v>
      </c>
    </row>
    <row r="7808" spans="8:8">
      <c r="H7808" t="s">
        <v>797</v>
      </c>
    </row>
    <row r="7809" spans="8:8">
      <c r="H7809" t="s">
        <v>950</v>
      </c>
    </row>
    <row r="7810" spans="8:8">
      <c r="H7810" t="s">
        <v>742</v>
      </c>
    </row>
    <row r="7811" spans="8:8">
      <c r="H7811" t="s">
        <v>792</v>
      </c>
    </row>
    <row r="7812" spans="8:8">
      <c r="H7812" t="s">
        <v>927</v>
      </c>
    </row>
    <row r="7813" spans="8:8">
      <c r="H7813" t="s">
        <v>987</v>
      </c>
    </row>
    <row r="7814" spans="8:8">
      <c r="H7814" t="s">
        <v>755</v>
      </c>
    </row>
    <row r="7815" spans="8:8">
      <c r="H7815" t="s">
        <v>866</v>
      </c>
    </row>
    <row r="7816" spans="8:8">
      <c r="H7816" t="s">
        <v>958</v>
      </c>
    </row>
    <row r="7817" spans="8:8">
      <c r="H7817" t="s">
        <v>957</v>
      </c>
    </row>
  </sheetData>
  <pageMargins left="0.7" right="0.7" top="0.75" bottom="0.75" header="0.3" footer="0.3"/>
  <tableParts count="3">
    <tablePart r:id="rId2"/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21" workbookViewId="0">
      <selection activeCell="A127" sqref="A127"/>
    </sheetView>
  </sheetViews>
  <sheetFormatPr defaultColWidth="9.140625" defaultRowHeight="15"/>
  <cols>
    <col min="1" max="1" width="46.85546875" bestFit="1" customWidth="1"/>
    <col min="2" max="2" width="25.140625" bestFit="1" customWidth="1"/>
    <col min="3" max="3" width="26.140625" bestFit="1" customWidth="1"/>
    <col min="4" max="4" width="8.28515625" bestFit="1" customWidth="1"/>
  </cols>
  <sheetData>
    <row r="1" spans="1:4">
      <c r="A1" t="s">
        <v>457</v>
      </c>
      <c r="B1" t="s">
        <v>79</v>
      </c>
      <c r="C1" t="s">
        <v>995</v>
      </c>
      <c r="D1" t="s">
        <v>996</v>
      </c>
    </row>
    <row r="2" spans="1:4">
      <c r="A2" t="s">
        <v>465</v>
      </c>
      <c r="B2" t="s">
        <v>451</v>
      </c>
      <c r="C2" t="s">
        <v>451</v>
      </c>
      <c r="D2">
        <v>80821</v>
      </c>
    </row>
    <row r="3" spans="1:4">
      <c r="A3" t="s">
        <v>997</v>
      </c>
      <c r="B3" t="s">
        <v>447</v>
      </c>
      <c r="C3" t="s">
        <v>998</v>
      </c>
      <c r="D3">
        <v>30202</v>
      </c>
    </row>
    <row r="4" spans="1:4">
      <c r="A4" t="s">
        <v>999</v>
      </c>
      <c r="B4" t="s">
        <v>454</v>
      </c>
      <c r="C4" t="s">
        <v>454</v>
      </c>
      <c r="D4">
        <v>70313</v>
      </c>
    </row>
    <row r="5" spans="1:4">
      <c r="A5" t="s">
        <v>1000</v>
      </c>
      <c r="B5" t="s">
        <v>446</v>
      </c>
      <c r="C5" t="s">
        <v>1001</v>
      </c>
      <c r="D5">
        <v>120502</v>
      </c>
    </row>
    <row r="6" spans="1:4">
      <c r="A6" t="s">
        <v>1002</v>
      </c>
      <c r="B6" t="s">
        <v>450</v>
      </c>
      <c r="C6" t="s">
        <v>1003</v>
      </c>
      <c r="D6">
        <v>50313</v>
      </c>
    </row>
    <row r="7" spans="1:4">
      <c r="A7" t="s">
        <v>529</v>
      </c>
      <c r="B7" t="s">
        <v>452</v>
      </c>
      <c r="C7" t="s">
        <v>1004</v>
      </c>
      <c r="D7">
        <v>20101</v>
      </c>
    </row>
    <row r="8" spans="1:4">
      <c r="A8" t="s">
        <v>560</v>
      </c>
      <c r="B8" t="s">
        <v>449</v>
      </c>
      <c r="C8" t="s">
        <v>449</v>
      </c>
      <c r="D8">
        <v>100102</v>
      </c>
    </row>
    <row r="9" spans="1:4">
      <c r="A9" t="s">
        <v>527</v>
      </c>
      <c r="B9" t="s">
        <v>456</v>
      </c>
      <c r="C9" t="s">
        <v>1005</v>
      </c>
      <c r="D9">
        <v>40101</v>
      </c>
    </row>
    <row r="10" spans="1:4">
      <c r="A10" t="s">
        <v>470</v>
      </c>
      <c r="B10" t="s">
        <v>451</v>
      </c>
      <c r="C10" t="s">
        <v>451</v>
      </c>
      <c r="D10">
        <v>80822</v>
      </c>
    </row>
    <row r="11" spans="1:4">
      <c r="A11" t="s">
        <v>533</v>
      </c>
      <c r="B11" t="s">
        <v>445</v>
      </c>
      <c r="C11" t="s">
        <v>1006</v>
      </c>
      <c r="D11">
        <v>10401</v>
      </c>
    </row>
    <row r="12" spans="1:4">
      <c r="A12" t="s">
        <v>1007</v>
      </c>
      <c r="B12" t="s">
        <v>446</v>
      </c>
      <c r="C12" t="s">
        <v>1008</v>
      </c>
      <c r="D12">
        <v>120902</v>
      </c>
    </row>
    <row r="13" spans="1:4">
      <c r="A13" t="s">
        <v>581</v>
      </c>
      <c r="B13" t="s">
        <v>456</v>
      </c>
      <c r="C13" t="s">
        <v>1009</v>
      </c>
      <c r="D13">
        <v>40404</v>
      </c>
    </row>
    <row r="14" spans="1:4">
      <c r="A14" t="s">
        <v>567</v>
      </c>
      <c r="B14" t="s">
        <v>446</v>
      </c>
      <c r="C14" t="s">
        <v>1010</v>
      </c>
      <c r="D14">
        <v>120302</v>
      </c>
    </row>
    <row r="15" spans="1:4">
      <c r="A15" t="s">
        <v>657</v>
      </c>
      <c r="B15" t="s">
        <v>446</v>
      </c>
      <c r="C15" t="s">
        <v>1001</v>
      </c>
      <c r="D15">
        <v>120503</v>
      </c>
    </row>
    <row r="16" spans="1:4">
      <c r="A16" t="s">
        <v>1011</v>
      </c>
      <c r="B16" t="s">
        <v>454</v>
      </c>
      <c r="C16" t="s">
        <v>1012</v>
      </c>
      <c r="D16">
        <v>70702</v>
      </c>
    </row>
    <row r="17" spans="1:4">
      <c r="A17" t="s">
        <v>629</v>
      </c>
      <c r="B17" t="s">
        <v>448</v>
      </c>
      <c r="C17" t="s">
        <v>1013</v>
      </c>
      <c r="D17">
        <v>130703</v>
      </c>
    </row>
    <row r="18" spans="1:4">
      <c r="A18" t="s">
        <v>472</v>
      </c>
      <c r="B18" t="s">
        <v>451</v>
      </c>
      <c r="C18" t="s">
        <v>1014</v>
      </c>
      <c r="D18">
        <v>81001</v>
      </c>
    </row>
    <row r="19" spans="1:4">
      <c r="A19" t="s">
        <v>513</v>
      </c>
      <c r="B19" t="s">
        <v>451</v>
      </c>
      <c r="C19" t="s">
        <v>451</v>
      </c>
      <c r="D19">
        <v>80814</v>
      </c>
    </row>
    <row r="20" spans="1:4">
      <c r="A20" t="s">
        <v>604</v>
      </c>
      <c r="B20" t="s">
        <v>452</v>
      </c>
      <c r="C20" t="s">
        <v>1015</v>
      </c>
      <c r="D20">
        <v>20201</v>
      </c>
    </row>
    <row r="21" spans="1:4">
      <c r="A21" t="s">
        <v>1016</v>
      </c>
      <c r="B21" t="s">
        <v>455</v>
      </c>
      <c r="C21" t="s">
        <v>1017</v>
      </c>
      <c r="D21">
        <v>91202</v>
      </c>
    </row>
    <row r="22" spans="1:4">
      <c r="A22" t="s">
        <v>475</v>
      </c>
      <c r="B22" t="s">
        <v>451</v>
      </c>
      <c r="C22" t="s">
        <v>1014</v>
      </c>
      <c r="D22">
        <v>81006</v>
      </c>
    </row>
    <row r="23" spans="1:4">
      <c r="A23" t="s">
        <v>1018</v>
      </c>
      <c r="B23" t="s">
        <v>448</v>
      </c>
      <c r="C23" t="s">
        <v>1013</v>
      </c>
      <c r="D23">
        <v>130704</v>
      </c>
    </row>
    <row r="24" spans="1:4">
      <c r="A24" t="s">
        <v>460</v>
      </c>
      <c r="B24" t="s">
        <v>448</v>
      </c>
      <c r="C24" t="s">
        <v>1019</v>
      </c>
      <c r="D24">
        <v>130101</v>
      </c>
    </row>
    <row r="25" spans="1:4">
      <c r="A25" t="s">
        <v>601</v>
      </c>
      <c r="B25" t="s">
        <v>456</v>
      </c>
      <c r="C25" t="s">
        <v>531</v>
      </c>
      <c r="D25">
        <v>40502</v>
      </c>
    </row>
    <row r="26" spans="1:4">
      <c r="A26" t="s">
        <v>632</v>
      </c>
      <c r="B26" t="s">
        <v>455</v>
      </c>
      <c r="C26" t="s">
        <v>1020</v>
      </c>
      <c r="D26">
        <v>90101</v>
      </c>
    </row>
    <row r="27" spans="1:4">
      <c r="A27" t="s">
        <v>607</v>
      </c>
      <c r="B27" t="s">
        <v>456</v>
      </c>
      <c r="C27" t="s">
        <v>503</v>
      </c>
      <c r="D27">
        <v>40204</v>
      </c>
    </row>
    <row r="28" spans="1:4">
      <c r="A28" t="s">
        <v>1021</v>
      </c>
      <c r="B28" t="s">
        <v>456</v>
      </c>
      <c r="C28" t="s">
        <v>1022</v>
      </c>
      <c r="D28">
        <v>40302</v>
      </c>
    </row>
    <row r="29" spans="1:4">
      <c r="A29" t="s">
        <v>935</v>
      </c>
      <c r="B29" t="s">
        <v>446</v>
      </c>
      <c r="C29" t="s">
        <v>538</v>
      </c>
      <c r="D29">
        <v>120702</v>
      </c>
    </row>
    <row r="30" spans="1:4">
      <c r="A30" t="s">
        <v>562</v>
      </c>
      <c r="B30" t="s">
        <v>455</v>
      </c>
      <c r="C30" t="s">
        <v>1023</v>
      </c>
      <c r="D30">
        <v>91102</v>
      </c>
    </row>
    <row r="31" spans="1:4">
      <c r="A31" t="s">
        <v>562</v>
      </c>
      <c r="B31" t="s">
        <v>454</v>
      </c>
      <c r="C31" t="s">
        <v>1024</v>
      </c>
      <c r="D31">
        <v>70402</v>
      </c>
    </row>
    <row r="32" spans="1:4">
      <c r="A32" t="s">
        <v>1025</v>
      </c>
      <c r="B32" t="s">
        <v>445</v>
      </c>
      <c r="C32" t="s">
        <v>1026</v>
      </c>
      <c r="D32">
        <v>10306</v>
      </c>
    </row>
    <row r="33" spans="1:4">
      <c r="A33" t="s">
        <v>1027</v>
      </c>
      <c r="B33" t="s">
        <v>454</v>
      </c>
      <c r="C33" t="s">
        <v>558</v>
      </c>
      <c r="D33">
        <v>70202</v>
      </c>
    </row>
    <row r="34" spans="1:4">
      <c r="A34" t="s">
        <v>1028</v>
      </c>
      <c r="B34" t="s">
        <v>454</v>
      </c>
      <c r="C34" t="s">
        <v>1024</v>
      </c>
      <c r="D34">
        <v>70403</v>
      </c>
    </row>
    <row r="35" spans="1:4">
      <c r="A35" t="s">
        <v>577</v>
      </c>
      <c r="B35" t="s">
        <v>446</v>
      </c>
      <c r="C35" t="s">
        <v>1010</v>
      </c>
      <c r="D35">
        <v>120303</v>
      </c>
    </row>
    <row r="36" spans="1:4">
      <c r="A36" t="s">
        <v>1029</v>
      </c>
      <c r="B36" t="s">
        <v>455</v>
      </c>
      <c r="C36" t="s">
        <v>1030</v>
      </c>
      <c r="D36">
        <v>90202</v>
      </c>
    </row>
    <row r="37" spans="1:4">
      <c r="A37" t="s">
        <v>1031</v>
      </c>
      <c r="B37" t="s">
        <v>445</v>
      </c>
      <c r="C37" t="s">
        <v>1032</v>
      </c>
      <c r="D37">
        <v>10213</v>
      </c>
    </row>
    <row r="38" spans="1:4">
      <c r="A38" t="s">
        <v>557</v>
      </c>
      <c r="B38" t="s">
        <v>445</v>
      </c>
      <c r="C38" t="s">
        <v>1006</v>
      </c>
      <c r="D38">
        <v>10403</v>
      </c>
    </row>
    <row r="39" spans="1:4">
      <c r="A39" t="s">
        <v>509</v>
      </c>
      <c r="B39" t="s">
        <v>448</v>
      </c>
      <c r="C39" t="s">
        <v>1013</v>
      </c>
      <c r="D39">
        <v>130701</v>
      </c>
    </row>
    <row r="40" spans="1:4">
      <c r="A40" t="s">
        <v>477</v>
      </c>
      <c r="B40" t="s">
        <v>448</v>
      </c>
      <c r="C40" t="s">
        <v>1013</v>
      </c>
      <c r="D40">
        <v>130702</v>
      </c>
    </row>
    <row r="41" spans="1:4">
      <c r="A41" t="s">
        <v>1033</v>
      </c>
      <c r="B41" t="s">
        <v>445</v>
      </c>
      <c r="C41" t="s">
        <v>1006</v>
      </c>
      <c r="D41">
        <v>10402</v>
      </c>
    </row>
    <row r="42" spans="1:4">
      <c r="A42" t="s">
        <v>543</v>
      </c>
      <c r="B42" t="s">
        <v>447</v>
      </c>
      <c r="C42" t="s">
        <v>447</v>
      </c>
      <c r="D42">
        <v>30101</v>
      </c>
    </row>
    <row r="43" spans="1:4">
      <c r="A43" t="s">
        <v>936</v>
      </c>
      <c r="B43" t="s">
        <v>447</v>
      </c>
      <c r="C43" t="s">
        <v>447</v>
      </c>
      <c r="D43">
        <v>30102</v>
      </c>
    </row>
    <row r="44" spans="1:4">
      <c r="A44" t="s">
        <v>683</v>
      </c>
      <c r="B44" t="s">
        <v>452</v>
      </c>
      <c r="C44" t="s">
        <v>1004</v>
      </c>
      <c r="D44">
        <v>20105</v>
      </c>
    </row>
    <row r="45" spans="1:4">
      <c r="A45" t="s">
        <v>1034</v>
      </c>
      <c r="B45" t="s">
        <v>445</v>
      </c>
      <c r="C45" t="s">
        <v>445</v>
      </c>
      <c r="D45">
        <v>10102</v>
      </c>
    </row>
    <row r="46" spans="1:4">
      <c r="A46" t="s">
        <v>1035</v>
      </c>
      <c r="B46" t="s">
        <v>454</v>
      </c>
      <c r="C46" t="s">
        <v>558</v>
      </c>
      <c r="D46">
        <v>70203</v>
      </c>
    </row>
    <row r="47" spans="1:4">
      <c r="A47" t="s">
        <v>675</v>
      </c>
      <c r="B47" t="s">
        <v>448</v>
      </c>
      <c r="C47" t="s">
        <v>1036</v>
      </c>
      <c r="D47">
        <v>130402</v>
      </c>
    </row>
    <row r="48" spans="1:4">
      <c r="A48" t="s">
        <v>466</v>
      </c>
      <c r="B48" t="s">
        <v>451</v>
      </c>
      <c r="C48" t="s">
        <v>1014</v>
      </c>
      <c r="D48">
        <v>81007</v>
      </c>
    </row>
    <row r="49" spans="1:4">
      <c r="A49" t="s">
        <v>461</v>
      </c>
      <c r="B49" t="s">
        <v>451</v>
      </c>
      <c r="C49" t="s">
        <v>1014</v>
      </c>
      <c r="D49">
        <v>81002</v>
      </c>
    </row>
    <row r="50" spans="1:4">
      <c r="A50" t="s">
        <v>512</v>
      </c>
      <c r="B50" t="s">
        <v>451</v>
      </c>
      <c r="C50" t="s">
        <v>451</v>
      </c>
      <c r="D50">
        <v>80807</v>
      </c>
    </row>
    <row r="51" spans="1:4">
      <c r="A51" t="s">
        <v>512</v>
      </c>
      <c r="B51" t="s">
        <v>456</v>
      </c>
      <c r="C51" t="s">
        <v>1037</v>
      </c>
      <c r="D51">
        <v>41302</v>
      </c>
    </row>
    <row r="52" spans="1:4">
      <c r="A52" t="s">
        <v>479</v>
      </c>
      <c r="B52" t="s">
        <v>451</v>
      </c>
      <c r="C52" t="s">
        <v>451</v>
      </c>
      <c r="D52">
        <v>80806</v>
      </c>
    </row>
    <row r="53" spans="1:4">
      <c r="A53" t="s">
        <v>1038</v>
      </c>
      <c r="B53" t="s">
        <v>456</v>
      </c>
      <c r="C53" t="s">
        <v>594</v>
      </c>
      <c r="D53">
        <v>40602</v>
      </c>
    </row>
    <row r="54" spans="1:4">
      <c r="A54" t="s">
        <v>534</v>
      </c>
      <c r="B54" t="s">
        <v>446</v>
      </c>
      <c r="C54" t="s">
        <v>487</v>
      </c>
      <c r="D54">
        <v>120601</v>
      </c>
    </row>
    <row r="55" spans="1:4">
      <c r="A55" t="s">
        <v>598</v>
      </c>
      <c r="B55" t="s">
        <v>455</v>
      </c>
      <c r="C55" t="s">
        <v>645</v>
      </c>
      <c r="D55">
        <v>90402</v>
      </c>
    </row>
    <row r="56" spans="1:4">
      <c r="A56" t="s">
        <v>1039</v>
      </c>
      <c r="B56" t="s">
        <v>456</v>
      </c>
      <c r="C56" t="s">
        <v>1040</v>
      </c>
      <c r="D56">
        <v>41202</v>
      </c>
    </row>
    <row r="57" spans="1:4">
      <c r="A57" t="s">
        <v>628</v>
      </c>
      <c r="B57" t="s">
        <v>446</v>
      </c>
      <c r="C57" t="s">
        <v>1041</v>
      </c>
      <c r="D57">
        <v>120102</v>
      </c>
    </row>
    <row r="58" spans="1:4">
      <c r="A58" t="s">
        <v>530</v>
      </c>
      <c r="B58" t="s">
        <v>450</v>
      </c>
      <c r="C58" t="s">
        <v>518</v>
      </c>
      <c r="D58">
        <v>50202</v>
      </c>
    </row>
    <row r="59" spans="1:4">
      <c r="A59" t="s">
        <v>1042</v>
      </c>
      <c r="B59" t="s">
        <v>456</v>
      </c>
      <c r="C59" t="s">
        <v>1040</v>
      </c>
      <c r="D59">
        <v>41203</v>
      </c>
    </row>
    <row r="60" spans="1:4">
      <c r="A60" t="s">
        <v>559</v>
      </c>
      <c r="B60" t="s">
        <v>445</v>
      </c>
      <c r="C60" t="s">
        <v>445</v>
      </c>
      <c r="D60">
        <v>10101</v>
      </c>
    </row>
    <row r="61" spans="1:4">
      <c r="A61" t="s">
        <v>582</v>
      </c>
      <c r="B61" t="s">
        <v>456</v>
      </c>
      <c r="C61" t="s">
        <v>1022</v>
      </c>
      <c r="D61">
        <v>40301</v>
      </c>
    </row>
    <row r="62" spans="1:4">
      <c r="A62" t="s">
        <v>638</v>
      </c>
      <c r="B62" t="s">
        <v>456</v>
      </c>
      <c r="C62" t="s">
        <v>1009</v>
      </c>
      <c r="D62">
        <v>40401</v>
      </c>
    </row>
    <row r="63" spans="1:4">
      <c r="A63" t="s">
        <v>1043</v>
      </c>
      <c r="B63" t="s">
        <v>455</v>
      </c>
      <c r="C63" t="s">
        <v>645</v>
      </c>
      <c r="D63">
        <v>90403</v>
      </c>
    </row>
    <row r="64" spans="1:4">
      <c r="A64" t="s">
        <v>1044</v>
      </c>
      <c r="B64" t="s">
        <v>456</v>
      </c>
      <c r="C64" t="s">
        <v>1045</v>
      </c>
      <c r="D64">
        <v>41002</v>
      </c>
    </row>
    <row r="65" spans="1:4">
      <c r="A65" t="s">
        <v>1046</v>
      </c>
      <c r="B65" t="s">
        <v>451</v>
      </c>
      <c r="C65" t="s">
        <v>1047</v>
      </c>
      <c r="D65">
        <v>80602</v>
      </c>
    </row>
    <row r="66" spans="1:4">
      <c r="A66" t="s">
        <v>544</v>
      </c>
      <c r="B66" t="s">
        <v>447</v>
      </c>
      <c r="C66" t="s">
        <v>447</v>
      </c>
      <c r="D66">
        <v>30103</v>
      </c>
    </row>
    <row r="67" spans="1:4">
      <c r="A67" t="s">
        <v>1048</v>
      </c>
      <c r="B67" t="s">
        <v>448</v>
      </c>
      <c r="C67" t="s">
        <v>1036</v>
      </c>
      <c r="D67">
        <v>130403</v>
      </c>
    </row>
    <row r="68" spans="1:4">
      <c r="A68" t="s">
        <v>1049</v>
      </c>
      <c r="B68" t="s">
        <v>446</v>
      </c>
      <c r="C68" t="s">
        <v>1001</v>
      </c>
      <c r="D68">
        <v>120501</v>
      </c>
    </row>
    <row r="69" spans="1:4">
      <c r="A69" t="s">
        <v>531</v>
      </c>
      <c r="B69" t="s">
        <v>456</v>
      </c>
      <c r="C69" t="s">
        <v>531</v>
      </c>
      <c r="D69">
        <v>40503</v>
      </c>
    </row>
    <row r="70" spans="1:4">
      <c r="A70" t="s">
        <v>1050</v>
      </c>
      <c r="B70" t="s">
        <v>446</v>
      </c>
      <c r="C70" t="s">
        <v>1051</v>
      </c>
      <c r="D70">
        <v>120802</v>
      </c>
    </row>
    <row r="71" spans="1:4">
      <c r="A71" t="s">
        <v>474</v>
      </c>
      <c r="B71" t="s">
        <v>448</v>
      </c>
      <c r="C71" t="s">
        <v>1019</v>
      </c>
      <c r="D71">
        <v>130107</v>
      </c>
    </row>
    <row r="72" spans="1:4">
      <c r="A72" t="s">
        <v>1052</v>
      </c>
      <c r="B72" t="s">
        <v>452</v>
      </c>
      <c r="C72" t="s">
        <v>1015</v>
      </c>
      <c r="D72">
        <v>20210</v>
      </c>
    </row>
    <row r="73" spans="1:4">
      <c r="A73" t="s">
        <v>1053</v>
      </c>
      <c r="B73" t="s">
        <v>453</v>
      </c>
      <c r="C73" t="s">
        <v>1054</v>
      </c>
      <c r="D73">
        <v>60502</v>
      </c>
    </row>
    <row r="74" spans="1:4">
      <c r="A74" t="s">
        <v>1053</v>
      </c>
      <c r="B74" t="s">
        <v>448</v>
      </c>
      <c r="C74" t="s">
        <v>1036</v>
      </c>
      <c r="D74">
        <v>130404</v>
      </c>
    </row>
    <row r="75" spans="1:4">
      <c r="A75" t="s">
        <v>1053</v>
      </c>
      <c r="B75" t="s">
        <v>452</v>
      </c>
      <c r="C75" t="s">
        <v>1015</v>
      </c>
      <c r="D75">
        <v>20202</v>
      </c>
    </row>
    <row r="76" spans="1:4">
      <c r="A76" t="s">
        <v>1055</v>
      </c>
      <c r="B76" t="s">
        <v>447</v>
      </c>
      <c r="C76" t="s">
        <v>1056</v>
      </c>
      <c r="D76">
        <v>30402</v>
      </c>
    </row>
    <row r="77" spans="1:4">
      <c r="A77" t="s">
        <v>491</v>
      </c>
      <c r="B77" t="s">
        <v>451</v>
      </c>
      <c r="C77" t="s">
        <v>451</v>
      </c>
      <c r="D77">
        <v>80815</v>
      </c>
    </row>
    <row r="78" spans="1:4">
      <c r="A78" t="s">
        <v>679</v>
      </c>
      <c r="B78" t="s">
        <v>448</v>
      </c>
      <c r="C78" t="s">
        <v>1057</v>
      </c>
      <c r="D78">
        <v>130302</v>
      </c>
    </row>
    <row r="79" spans="1:4">
      <c r="A79" t="s">
        <v>1058</v>
      </c>
      <c r="B79" t="s">
        <v>446</v>
      </c>
      <c r="C79" t="s">
        <v>487</v>
      </c>
      <c r="D79">
        <v>120610</v>
      </c>
    </row>
    <row r="80" spans="1:4">
      <c r="A80" t="s">
        <v>945</v>
      </c>
      <c r="B80" t="s">
        <v>456</v>
      </c>
      <c r="C80" t="s">
        <v>1009</v>
      </c>
      <c r="D80">
        <v>40402</v>
      </c>
    </row>
    <row r="81" spans="1:4">
      <c r="A81" t="s">
        <v>659</v>
      </c>
      <c r="B81" t="s">
        <v>455</v>
      </c>
      <c r="C81" t="s">
        <v>1023</v>
      </c>
      <c r="D81">
        <v>91103</v>
      </c>
    </row>
    <row r="82" spans="1:4">
      <c r="A82" t="s">
        <v>1059</v>
      </c>
      <c r="B82" t="s">
        <v>455</v>
      </c>
      <c r="C82" t="s">
        <v>1030</v>
      </c>
      <c r="D82">
        <v>90201</v>
      </c>
    </row>
    <row r="83" spans="1:4">
      <c r="A83" t="s">
        <v>1060</v>
      </c>
      <c r="B83" t="s">
        <v>455</v>
      </c>
      <c r="C83" t="s">
        <v>1003</v>
      </c>
      <c r="D83">
        <v>90902</v>
      </c>
    </row>
    <row r="84" spans="1:4">
      <c r="A84" t="s">
        <v>1061</v>
      </c>
      <c r="B84" t="s">
        <v>446</v>
      </c>
      <c r="C84" t="s">
        <v>1041</v>
      </c>
      <c r="D84">
        <v>120103</v>
      </c>
    </row>
    <row r="85" spans="1:4">
      <c r="A85" t="s">
        <v>1062</v>
      </c>
      <c r="B85" t="s">
        <v>454</v>
      </c>
      <c r="C85" t="s">
        <v>1012</v>
      </c>
      <c r="D85">
        <v>70710</v>
      </c>
    </row>
    <row r="86" spans="1:4">
      <c r="A86" t="s">
        <v>1063</v>
      </c>
      <c r="B86" t="s">
        <v>450</v>
      </c>
      <c r="C86" t="s">
        <v>1064</v>
      </c>
      <c r="D86">
        <v>50102</v>
      </c>
    </row>
    <row r="87" spans="1:4">
      <c r="A87" t="s">
        <v>1065</v>
      </c>
      <c r="B87" t="s">
        <v>448</v>
      </c>
      <c r="C87" t="s">
        <v>1057</v>
      </c>
      <c r="D87">
        <v>130303</v>
      </c>
    </row>
    <row r="88" spans="1:4">
      <c r="A88" t="s">
        <v>1066</v>
      </c>
      <c r="B88" t="s">
        <v>456</v>
      </c>
      <c r="C88" t="s">
        <v>1005</v>
      </c>
      <c r="D88">
        <v>40108</v>
      </c>
    </row>
    <row r="89" spans="1:4">
      <c r="A89" t="s">
        <v>647</v>
      </c>
      <c r="B89" t="s">
        <v>455</v>
      </c>
      <c r="C89" t="s">
        <v>1067</v>
      </c>
      <c r="D89">
        <v>91007</v>
      </c>
    </row>
    <row r="90" spans="1:4">
      <c r="A90" t="s">
        <v>1068</v>
      </c>
      <c r="B90" t="s">
        <v>454</v>
      </c>
      <c r="C90" t="s">
        <v>1012</v>
      </c>
      <c r="D90">
        <v>70703</v>
      </c>
    </row>
    <row r="91" spans="1:4">
      <c r="A91" t="s">
        <v>681</v>
      </c>
      <c r="B91" t="s">
        <v>456</v>
      </c>
      <c r="C91" t="s">
        <v>1045</v>
      </c>
      <c r="D91">
        <v>41003</v>
      </c>
    </row>
    <row r="92" spans="1:4">
      <c r="A92" t="s">
        <v>671</v>
      </c>
      <c r="B92" t="s">
        <v>452</v>
      </c>
      <c r="C92" t="s">
        <v>1069</v>
      </c>
      <c r="D92">
        <v>20602</v>
      </c>
    </row>
    <row r="93" spans="1:4">
      <c r="A93" t="s">
        <v>671</v>
      </c>
      <c r="B93" t="s">
        <v>446</v>
      </c>
      <c r="C93" t="s">
        <v>538</v>
      </c>
      <c r="D93">
        <v>120708</v>
      </c>
    </row>
    <row r="94" spans="1:4">
      <c r="A94" t="s">
        <v>563</v>
      </c>
      <c r="B94" t="s">
        <v>455</v>
      </c>
      <c r="C94" t="s">
        <v>1070</v>
      </c>
      <c r="D94">
        <v>90301</v>
      </c>
    </row>
    <row r="95" spans="1:4">
      <c r="A95" t="s">
        <v>549</v>
      </c>
      <c r="B95" t="s">
        <v>451</v>
      </c>
      <c r="C95" t="s">
        <v>664</v>
      </c>
      <c r="D95">
        <v>80502</v>
      </c>
    </row>
    <row r="96" spans="1:4">
      <c r="A96" t="s">
        <v>1071</v>
      </c>
      <c r="B96" t="s">
        <v>452</v>
      </c>
      <c r="C96" t="s">
        <v>1072</v>
      </c>
      <c r="D96">
        <v>20402</v>
      </c>
    </row>
    <row r="97" spans="1:4">
      <c r="A97" t="s">
        <v>526</v>
      </c>
      <c r="B97" t="s">
        <v>448</v>
      </c>
      <c r="C97" t="s">
        <v>1057</v>
      </c>
      <c r="D97">
        <v>130301</v>
      </c>
    </row>
    <row r="98" spans="1:4">
      <c r="A98" t="s">
        <v>1073</v>
      </c>
      <c r="B98" t="s">
        <v>455</v>
      </c>
      <c r="C98" t="s">
        <v>1067</v>
      </c>
      <c r="D98">
        <v>91009</v>
      </c>
    </row>
    <row r="99" spans="1:4">
      <c r="A99" t="s">
        <v>1074</v>
      </c>
      <c r="B99" t="s">
        <v>446</v>
      </c>
      <c r="C99" t="s">
        <v>1075</v>
      </c>
      <c r="D99">
        <v>120202</v>
      </c>
    </row>
    <row r="100" spans="1:4">
      <c r="A100" t="s">
        <v>508</v>
      </c>
      <c r="B100" t="s">
        <v>447</v>
      </c>
      <c r="C100" t="s">
        <v>447</v>
      </c>
      <c r="D100">
        <v>30104</v>
      </c>
    </row>
    <row r="101" spans="1:4">
      <c r="A101" t="s">
        <v>1076</v>
      </c>
      <c r="B101" t="s">
        <v>455</v>
      </c>
      <c r="C101" t="s">
        <v>1023</v>
      </c>
      <c r="D101">
        <v>91104</v>
      </c>
    </row>
    <row r="102" spans="1:4">
      <c r="A102" t="s">
        <v>695</v>
      </c>
      <c r="B102" t="s">
        <v>455</v>
      </c>
      <c r="C102" t="s">
        <v>1077</v>
      </c>
      <c r="D102">
        <v>90705</v>
      </c>
    </row>
    <row r="103" spans="1:4">
      <c r="A103" t="s">
        <v>1078</v>
      </c>
      <c r="B103" t="s">
        <v>445</v>
      </c>
      <c r="C103" t="s">
        <v>445</v>
      </c>
      <c r="D103">
        <v>10103</v>
      </c>
    </row>
    <row r="104" spans="1:4">
      <c r="A104" t="s">
        <v>1079</v>
      </c>
      <c r="B104" t="s">
        <v>455</v>
      </c>
      <c r="C104" t="s">
        <v>1080</v>
      </c>
      <c r="D104">
        <v>90606</v>
      </c>
    </row>
    <row r="105" spans="1:4">
      <c r="A105" t="s">
        <v>1081</v>
      </c>
      <c r="B105" t="s">
        <v>448</v>
      </c>
      <c r="C105" t="s">
        <v>1057</v>
      </c>
      <c r="D105">
        <v>130304</v>
      </c>
    </row>
    <row r="106" spans="1:4">
      <c r="A106" t="s">
        <v>1082</v>
      </c>
      <c r="B106" t="s">
        <v>446</v>
      </c>
      <c r="C106" t="s">
        <v>1041</v>
      </c>
      <c r="D106">
        <v>120104</v>
      </c>
    </row>
    <row r="107" spans="1:4">
      <c r="A107" t="s">
        <v>1083</v>
      </c>
      <c r="B107" t="s">
        <v>446</v>
      </c>
      <c r="C107" t="s">
        <v>1010</v>
      </c>
      <c r="D107">
        <v>120304</v>
      </c>
    </row>
    <row r="108" spans="1:4">
      <c r="A108" t="s">
        <v>1084</v>
      </c>
      <c r="B108" t="s">
        <v>455</v>
      </c>
      <c r="C108" t="s">
        <v>597</v>
      </c>
      <c r="D108">
        <v>90502</v>
      </c>
    </row>
    <row r="109" spans="1:4">
      <c r="A109" t="s">
        <v>1085</v>
      </c>
      <c r="B109" t="s">
        <v>446</v>
      </c>
      <c r="C109" t="s">
        <v>1041</v>
      </c>
      <c r="D109">
        <v>120105</v>
      </c>
    </row>
    <row r="110" spans="1:4">
      <c r="A110" t="s">
        <v>1086</v>
      </c>
      <c r="B110" t="s">
        <v>446</v>
      </c>
      <c r="C110" t="s">
        <v>1087</v>
      </c>
      <c r="D110">
        <v>120401</v>
      </c>
    </row>
    <row r="111" spans="1:4">
      <c r="A111" t="s">
        <v>1088</v>
      </c>
      <c r="B111" t="s">
        <v>453</v>
      </c>
      <c r="C111" t="s">
        <v>1089</v>
      </c>
      <c r="D111">
        <v>60402</v>
      </c>
    </row>
    <row r="112" spans="1:4">
      <c r="A112" t="s">
        <v>535</v>
      </c>
      <c r="B112" t="s">
        <v>446</v>
      </c>
      <c r="C112" t="s">
        <v>1001</v>
      </c>
      <c r="D112">
        <v>120504</v>
      </c>
    </row>
    <row r="113" spans="1:4">
      <c r="A113" t="s">
        <v>667</v>
      </c>
      <c r="B113" t="s">
        <v>455</v>
      </c>
      <c r="C113" t="s">
        <v>1070</v>
      </c>
      <c r="D113">
        <v>90302</v>
      </c>
    </row>
    <row r="114" spans="1:4">
      <c r="A114" t="s">
        <v>1090</v>
      </c>
      <c r="B114" t="s">
        <v>446</v>
      </c>
      <c r="C114" t="s">
        <v>1010</v>
      </c>
      <c r="D114">
        <v>120305</v>
      </c>
    </row>
    <row r="115" spans="1:4">
      <c r="A115" t="s">
        <v>546</v>
      </c>
      <c r="B115" t="s">
        <v>456</v>
      </c>
      <c r="C115" t="s">
        <v>1091</v>
      </c>
      <c r="D115">
        <v>41402</v>
      </c>
    </row>
    <row r="116" spans="1:4">
      <c r="A116" t="s">
        <v>480</v>
      </c>
      <c r="B116" t="s">
        <v>448</v>
      </c>
      <c r="C116" t="s">
        <v>1019</v>
      </c>
      <c r="D116">
        <v>130108</v>
      </c>
    </row>
    <row r="117" spans="1:4">
      <c r="A117" t="s">
        <v>1092</v>
      </c>
      <c r="B117" t="s">
        <v>456</v>
      </c>
      <c r="C117" t="s">
        <v>1037</v>
      </c>
      <c r="D117">
        <v>41303</v>
      </c>
    </row>
    <row r="118" spans="1:4">
      <c r="A118" t="s">
        <v>676</v>
      </c>
      <c r="B118" t="s">
        <v>448</v>
      </c>
      <c r="C118" t="s">
        <v>1036</v>
      </c>
      <c r="D118">
        <v>130401</v>
      </c>
    </row>
    <row r="119" spans="1:4">
      <c r="A119" t="s">
        <v>484</v>
      </c>
      <c r="B119" t="s">
        <v>445</v>
      </c>
      <c r="C119" t="s">
        <v>1032</v>
      </c>
      <c r="D119">
        <v>10201</v>
      </c>
    </row>
    <row r="120" spans="1:4">
      <c r="A120" t="s">
        <v>1064</v>
      </c>
      <c r="B120" t="s">
        <v>450</v>
      </c>
      <c r="C120" t="s">
        <v>1064</v>
      </c>
      <c r="D120">
        <v>50103</v>
      </c>
    </row>
    <row r="121" spans="1:4">
      <c r="A121" t="s">
        <v>664</v>
      </c>
      <c r="B121" t="s">
        <v>453</v>
      </c>
      <c r="C121" t="s">
        <v>1093</v>
      </c>
      <c r="D121">
        <v>60202</v>
      </c>
    </row>
    <row r="122" spans="1:4">
      <c r="A122" t="s">
        <v>488</v>
      </c>
      <c r="B122" t="s">
        <v>451</v>
      </c>
      <c r="C122" t="s">
        <v>664</v>
      </c>
      <c r="D122">
        <v>80501</v>
      </c>
    </row>
    <row r="123" spans="1:4">
      <c r="A123" t="s">
        <v>1094</v>
      </c>
      <c r="B123" t="s">
        <v>448</v>
      </c>
      <c r="C123" t="s">
        <v>1036</v>
      </c>
      <c r="D123">
        <v>130405</v>
      </c>
    </row>
    <row r="124" spans="1:4">
      <c r="A124" t="s">
        <v>539</v>
      </c>
      <c r="B124" t="s">
        <v>446</v>
      </c>
      <c r="C124" t="s">
        <v>1010</v>
      </c>
      <c r="D124">
        <v>120301</v>
      </c>
    </row>
    <row r="125" spans="1:4">
      <c r="A125" t="s">
        <v>696</v>
      </c>
      <c r="B125" t="s">
        <v>452</v>
      </c>
      <c r="C125" t="s">
        <v>1069</v>
      </c>
      <c r="D125">
        <v>20604</v>
      </c>
    </row>
    <row r="126" spans="1:4">
      <c r="A126" t="s">
        <v>585</v>
      </c>
      <c r="B126" t="s">
        <v>451</v>
      </c>
      <c r="C126" t="s">
        <v>1047</v>
      </c>
      <c r="D126">
        <v>80601</v>
      </c>
    </row>
    <row r="127" spans="1:4">
      <c r="A127" t="s">
        <v>456</v>
      </c>
      <c r="B127" t="s">
        <v>456</v>
      </c>
      <c r="C127" t="s">
        <v>594</v>
      </c>
      <c r="D127">
        <v>40604</v>
      </c>
    </row>
    <row r="128" spans="1:4">
      <c r="A128" t="s">
        <v>1095</v>
      </c>
      <c r="B128" t="s">
        <v>445</v>
      </c>
      <c r="C128" t="s">
        <v>1026</v>
      </c>
      <c r="D128">
        <v>10301</v>
      </c>
    </row>
    <row r="129" spans="1:4">
      <c r="A129" t="s">
        <v>1096</v>
      </c>
      <c r="B129" t="s">
        <v>455</v>
      </c>
      <c r="C129" t="s">
        <v>1030</v>
      </c>
      <c r="D129">
        <v>90203</v>
      </c>
    </row>
    <row r="130" spans="1:4">
      <c r="A130" t="s">
        <v>623</v>
      </c>
      <c r="B130" t="s">
        <v>453</v>
      </c>
      <c r="C130" t="s">
        <v>1097</v>
      </c>
      <c r="D130">
        <v>60101</v>
      </c>
    </row>
    <row r="131" spans="1:4">
      <c r="A131" t="s">
        <v>1098</v>
      </c>
      <c r="B131" t="s">
        <v>453</v>
      </c>
      <c r="C131" t="s">
        <v>1093</v>
      </c>
      <c r="D131">
        <v>60203</v>
      </c>
    </row>
    <row r="132" spans="1:4">
      <c r="A132" t="s">
        <v>1099</v>
      </c>
      <c r="B132" t="s">
        <v>454</v>
      </c>
      <c r="C132" t="s">
        <v>1024</v>
      </c>
      <c r="D132">
        <v>70405</v>
      </c>
    </row>
    <row r="133" spans="1:4">
      <c r="A133" t="s">
        <v>1100</v>
      </c>
      <c r="B133" t="s">
        <v>453</v>
      </c>
      <c r="C133" t="s">
        <v>1101</v>
      </c>
      <c r="D133">
        <v>60702</v>
      </c>
    </row>
    <row r="134" spans="1:4">
      <c r="A134" t="s">
        <v>1102</v>
      </c>
      <c r="B134" t="s">
        <v>448</v>
      </c>
      <c r="C134" t="s">
        <v>1057</v>
      </c>
      <c r="D134">
        <v>130305</v>
      </c>
    </row>
    <row r="135" spans="1:4">
      <c r="A135" t="s">
        <v>1103</v>
      </c>
      <c r="B135" t="s">
        <v>448</v>
      </c>
      <c r="C135" t="s">
        <v>1057</v>
      </c>
      <c r="D135">
        <v>130306</v>
      </c>
    </row>
    <row r="136" spans="1:4">
      <c r="A136" t="s">
        <v>1104</v>
      </c>
      <c r="B136" t="s">
        <v>447</v>
      </c>
      <c r="C136" t="s">
        <v>447</v>
      </c>
      <c r="D136">
        <v>30105</v>
      </c>
    </row>
    <row r="137" spans="1:4">
      <c r="A137" t="s">
        <v>528</v>
      </c>
      <c r="B137" t="s">
        <v>1105</v>
      </c>
      <c r="C137" t="s">
        <v>1106</v>
      </c>
      <c r="D137">
        <v>110101</v>
      </c>
    </row>
    <row r="138" spans="1:4">
      <c r="A138" t="s">
        <v>1107</v>
      </c>
      <c r="B138" t="s">
        <v>456</v>
      </c>
      <c r="C138" t="s">
        <v>594</v>
      </c>
      <c r="D138">
        <v>40603</v>
      </c>
    </row>
    <row r="139" spans="1:4">
      <c r="A139" t="s">
        <v>1108</v>
      </c>
      <c r="B139" t="s">
        <v>445</v>
      </c>
      <c r="C139" t="s">
        <v>1032</v>
      </c>
      <c r="D139">
        <v>10208</v>
      </c>
    </row>
    <row r="140" spans="1:4">
      <c r="A140" t="s">
        <v>452</v>
      </c>
      <c r="B140" t="s">
        <v>452</v>
      </c>
      <c r="C140" t="s">
        <v>1069</v>
      </c>
      <c r="D140">
        <v>20603</v>
      </c>
    </row>
    <row r="141" spans="1:4">
      <c r="A141" t="s">
        <v>665</v>
      </c>
      <c r="B141" t="s">
        <v>447</v>
      </c>
      <c r="C141" t="s">
        <v>1109</v>
      </c>
      <c r="D141">
        <v>30302</v>
      </c>
    </row>
    <row r="142" spans="1:4">
      <c r="A142" t="s">
        <v>1110</v>
      </c>
      <c r="B142" t="s">
        <v>451</v>
      </c>
      <c r="C142" t="s">
        <v>664</v>
      </c>
      <c r="D142">
        <v>80507</v>
      </c>
    </row>
    <row r="143" spans="1:4">
      <c r="A143" t="s">
        <v>1111</v>
      </c>
      <c r="B143" t="s">
        <v>450</v>
      </c>
      <c r="C143" t="s">
        <v>518</v>
      </c>
      <c r="D143">
        <v>50209</v>
      </c>
    </row>
    <row r="144" spans="1:4">
      <c r="A144" t="s">
        <v>1112</v>
      </c>
      <c r="B144" t="s">
        <v>456</v>
      </c>
      <c r="C144" t="s">
        <v>1022</v>
      </c>
      <c r="D144">
        <v>40303</v>
      </c>
    </row>
    <row r="145" spans="1:4">
      <c r="A145" t="s">
        <v>1113</v>
      </c>
      <c r="B145" t="s">
        <v>455</v>
      </c>
      <c r="C145" t="s">
        <v>597</v>
      </c>
      <c r="D145">
        <v>90503</v>
      </c>
    </row>
    <row r="146" spans="1:4">
      <c r="A146" t="s">
        <v>1113</v>
      </c>
      <c r="B146" t="s">
        <v>454</v>
      </c>
      <c r="C146" t="s">
        <v>1024</v>
      </c>
      <c r="D146">
        <v>70404</v>
      </c>
    </row>
    <row r="147" spans="1:4">
      <c r="A147" t="s">
        <v>1114</v>
      </c>
      <c r="B147" t="s">
        <v>455</v>
      </c>
      <c r="C147" t="s">
        <v>501</v>
      </c>
      <c r="D147">
        <v>90802</v>
      </c>
    </row>
    <row r="148" spans="1:4">
      <c r="A148" t="s">
        <v>699</v>
      </c>
      <c r="B148" t="s">
        <v>455</v>
      </c>
      <c r="C148" t="s">
        <v>1080</v>
      </c>
      <c r="D148">
        <v>90607</v>
      </c>
    </row>
    <row r="149" spans="1:4">
      <c r="A149" t="s">
        <v>482</v>
      </c>
      <c r="B149" t="s">
        <v>447</v>
      </c>
      <c r="C149" t="s">
        <v>447</v>
      </c>
      <c r="D149">
        <v>30107</v>
      </c>
    </row>
    <row r="150" spans="1:4">
      <c r="A150" t="s">
        <v>537</v>
      </c>
      <c r="B150" t="s">
        <v>447</v>
      </c>
      <c r="C150" t="s">
        <v>447</v>
      </c>
      <c r="D150">
        <v>30115</v>
      </c>
    </row>
    <row r="151" spans="1:4">
      <c r="A151" t="s">
        <v>1115</v>
      </c>
      <c r="B151" t="s">
        <v>447</v>
      </c>
      <c r="C151" t="s">
        <v>1116</v>
      </c>
      <c r="D151">
        <v>30502</v>
      </c>
    </row>
    <row r="152" spans="1:4">
      <c r="A152" t="s">
        <v>1117</v>
      </c>
      <c r="B152" t="s">
        <v>450</v>
      </c>
      <c r="C152" t="s">
        <v>1003</v>
      </c>
      <c r="D152">
        <v>50314</v>
      </c>
    </row>
    <row r="153" spans="1:4">
      <c r="A153" t="s">
        <v>1118</v>
      </c>
      <c r="B153" t="s">
        <v>456</v>
      </c>
      <c r="C153" t="s">
        <v>1091</v>
      </c>
      <c r="D153">
        <v>41403</v>
      </c>
    </row>
    <row r="154" spans="1:4">
      <c r="A154" t="s">
        <v>504</v>
      </c>
      <c r="B154" t="s">
        <v>451</v>
      </c>
      <c r="C154" t="s">
        <v>451</v>
      </c>
      <c r="D154">
        <v>80805</v>
      </c>
    </row>
    <row r="155" spans="1:4">
      <c r="A155" t="s">
        <v>478</v>
      </c>
      <c r="B155" t="s">
        <v>456</v>
      </c>
      <c r="C155" t="s">
        <v>594</v>
      </c>
      <c r="D155">
        <v>40601</v>
      </c>
    </row>
    <row r="156" spans="1:4">
      <c r="A156" t="s">
        <v>540</v>
      </c>
      <c r="B156" t="s">
        <v>456</v>
      </c>
      <c r="C156" t="s">
        <v>594</v>
      </c>
      <c r="D156">
        <v>40611</v>
      </c>
    </row>
    <row r="157" spans="1:4">
      <c r="A157" t="s">
        <v>580</v>
      </c>
      <c r="B157" t="s">
        <v>456</v>
      </c>
      <c r="C157" t="s">
        <v>594</v>
      </c>
      <c r="D157">
        <v>40612</v>
      </c>
    </row>
    <row r="158" spans="1:4">
      <c r="A158" t="s">
        <v>1119</v>
      </c>
      <c r="B158" t="s">
        <v>446</v>
      </c>
      <c r="C158" t="s">
        <v>1010</v>
      </c>
      <c r="D158">
        <v>120313</v>
      </c>
    </row>
    <row r="159" spans="1:4">
      <c r="A159" t="s">
        <v>1120</v>
      </c>
      <c r="B159" t="s">
        <v>446</v>
      </c>
      <c r="C159" t="s">
        <v>1010</v>
      </c>
      <c r="D159">
        <v>120315</v>
      </c>
    </row>
    <row r="160" spans="1:4">
      <c r="A160" t="s">
        <v>1121</v>
      </c>
      <c r="B160" t="s">
        <v>456</v>
      </c>
      <c r="C160" t="s">
        <v>1005</v>
      </c>
      <c r="D160">
        <v>40102</v>
      </c>
    </row>
    <row r="161" spans="1:4">
      <c r="A161" t="s">
        <v>545</v>
      </c>
      <c r="B161" t="s">
        <v>456</v>
      </c>
      <c r="C161" t="s">
        <v>1122</v>
      </c>
      <c r="D161">
        <v>40701</v>
      </c>
    </row>
    <row r="162" spans="1:4">
      <c r="A162" t="s">
        <v>1123</v>
      </c>
      <c r="B162" t="s">
        <v>456</v>
      </c>
      <c r="C162" t="s">
        <v>1045</v>
      </c>
      <c r="D162">
        <v>41007</v>
      </c>
    </row>
    <row r="163" spans="1:4">
      <c r="A163" t="s">
        <v>496</v>
      </c>
      <c r="B163" t="s">
        <v>451</v>
      </c>
      <c r="C163" t="s">
        <v>451</v>
      </c>
      <c r="D163">
        <v>80826</v>
      </c>
    </row>
    <row r="164" spans="1:4">
      <c r="A164" t="s">
        <v>1124</v>
      </c>
      <c r="B164" t="s">
        <v>456</v>
      </c>
      <c r="C164" t="s">
        <v>1122</v>
      </c>
      <c r="D164">
        <v>40702</v>
      </c>
    </row>
    <row r="165" spans="1:4">
      <c r="A165" t="s">
        <v>686</v>
      </c>
      <c r="B165" t="s">
        <v>455</v>
      </c>
      <c r="C165" t="s">
        <v>1067</v>
      </c>
      <c r="D165">
        <v>91010</v>
      </c>
    </row>
    <row r="166" spans="1:4">
      <c r="A166" t="s">
        <v>1125</v>
      </c>
      <c r="B166" t="s">
        <v>455</v>
      </c>
      <c r="C166" t="s">
        <v>1003</v>
      </c>
      <c r="D166">
        <v>90903</v>
      </c>
    </row>
    <row r="167" spans="1:4">
      <c r="A167" t="s">
        <v>578</v>
      </c>
      <c r="B167" t="s">
        <v>448</v>
      </c>
      <c r="C167" t="s">
        <v>1013</v>
      </c>
      <c r="D167">
        <v>130705</v>
      </c>
    </row>
    <row r="168" spans="1:4">
      <c r="A168" t="s">
        <v>1126</v>
      </c>
      <c r="B168" t="s">
        <v>455</v>
      </c>
      <c r="C168" t="s">
        <v>1070</v>
      </c>
      <c r="D168">
        <v>90307</v>
      </c>
    </row>
    <row r="169" spans="1:4">
      <c r="A169" t="s">
        <v>1127</v>
      </c>
      <c r="B169" t="s">
        <v>446</v>
      </c>
      <c r="C169" t="s">
        <v>1001</v>
      </c>
      <c r="D169">
        <v>120505</v>
      </c>
    </row>
    <row r="170" spans="1:4">
      <c r="A170" t="s">
        <v>639</v>
      </c>
      <c r="B170" t="s">
        <v>453</v>
      </c>
      <c r="C170" t="s">
        <v>1128</v>
      </c>
      <c r="D170">
        <v>60604</v>
      </c>
    </row>
    <row r="171" spans="1:4">
      <c r="A171" t="s">
        <v>1129</v>
      </c>
      <c r="B171" t="s">
        <v>455</v>
      </c>
      <c r="C171" t="s">
        <v>1020</v>
      </c>
      <c r="D171">
        <v>90102</v>
      </c>
    </row>
    <row r="172" spans="1:4">
      <c r="A172" t="s">
        <v>1130</v>
      </c>
      <c r="B172" t="s">
        <v>454</v>
      </c>
      <c r="C172" t="s">
        <v>1012</v>
      </c>
      <c r="D172">
        <v>70704</v>
      </c>
    </row>
    <row r="173" spans="1:4">
      <c r="A173" t="s">
        <v>605</v>
      </c>
      <c r="B173" t="s">
        <v>456</v>
      </c>
      <c r="C173" t="s">
        <v>531</v>
      </c>
      <c r="D173">
        <v>40513</v>
      </c>
    </row>
    <row r="174" spans="1:4">
      <c r="A174" t="s">
        <v>1131</v>
      </c>
      <c r="B174" t="s">
        <v>454</v>
      </c>
      <c r="C174" t="s">
        <v>1012</v>
      </c>
      <c r="D174">
        <v>70705</v>
      </c>
    </row>
    <row r="175" spans="1:4">
      <c r="A175" t="s">
        <v>1131</v>
      </c>
      <c r="B175" t="s">
        <v>455</v>
      </c>
      <c r="C175" t="s">
        <v>1017</v>
      </c>
      <c r="D175">
        <v>91203</v>
      </c>
    </row>
    <row r="176" spans="1:4">
      <c r="A176" t="s">
        <v>1131</v>
      </c>
      <c r="B176" t="s">
        <v>448</v>
      </c>
      <c r="C176" t="s">
        <v>1057</v>
      </c>
      <c r="D176">
        <v>130307</v>
      </c>
    </row>
    <row r="177" spans="1:4">
      <c r="A177" t="s">
        <v>1132</v>
      </c>
      <c r="B177" t="s">
        <v>453</v>
      </c>
      <c r="C177" t="s">
        <v>1133</v>
      </c>
      <c r="D177">
        <v>60303</v>
      </c>
    </row>
    <row r="178" spans="1:4">
      <c r="A178" t="s">
        <v>1134</v>
      </c>
      <c r="B178" t="s">
        <v>454</v>
      </c>
      <c r="C178" t="s">
        <v>1135</v>
      </c>
      <c r="D178">
        <v>70602</v>
      </c>
    </row>
    <row r="179" spans="1:4">
      <c r="A179" t="s">
        <v>1136</v>
      </c>
      <c r="B179" t="s">
        <v>452</v>
      </c>
      <c r="C179" t="s">
        <v>1072</v>
      </c>
      <c r="D179">
        <v>20403</v>
      </c>
    </row>
    <row r="180" spans="1:4">
      <c r="A180" t="s">
        <v>1137</v>
      </c>
      <c r="B180" t="s">
        <v>453</v>
      </c>
      <c r="C180" t="s">
        <v>1133</v>
      </c>
      <c r="D180">
        <v>60302</v>
      </c>
    </row>
    <row r="181" spans="1:4">
      <c r="A181" t="s">
        <v>1138</v>
      </c>
      <c r="B181" t="s">
        <v>454</v>
      </c>
      <c r="C181" t="s">
        <v>558</v>
      </c>
      <c r="D181">
        <v>70204</v>
      </c>
    </row>
    <row r="182" spans="1:4">
      <c r="A182" t="s">
        <v>1139</v>
      </c>
      <c r="B182" t="s">
        <v>453</v>
      </c>
      <c r="C182" t="s">
        <v>1133</v>
      </c>
      <c r="D182">
        <v>60304</v>
      </c>
    </row>
    <row r="183" spans="1:4">
      <c r="A183" t="s">
        <v>1139</v>
      </c>
      <c r="B183" t="s">
        <v>454</v>
      </c>
      <c r="C183" t="s">
        <v>1024</v>
      </c>
      <c r="D183">
        <v>70406</v>
      </c>
    </row>
    <row r="184" spans="1:4">
      <c r="A184" t="s">
        <v>1140</v>
      </c>
      <c r="B184" t="s">
        <v>452</v>
      </c>
      <c r="C184" t="s">
        <v>1015</v>
      </c>
      <c r="D184">
        <v>20203</v>
      </c>
    </row>
    <row r="185" spans="1:4">
      <c r="A185" t="s">
        <v>463</v>
      </c>
      <c r="B185" t="s">
        <v>451</v>
      </c>
      <c r="C185" t="s">
        <v>451</v>
      </c>
      <c r="D185">
        <v>80802</v>
      </c>
    </row>
    <row r="186" spans="1:4">
      <c r="A186" t="s">
        <v>1141</v>
      </c>
      <c r="B186" t="s">
        <v>453</v>
      </c>
      <c r="C186" t="s">
        <v>1128</v>
      </c>
      <c r="D186">
        <v>60606</v>
      </c>
    </row>
    <row r="187" spans="1:4">
      <c r="A187" t="s">
        <v>1142</v>
      </c>
      <c r="B187" t="s">
        <v>454</v>
      </c>
      <c r="C187" t="s">
        <v>558</v>
      </c>
      <c r="D187">
        <v>70205</v>
      </c>
    </row>
    <row r="188" spans="1:4">
      <c r="A188" t="s">
        <v>1143</v>
      </c>
      <c r="B188" t="s">
        <v>455</v>
      </c>
      <c r="C188" t="s">
        <v>1030</v>
      </c>
      <c r="D188">
        <v>90204</v>
      </c>
    </row>
    <row r="189" spans="1:4">
      <c r="A189" t="s">
        <v>516</v>
      </c>
      <c r="B189" t="s">
        <v>448</v>
      </c>
      <c r="C189" t="s">
        <v>1013</v>
      </c>
      <c r="D189">
        <v>130706</v>
      </c>
    </row>
    <row r="190" spans="1:4">
      <c r="A190" t="s">
        <v>516</v>
      </c>
      <c r="B190" t="s">
        <v>452</v>
      </c>
      <c r="C190" t="s">
        <v>1069</v>
      </c>
      <c r="D190">
        <v>20605</v>
      </c>
    </row>
    <row r="191" spans="1:4">
      <c r="A191" t="s">
        <v>1144</v>
      </c>
      <c r="B191" t="s">
        <v>452</v>
      </c>
      <c r="C191" t="s">
        <v>1145</v>
      </c>
      <c r="D191">
        <v>20502</v>
      </c>
    </row>
    <row r="192" spans="1:4">
      <c r="A192" t="s">
        <v>1146</v>
      </c>
      <c r="B192" t="s">
        <v>454</v>
      </c>
      <c r="C192" t="s">
        <v>1012</v>
      </c>
      <c r="D192">
        <v>70706</v>
      </c>
    </row>
    <row r="193" spans="1:4">
      <c r="A193" t="s">
        <v>652</v>
      </c>
      <c r="B193" t="s">
        <v>452</v>
      </c>
      <c r="C193" t="s">
        <v>1004</v>
      </c>
      <c r="D193">
        <v>20102</v>
      </c>
    </row>
    <row r="194" spans="1:4">
      <c r="A194" t="s">
        <v>652</v>
      </c>
      <c r="B194" t="s">
        <v>456</v>
      </c>
      <c r="C194" t="s">
        <v>1037</v>
      </c>
      <c r="D194">
        <v>41304</v>
      </c>
    </row>
    <row r="195" spans="1:4">
      <c r="A195" t="s">
        <v>1147</v>
      </c>
      <c r="B195" t="s">
        <v>455</v>
      </c>
      <c r="C195" t="s">
        <v>1003</v>
      </c>
      <c r="D195">
        <v>90904</v>
      </c>
    </row>
    <row r="196" spans="1:4">
      <c r="A196" t="s">
        <v>1148</v>
      </c>
      <c r="B196" t="s">
        <v>454</v>
      </c>
      <c r="C196" t="s">
        <v>454</v>
      </c>
      <c r="D196">
        <v>70315</v>
      </c>
    </row>
    <row r="197" spans="1:4">
      <c r="A197" t="s">
        <v>542</v>
      </c>
      <c r="B197" t="s">
        <v>445</v>
      </c>
      <c r="C197" t="s">
        <v>1032</v>
      </c>
      <c r="D197">
        <v>10206</v>
      </c>
    </row>
    <row r="198" spans="1:4">
      <c r="A198" t="s">
        <v>1149</v>
      </c>
      <c r="B198" t="s">
        <v>454</v>
      </c>
      <c r="C198" t="s">
        <v>1150</v>
      </c>
      <c r="D198">
        <v>70102</v>
      </c>
    </row>
    <row r="199" spans="1:4">
      <c r="A199" t="s">
        <v>1151</v>
      </c>
      <c r="B199" t="s">
        <v>448</v>
      </c>
      <c r="C199" t="s">
        <v>666</v>
      </c>
      <c r="D199">
        <v>130902</v>
      </c>
    </row>
    <row r="200" spans="1:4">
      <c r="A200" t="s">
        <v>589</v>
      </c>
      <c r="B200" t="s">
        <v>447</v>
      </c>
      <c r="C200" t="s">
        <v>998</v>
      </c>
      <c r="D200">
        <v>30203</v>
      </c>
    </row>
    <row r="201" spans="1:4">
      <c r="A201" t="s">
        <v>1152</v>
      </c>
      <c r="B201" t="s">
        <v>447</v>
      </c>
      <c r="C201" t="s">
        <v>1109</v>
      </c>
      <c r="D201">
        <v>30303</v>
      </c>
    </row>
    <row r="202" spans="1:4">
      <c r="A202" t="s">
        <v>1152</v>
      </c>
      <c r="B202" t="s">
        <v>454</v>
      </c>
      <c r="C202" t="s">
        <v>454</v>
      </c>
      <c r="D202">
        <v>70302</v>
      </c>
    </row>
    <row r="203" spans="1:4">
      <c r="A203" t="s">
        <v>662</v>
      </c>
      <c r="B203" t="s">
        <v>452</v>
      </c>
      <c r="C203" t="s">
        <v>1153</v>
      </c>
      <c r="D203">
        <v>20302</v>
      </c>
    </row>
    <row r="204" spans="1:4">
      <c r="A204" t="s">
        <v>1154</v>
      </c>
      <c r="B204" t="s">
        <v>454</v>
      </c>
      <c r="C204" t="s">
        <v>1150</v>
      </c>
      <c r="D204">
        <v>70109</v>
      </c>
    </row>
    <row r="205" spans="1:4">
      <c r="A205" t="s">
        <v>1155</v>
      </c>
      <c r="B205" t="s">
        <v>452</v>
      </c>
      <c r="C205" t="s">
        <v>1004</v>
      </c>
      <c r="D205">
        <v>20108</v>
      </c>
    </row>
    <row r="206" spans="1:4">
      <c r="A206" t="s">
        <v>619</v>
      </c>
      <c r="B206" t="s">
        <v>455</v>
      </c>
      <c r="C206" t="s">
        <v>645</v>
      </c>
      <c r="D206">
        <v>90407</v>
      </c>
    </row>
    <row r="207" spans="1:4">
      <c r="A207" t="s">
        <v>619</v>
      </c>
      <c r="B207" t="s">
        <v>448</v>
      </c>
      <c r="C207" t="s">
        <v>666</v>
      </c>
      <c r="D207">
        <v>130903</v>
      </c>
    </row>
    <row r="208" spans="1:4">
      <c r="A208" t="s">
        <v>1156</v>
      </c>
      <c r="B208" t="s">
        <v>448</v>
      </c>
      <c r="C208" t="s">
        <v>1036</v>
      </c>
      <c r="D208">
        <v>130406</v>
      </c>
    </row>
    <row r="209" spans="1:4">
      <c r="A209" t="s">
        <v>1157</v>
      </c>
      <c r="B209" t="s">
        <v>453</v>
      </c>
      <c r="C209" t="s">
        <v>1101</v>
      </c>
      <c r="D209">
        <v>60704</v>
      </c>
    </row>
    <row r="210" spans="1:4">
      <c r="A210" t="s">
        <v>1158</v>
      </c>
      <c r="B210" t="s">
        <v>451</v>
      </c>
      <c r="C210" t="s">
        <v>664</v>
      </c>
      <c r="D210">
        <v>80504</v>
      </c>
    </row>
    <row r="211" spans="1:4">
      <c r="A211" t="s">
        <v>1159</v>
      </c>
      <c r="B211" t="s">
        <v>454</v>
      </c>
      <c r="C211" t="s">
        <v>1150</v>
      </c>
      <c r="D211">
        <v>70103</v>
      </c>
    </row>
    <row r="212" spans="1:4">
      <c r="A212" t="s">
        <v>1160</v>
      </c>
      <c r="B212" t="s">
        <v>454</v>
      </c>
      <c r="C212" t="s">
        <v>558</v>
      </c>
      <c r="D212">
        <v>70206</v>
      </c>
    </row>
    <row r="213" spans="1:4">
      <c r="A213" t="s">
        <v>663</v>
      </c>
      <c r="B213" t="s">
        <v>455</v>
      </c>
      <c r="C213" t="s">
        <v>1023</v>
      </c>
      <c r="D213">
        <v>91105</v>
      </c>
    </row>
    <row r="214" spans="1:4">
      <c r="A214" t="s">
        <v>1161</v>
      </c>
      <c r="B214" t="s">
        <v>455</v>
      </c>
      <c r="C214" t="s">
        <v>597</v>
      </c>
      <c r="D214">
        <v>90504</v>
      </c>
    </row>
    <row r="215" spans="1:4">
      <c r="A215" t="s">
        <v>1162</v>
      </c>
      <c r="B215" t="s">
        <v>454</v>
      </c>
      <c r="C215" t="s">
        <v>558</v>
      </c>
      <c r="D215">
        <v>70207</v>
      </c>
    </row>
    <row r="216" spans="1:4">
      <c r="A216" t="s">
        <v>1163</v>
      </c>
      <c r="B216" t="s">
        <v>456</v>
      </c>
      <c r="C216" t="s">
        <v>1164</v>
      </c>
      <c r="D216">
        <v>40902</v>
      </c>
    </row>
    <row r="217" spans="1:4">
      <c r="A217" t="s">
        <v>1165</v>
      </c>
      <c r="B217" t="s">
        <v>453</v>
      </c>
      <c r="C217" t="s">
        <v>1128</v>
      </c>
      <c r="D217">
        <v>60603</v>
      </c>
    </row>
    <row r="218" spans="1:4">
      <c r="A218" t="s">
        <v>1166</v>
      </c>
      <c r="B218" t="s">
        <v>452</v>
      </c>
      <c r="C218" t="s">
        <v>1145</v>
      </c>
      <c r="D218">
        <v>20503</v>
      </c>
    </row>
    <row r="219" spans="1:4">
      <c r="A219" t="s">
        <v>1167</v>
      </c>
      <c r="B219" t="s">
        <v>455</v>
      </c>
      <c r="C219" t="s">
        <v>1003</v>
      </c>
      <c r="D219">
        <v>90905</v>
      </c>
    </row>
    <row r="220" spans="1:4">
      <c r="A220" t="s">
        <v>1168</v>
      </c>
      <c r="B220" t="s">
        <v>446</v>
      </c>
      <c r="C220" t="s">
        <v>1001</v>
      </c>
      <c r="D220">
        <v>120506</v>
      </c>
    </row>
    <row r="221" spans="1:4">
      <c r="A221" t="s">
        <v>1169</v>
      </c>
      <c r="B221" t="s">
        <v>453</v>
      </c>
      <c r="C221" t="s">
        <v>1128</v>
      </c>
      <c r="D221">
        <v>60605</v>
      </c>
    </row>
    <row r="222" spans="1:4">
      <c r="A222" t="s">
        <v>1169</v>
      </c>
      <c r="B222" t="s">
        <v>454</v>
      </c>
      <c r="C222" t="s">
        <v>558</v>
      </c>
      <c r="D222">
        <v>70208</v>
      </c>
    </row>
    <row r="223" spans="1:4">
      <c r="A223" t="s">
        <v>641</v>
      </c>
      <c r="B223" t="s">
        <v>446</v>
      </c>
      <c r="C223" t="s">
        <v>1001</v>
      </c>
      <c r="D223">
        <v>120510</v>
      </c>
    </row>
    <row r="224" spans="1:4">
      <c r="A224" t="s">
        <v>1170</v>
      </c>
      <c r="B224" t="s">
        <v>452</v>
      </c>
      <c r="C224" t="s">
        <v>1145</v>
      </c>
      <c r="D224">
        <v>20504</v>
      </c>
    </row>
    <row r="225" spans="1:4">
      <c r="A225" t="s">
        <v>952</v>
      </c>
      <c r="B225" t="s">
        <v>455</v>
      </c>
      <c r="C225" t="s">
        <v>1070</v>
      </c>
      <c r="D225">
        <v>90303</v>
      </c>
    </row>
    <row r="226" spans="1:4">
      <c r="A226" t="s">
        <v>550</v>
      </c>
      <c r="B226" t="s">
        <v>446</v>
      </c>
      <c r="C226" t="s">
        <v>1001</v>
      </c>
      <c r="D226">
        <v>120507</v>
      </c>
    </row>
    <row r="227" spans="1:4">
      <c r="A227" t="s">
        <v>1171</v>
      </c>
      <c r="B227" t="s">
        <v>446</v>
      </c>
      <c r="C227" t="s">
        <v>1001</v>
      </c>
      <c r="D227">
        <v>120511</v>
      </c>
    </row>
    <row r="228" spans="1:4">
      <c r="A228" t="s">
        <v>1172</v>
      </c>
      <c r="B228" t="s">
        <v>456</v>
      </c>
      <c r="C228" t="s">
        <v>1164</v>
      </c>
      <c r="D228">
        <v>40903</v>
      </c>
    </row>
    <row r="229" spans="1:4">
      <c r="A229" t="s">
        <v>1173</v>
      </c>
      <c r="B229" t="s">
        <v>452</v>
      </c>
      <c r="C229" t="s">
        <v>1153</v>
      </c>
      <c r="D229">
        <v>20303</v>
      </c>
    </row>
    <row r="230" spans="1:4">
      <c r="A230" t="s">
        <v>1173</v>
      </c>
      <c r="B230" t="s">
        <v>455</v>
      </c>
      <c r="C230" t="s">
        <v>1030</v>
      </c>
      <c r="D230">
        <v>90205</v>
      </c>
    </row>
    <row r="231" spans="1:4">
      <c r="A231" t="s">
        <v>1174</v>
      </c>
      <c r="B231" t="s">
        <v>455</v>
      </c>
      <c r="C231" t="s">
        <v>597</v>
      </c>
      <c r="D231">
        <v>90505</v>
      </c>
    </row>
    <row r="232" spans="1:4">
      <c r="A232" t="s">
        <v>1175</v>
      </c>
      <c r="B232" t="s">
        <v>456</v>
      </c>
      <c r="C232" t="s">
        <v>1164</v>
      </c>
      <c r="D232">
        <v>40904</v>
      </c>
    </row>
    <row r="233" spans="1:4">
      <c r="A233" t="s">
        <v>1176</v>
      </c>
      <c r="B233" t="s">
        <v>450</v>
      </c>
      <c r="C233" t="s">
        <v>518</v>
      </c>
      <c r="D233">
        <v>50201</v>
      </c>
    </row>
    <row r="234" spans="1:4">
      <c r="A234" t="s">
        <v>1177</v>
      </c>
      <c r="B234" t="s">
        <v>452</v>
      </c>
      <c r="C234" t="s">
        <v>1015</v>
      </c>
      <c r="D234">
        <v>20204</v>
      </c>
    </row>
    <row r="235" spans="1:4">
      <c r="A235" t="s">
        <v>637</v>
      </c>
      <c r="B235" t="s">
        <v>453</v>
      </c>
      <c r="C235" t="s">
        <v>1101</v>
      </c>
      <c r="D235">
        <v>60703</v>
      </c>
    </row>
    <row r="236" spans="1:4">
      <c r="A236" t="s">
        <v>637</v>
      </c>
      <c r="B236" t="s">
        <v>455</v>
      </c>
      <c r="C236" t="s">
        <v>597</v>
      </c>
      <c r="D236">
        <v>90506</v>
      </c>
    </row>
    <row r="237" spans="1:4">
      <c r="A237" t="s">
        <v>694</v>
      </c>
      <c r="B237" t="s">
        <v>452</v>
      </c>
      <c r="C237" t="s">
        <v>1004</v>
      </c>
      <c r="D237">
        <v>20103</v>
      </c>
    </row>
    <row r="238" spans="1:4">
      <c r="A238" t="s">
        <v>1178</v>
      </c>
      <c r="B238" t="s">
        <v>445</v>
      </c>
      <c r="C238" t="s">
        <v>1032</v>
      </c>
      <c r="D238">
        <v>10214</v>
      </c>
    </row>
    <row r="239" spans="1:4">
      <c r="A239" t="s">
        <v>1179</v>
      </c>
      <c r="B239" t="s">
        <v>456</v>
      </c>
      <c r="C239" t="s">
        <v>1005</v>
      </c>
      <c r="D239">
        <v>40103</v>
      </c>
    </row>
    <row r="240" spans="1:4">
      <c r="A240" t="s">
        <v>617</v>
      </c>
      <c r="B240" t="s">
        <v>445</v>
      </c>
      <c r="C240" t="s">
        <v>1032</v>
      </c>
      <c r="D240">
        <v>10204</v>
      </c>
    </row>
    <row r="241" spans="1:4">
      <c r="A241" t="s">
        <v>1180</v>
      </c>
      <c r="B241" t="s">
        <v>453</v>
      </c>
      <c r="C241" t="s">
        <v>1089</v>
      </c>
      <c r="D241">
        <v>60406</v>
      </c>
    </row>
    <row r="242" spans="1:4">
      <c r="A242" t="s">
        <v>1181</v>
      </c>
      <c r="B242" t="s">
        <v>453</v>
      </c>
      <c r="C242" t="s">
        <v>1093</v>
      </c>
      <c r="D242">
        <v>60204</v>
      </c>
    </row>
    <row r="243" spans="1:4">
      <c r="A243" t="s">
        <v>600</v>
      </c>
      <c r="B243" t="s">
        <v>452</v>
      </c>
      <c r="C243" t="s">
        <v>1015</v>
      </c>
      <c r="D243">
        <v>20205</v>
      </c>
    </row>
    <row r="244" spans="1:4">
      <c r="A244" t="s">
        <v>1182</v>
      </c>
      <c r="B244" t="s">
        <v>446</v>
      </c>
      <c r="C244" t="s">
        <v>1041</v>
      </c>
      <c r="D244">
        <v>120106</v>
      </c>
    </row>
    <row r="245" spans="1:4">
      <c r="A245" t="s">
        <v>1183</v>
      </c>
      <c r="B245" t="s">
        <v>453</v>
      </c>
      <c r="C245" t="s">
        <v>1089</v>
      </c>
      <c r="D245">
        <v>60408</v>
      </c>
    </row>
    <row r="246" spans="1:4">
      <c r="A246" t="s">
        <v>471</v>
      </c>
      <c r="B246" t="s">
        <v>451</v>
      </c>
      <c r="C246" t="s">
        <v>451</v>
      </c>
      <c r="D246">
        <v>80823</v>
      </c>
    </row>
    <row r="247" spans="1:4">
      <c r="A247" t="s">
        <v>1184</v>
      </c>
      <c r="B247" t="s">
        <v>454</v>
      </c>
      <c r="C247" t="s">
        <v>1024</v>
      </c>
      <c r="D247">
        <v>70407</v>
      </c>
    </row>
    <row r="248" spans="1:4">
      <c r="A248" t="s">
        <v>1185</v>
      </c>
      <c r="B248" t="s">
        <v>448</v>
      </c>
      <c r="C248" t="s">
        <v>1013</v>
      </c>
      <c r="D248">
        <v>130707</v>
      </c>
    </row>
    <row r="249" spans="1:4">
      <c r="A249" t="s">
        <v>1186</v>
      </c>
      <c r="B249" t="s">
        <v>445</v>
      </c>
      <c r="C249" t="s">
        <v>1032</v>
      </c>
      <c r="D249">
        <v>10216</v>
      </c>
    </row>
    <row r="250" spans="1:4">
      <c r="A250" t="s">
        <v>985</v>
      </c>
      <c r="B250" t="s">
        <v>445</v>
      </c>
      <c r="C250" t="s">
        <v>1032</v>
      </c>
      <c r="D250">
        <v>10215</v>
      </c>
    </row>
    <row r="251" spans="1:4">
      <c r="A251" t="s">
        <v>1187</v>
      </c>
      <c r="B251" t="s">
        <v>445</v>
      </c>
      <c r="C251" t="s">
        <v>1032</v>
      </c>
      <c r="D251">
        <v>10217</v>
      </c>
    </row>
    <row r="252" spans="1:4">
      <c r="A252" t="s">
        <v>1188</v>
      </c>
      <c r="B252" t="s">
        <v>454</v>
      </c>
      <c r="C252" t="s">
        <v>1012</v>
      </c>
      <c r="D252">
        <v>70707</v>
      </c>
    </row>
    <row r="253" spans="1:4">
      <c r="A253" t="s">
        <v>590</v>
      </c>
      <c r="B253" t="s">
        <v>450</v>
      </c>
      <c r="C253" t="s">
        <v>1064</v>
      </c>
      <c r="D253">
        <v>50104</v>
      </c>
    </row>
    <row r="254" spans="1:4">
      <c r="A254" t="s">
        <v>1189</v>
      </c>
      <c r="B254" t="s">
        <v>455</v>
      </c>
      <c r="C254" t="s">
        <v>1003</v>
      </c>
      <c r="D254">
        <v>90906</v>
      </c>
    </row>
    <row r="255" spans="1:4">
      <c r="A255" t="s">
        <v>1190</v>
      </c>
      <c r="B255" t="s">
        <v>447</v>
      </c>
      <c r="C255" t="s">
        <v>1109</v>
      </c>
      <c r="D255">
        <v>30304</v>
      </c>
    </row>
    <row r="256" spans="1:4">
      <c r="A256" t="s">
        <v>1191</v>
      </c>
      <c r="B256" t="s">
        <v>455</v>
      </c>
      <c r="C256" t="s">
        <v>1080</v>
      </c>
      <c r="D256">
        <v>90602</v>
      </c>
    </row>
    <row r="257" spans="1:4">
      <c r="A257" t="s">
        <v>1192</v>
      </c>
      <c r="B257" t="s">
        <v>456</v>
      </c>
      <c r="C257" t="s">
        <v>531</v>
      </c>
      <c r="D257">
        <v>40505</v>
      </c>
    </row>
    <row r="258" spans="1:4">
      <c r="A258" t="s">
        <v>1193</v>
      </c>
      <c r="B258" t="s">
        <v>451</v>
      </c>
      <c r="C258" t="s">
        <v>1047</v>
      </c>
      <c r="D258">
        <v>80603</v>
      </c>
    </row>
    <row r="259" spans="1:4">
      <c r="A259" t="s">
        <v>1194</v>
      </c>
      <c r="B259" t="s">
        <v>456</v>
      </c>
      <c r="C259" t="s">
        <v>1022</v>
      </c>
      <c r="D259">
        <v>40304</v>
      </c>
    </row>
    <row r="260" spans="1:4">
      <c r="A260" t="s">
        <v>599</v>
      </c>
      <c r="B260" t="s">
        <v>445</v>
      </c>
      <c r="C260" t="s">
        <v>1032</v>
      </c>
      <c r="D260">
        <v>10203</v>
      </c>
    </row>
    <row r="261" spans="1:4">
      <c r="A261" t="s">
        <v>1195</v>
      </c>
      <c r="B261" t="s">
        <v>456</v>
      </c>
      <c r="C261" t="s">
        <v>594</v>
      </c>
      <c r="D261">
        <v>40605</v>
      </c>
    </row>
    <row r="262" spans="1:4">
      <c r="A262" t="s">
        <v>495</v>
      </c>
      <c r="B262" t="s">
        <v>448</v>
      </c>
      <c r="C262" t="s">
        <v>1013</v>
      </c>
      <c r="D262">
        <v>130708</v>
      </c>
    </row>
    <row r="263" spans="1:4">
      <c r="A263" t="s">
        <v>554</v>
      </c>
      <c r="B263" t="s">
        <v>456</v>
      </c>
      <c r="C263" t="s">
        <v>554</v>
      </c>
      <c r="D263">
        <v>40801</v>
      </c>
    </row>
    <row r="264" spans="1:4">
      <c r="A264" t="s">
        <v>1196</v>
      </c>
      <c r="B264" t="s">
        <v>454</v>
      </c>
      <c r="C264" t="s">
        <v>1012</v>
      </c>
      <c r="D264">
        <v>70708</v>
      </c>
    </row>
    <row r="265" spans="1:4">
      <c r="A265" t="s">
        <v>1197</v>
      </c>
      <c r="B265" t="s">
        <v>454</v>
      </c>
      <c r="C265" t="s">
        <v>1150</v>
      </c>
      <c r="D265">
        <v>70101</v>
      </c>
    </row>
    <row r="266" spans="1:4">
      <c r="A266" t="s">
        <v>1198</v>
      </c>
      <c r="B266" t="s">
        <v>454</v>
      </c>
      <c r="C266" t="s">
        <v>1150</v>
      </c>
      <c r="D266">
        <v>70104</v>
      </c>
    </row>
    <row r="267" spans="1:4">
      <c r="A267" t="s">
        <v>687</v>
      </c>
      <c r="B267" t="s">
        <v>456</v>
      </c>
      <c r="C267" t="s">
        <v>1005</v>
      </c>
      <c r="D267">
        <v>40104</v>
      </c>
    </row>
    <row r="268" spans="1:4">
      <c r="A268" t="s">
        <v>687</v>
      </c>
      <c r="B268" t="s">
        <v>455</v>
      </c>
      <c r="C268" t="s">
        <v>1023</v>
      </c>
      <c r="D268">
        <v>91106</v>
      </c>
    </row>
    <row r="269" spans="1:4">
      <c r="A269" t="s">
        <v>1199</v>
      </c>
      <c r="B269" t="s">
        <v>456</v>
      </c>
      <c r="C269" t="s">
        <v>1022</v>
      </c>
      <c r="D269">
        <v>40305</v>
      </c>
    </row>
    <row r="270" spans="1:4">
      <c r="A270" t="s">
        <v>1200</v>
      </c>
      <c r="B270" t="s">
        <v>448</v>
      </c>
      <c r="C270" t="s">
        <v>666</v>
      </c>
      <c r="D270">
        <v>130904</v>
      </c>
    </row>
    <row r="271" spans="1:4">
      <c r="A271" t="s">
        <v>1200</v>
      </c>
      <c r="B271" t="s">
        <v>446</v>
      </c>
      <c r="C271" t="s">
        <v>1001</v>
      </c>
      <c r="D271">
        <v>120508</v>
      </c>
    </row>
    <row r="272" spans="1:4">
      <c r="A272" t="s">
        <v>651</v>
      </c>
      <c r="B272" t="s">
        <v>446</v>
      </c>
      <c r="C272" t="s">
        <v>1001</v>
      </c>
      <c r="D272">
        <v>120509</v>
      </c>
    </row>
    <row r="273" spans="1:4">
      <c r="A273" t="s">
        <v>1201</v>
      </c>
      <c r="B273" t="s">
        <v>452</v>
      </c>
      <c r="C273" t="s">
        <v>1072</v>
      </c>
      <c r="D273">
        <v>20404</v>
      </c>
    </row>
    <row r="274" spans="1:4">
      <c r="A274" t="s">
        <v>1202</v>
      </c>
      <c r="B274" t="s">
        <v>446</v>
      </c>
      <c r="C274" t="s">
        <v>1051</v>
      </c>
      <c r="D274">
        <v>120803</v>
      </c>
    </row>
    <row r="275" spans="1:4">
      <c r="A275" t="s">
        <v>1203</v>
      </c>
      <c r="B275" t="s">
        <v>446</v>
      </c>
      <c r="C275" t="s">
        <v>487</v>
      </c>
      <c r="D275">
        <v>120604</v>
      </c>
    </row>
    <row r="276" spans="1:4">
      <c r="A276" t="s">
        <v>568</v>
      </c>
      <c r="B276" t="s">
        <v>446</v>
      </c>
      <c r="C276" t="s">
        <v>1087</v>
      </c>
      <c r="D276">
        <v>120402</v>
      </c>
    </row>
    <row r="277" spans="1:4">
      <c r="A277" t="s">
        <v>1204</v>
      </c>
      <c r="B277" t="s">
        <v>446</v>
      </c>
      <c r="C277" t="s">
        <v>1075</v>
      </c>
      <c r="D277">
        <v>120203</v>
      </c>
    </row>
    <row r="278" spans="1:4">
      <c r="A278" t="s">
        <v>1205</v>
      </c>
      <c r="B278" t="s">
        <v>446</v>
      </c>
      <c r="C278" t="s">
        <v>1075</v>
      </c>
      <c r="D278">
        <v>120204</v>
      </c>
    </row>
    <row r="279" spans="1:4">
      <c r="A279" t="s">
        <v>1206</v>
      </c>
      <c r="B279" t="s">
        <v>446</v>
      </c>
      <c r="C279" t="s">
        <v>1075</v>
      </c>
      <c r="D279">
        <v>120205</v>
      </c>
    </row>
    <row r="280" spans="1:4">
      <c r="A280" t="s">
        <v>1207</v>
      </c>
      <c r="B280" t="s">
        <v>446</v>
      </c>
      <c r="C280" t="s">
        <v>1075</v>
      </c>
      <c r="D280">
        <v>120206</v>
      </c>
    </row>
    <row r="281" spans="1:4">
      <c r="A281" t="s">
        <v>1208</v>
      </c>
      <c r="B281" t="s">
        <v>446</v>
      </c>
      <c r="C281" t="s">
        <v>1075</v>
      </c>
      <c r="D281">
        <v>120201</v>
      </c>
    </row>
    <row r="282" spans="1:4">
      <c r="A282" t="s">
        <v>453</v>
      </c>
      <c r="B282" t="s">
        <v>448</v>
      </c>
      <c r="C282" t="s">
        <v>1013</v>
      </c>
      <c r="D282">
        <v>130709</v>
      </c>
    </row>
    <row r="283" spans="1:4">
      <c r="A283" t="s">
        <v>1209</v>
      </c>
      <c r="B283" t="s">
        <v>455</v>
      </c>
      <c r="C283" t="s">
        <v>1023</v>
      </c>
      <c r="D283">
        <v>91111</v>
      </c>
    </row>
    <row r="284" spans="1:4">
      <c r="A284" t="s">
        <v>653</v>
      </c>
      <c r="B284" t="s">
        <v>456</v>
      </c>
      <c r="C284" t="s">
        <v>1040</v>
      </c>
      <c r="D284">
        <v>41201</v>
      </c>
    </row>
    <row r="285" spans="1:4">
      <c r="A285" t="s">
        <v>1210</v>
      </c>
      <c r="B285" t="s">
        <v>456</v>
      </c>
      <c r="C285" t="s">
        <v>554</v>
      </c>
      <c r="D285">
        <v>40802</v>
      </c>
    </row>
    <row r="286" spans="1:4">
      <c r="A286" t="s">
        <v>1211</v>
      </c>
      <c r="B286" t="s">
        <v>448</v>
      </c>
      <c r="C286" t="s">
        <v>1013</v>
      </c>
      <c r="D286">
        <v>130710</v>
      </c>
    </row>
    <row r="287" spans="1:4">
      <c r="A287" t="s">
        <v>1212</v>
      </c>
      <c r="B287" t="s">
        <v>454</v>
      </c>
      <c r="C287" t="s">
        <v>1012</v>
      </c>
      <c r="D287">
        <v>70711</v>
      </c>
    </row>
    <row r="288" spans="1:4">
      <c r="A288" t="s">
        <v>1213</v>
      </c>
      <c r="B288" t="s">
        <v>447</v>
      </c>
      <c r="C288" t="s">
        <v>1056</v>
      </c>
      <c r="D288">
        <v>30404</v>
      </c>
    </row>
    <row r="289" spans="1:4">
      <c r="A289" t="s">
        <v>1214</v>
      </c>
      <c r="B289" t="s">
        <v>448</v>
      </c>
      <c r="C289" t="s">
        <v>1013</v>
      </c>
      <c r="D289">
        <v>130711</v>
      </c>
    </row>
    <row r="290" spans="1:4">
      <c r="A290" t="s">
        <v>1215</v>
      </c>
      <c r="B290" t="s">
        <v>446</v>
      </c>
      <c r="C290" t="s">
        <v>1087</v>
      </c>
      <c r="D290">
        <v>120403</v>
      </c>
    </row>
    <row r="291" spans="1:4">
      <c r="A291" t="s">
        <v>592</v>
      </c>
      <c r="B291" t="s">
        <v>450</v>
      </c>
      <c r="C291" t="s">
        <v>1064</v>
      </c>
      <c r="D291">
        <v>50105</v>
      </c>
    </row>
    <row r="292" spans="1:4">
      <c r="A292" t="s">
        <v>1216</v>
      </c>
      <c r="B292" t="s">
        <v>456</v>
      </c>
      <c r="C292" t="s">
        <v>1009</v>
      </c>
      <c r="D292">
        <v>40405</v>
      </c>
    </row>
    <row r="293" spans="1:4">
      <c r="A293" t="s">
        <v>634</v>
      </c>
      <c r="B293" t="s">
        <v>1105</v>
      </c>
      <c r="C293" t="s">
        <v>635</v>
      </c>
      <c r="D293">
        <v>110202</v>
      </c>
    </row>
    <row r="294" spans="1:4">
      <c r="A294" t="s">
        <v>506</v>
      </c>
      <c r="B294" t="s">
        <v>451</v>
      </c>
      <c r="C294" t="s">
        <v>1014</v>
      </c>
      <c r="D294">
        <v>81003</v>
      </c>
    </row>
    <row r="295" spans="1:4">
      <c r="A295" t="s">
        <v>464</v>
      </c>
      <c r="B295" t="s">
        <v>448</v>
      </c>
      <c r="C295" t="s">
        <v>1019</v>
      </c>
      <c r="D295">
        <v>130102</v>
      </c>
    </row>
    <row r="296" spans="1:4">
      <c r="A296" t="s">
        <v>476</v>
      </c>
      <c r="B296" t="s">
        <v>451</v>
      </c>
      <c r="C296" t="s">
        <v>451</v>
      </c>
      <c r="D296">
        <v>80812</v>
      </c>
    </row>
    <row r="297" spans="1:4">
      <c r="A297" t="s">
        <v>476</v>
      </c>
      <c r="B297" t="s">
        <v>452</v>
      </c>
      <c r="C297" t="s">
        <v>1015</v>
      </c>
      <c r="D297">
        <v>20206</v>
      </c>
    </row>
    <row r="298" spans="1:4">
      <c r="A298" t="s">
        <v>1217</v>
      </c>
      <c r="B298" t="s">
        <v>456</v>
      </c>
      <c r="C298" t="s">
        <v>1218</v>
      </c>
      <c r="D298">
        <v>41102</v>
      </c>
    </row>
    <row r="299" spans="1:4">
      <c r="A299" t="s">
        <v>1219</v>
      </c>
      <c r="B299" t="s">
        <v>456</v>
      </c>
      <c r="C299" t="s">
        <v>1037</v>
      </c>
      <c r="D299">
        <v>41305</v>
      </c>
    </row>
    <row r="300" spans="1:4">
      <c r="A300" t="s">
        <v>487</v>
      </c>
      <c r="B300" t="s">
        <v>446</v>
      </c>
      <c r="C300" t="s">
        <v>487</v>
      </c>
      <c r="D300">
        <v>120605</v>
      </c>
    </row>
    <row r="301" spans="1:4">
      <c r="A301" t="s">
        <v>1220</v>
      </c>
      <c r="B301" t="s">
        <v>446</v>
      </c>
      <c r="C301" t="s">
        <v>1010</v>
      </c>
      <c r="D301">
        <v>120306</v>
      </c>
    </row>
    <row r="302" spans="1:4">
      <c r="A302" t="s">
        <v>538</v>
      </c>
      <c r="B302" t="s">
        <v>446</v>
      </c>
      <c r="C302" t="s">
        <v>538</v>
      </c>
      <c r="D302">
        <v>120701</v>
      </c>
    </row>
    <row r="303" spans="1:4">
      <c r="A303" t="s">
        <v>624</v>
      </c>
      <c r="B303" t="s">
        <v>453</v>
      </c>
      <c r="C303" t="s">
        <v>1097</v>
      </c>
      <c r="D303">
        <v>60102</v>
      </c>
    </row>
    <row r="304" spans="1:4">
      <c r="A304" t="s">
        <v>624</v>
      </c>
      <c r="B304" t="s">
        <v>453</v>
      </c>
      <c r="C304" t="s">
        <v>1133</v>
      </c>
      <c r="D304">
        <v>60305</v>
      </c>
    </row>
    <row r="305" spans="1:4">
      <c r="A305" t="s">
        <v>1221</v>
      </c>
      <c r="B305" t="s">
        <v>455</v>
      </c>
      <c r="C305" t="s">
        <v>1020</v>
      </c>
      <c r="D305">
        <v>90104</v>
      </c>
    </row>
    <row r="306" spans="1:4">
      <c r="A306" t="s">
        <v>1222</v>
      </c>
      <c r="B306" t="s">
        <v>455</v>
      </c>
      <c r="C306" t="s">
        <v>1067</v>
      </c>
      <c r="D306">
        <v>91002</v>
      </c>
    </row>
    <row r="307" spans="1:4">
      <c r="A307" t="s">
        <v>1222</v>
      </c>
      <c r="B307" t="s">
        <v>454</v>
      </c>
      <c r="C307" t="s">
        <v>454</v>
      </c>
      <c r="D307">
        <v>70303</v>
      </c>
    </row>
    <row r="308" spans="1:4">
      <c r="A308" t="s">
        <v>570</v>
      </c>
      <c r="B308" t="s">
        <v>456</v>
      </c>
      <c r="C308" t="s">
        <v>531</v>
      </c>
      <c r="D308">
        <v>40501</v>
      </c>
    </row>
    <row r="309" spans="1:4">
      <c r="A309" t="s">
        <v>1223</v>
      </c>
      <c r="B309" t="s">
        <v>447</v>
      </c>
      <c r="C309" t="s">
        <v>998</v>
      </c>
      <c r="D309">
        <v>30204</v>
      </c>
    </row>
    <row r="310" spans="1:4">
      <c r="A310" t="s">
        <v>1224</v>
      </c>
      <c r="B310" t="s">
        <v>454</v>
      </c>
      <c r="C310" t="s">
        <v>1150</v>
      </c>
      <c r="D310">
        <v>70105</v>
      </c>
    </row>
    <row r="311" spans="1:4">
      <c r="A311" t="s">
        <v>1225</v>
      </c>
      <c r="B311" t="s">
        <v>451</v>
      </c>
      <c r="C311" t="s">
        <v>1226</v>
      </c>
      <c r="D311">
        <v>80202</v>
      </c>
    </row>
    <row r="312" spans="1:4">
      <c r="A312" t="s">
        <v>1227</v>
      </c>
      <c r="B312" t="s">
        <v>448</v>
      </c>
      <c r="C312" t="s">
        <v>666</v>
      </c>
      <c r="D312">
        <v>130905</v>
      </c>
    </row>
    <row r="313" spans="1:4">
      <c r="A313" t="s">
        <v>1228</v>
      </c>
      <c r="B313" t="s">
        <v>451</v>
      </c>
      <c r="C313" t="s">
        <v>1226</v>
      </c>
      <c r="D313">
        <v>80203</v>
      </c>
    </row>
    <row r="314" spans="1:4">
      <c r="A314" t="s">
        <v>1229</v>
      </c>
      <c r="B314" t="s">
        <v>454</v>
      </c>
      <c r="C314" t="s">
        <v>454</v>
      </c>
      <c r="D314">
        <v>70304</v>
      </c>
    </row>
    <row r="315" spans="1:4">
      <c r="A315" t="s">
        <v>1230</v>
      </c>
      <c r="B315" t="s">
        <v>456</v>
      </c>
      <c r="C315" t="s">
        <v>531</v>
      </c>
      <c r="D315">
        <v>40506</v>
      </c>
    </row>
    <row r="316" spans="1:4">
      <c r="A316" t="s">
        <v>510</v>
      </c>
      <c r="B316" t="s">
        <v>451</v>
      </c>
      <c r="C316" t="s">
        <v>451</v>
      </c>
      <c r="D316">
        <v>80804</v>
      </c>
    </row>
    <row r="317" spans="1:4">
      <c r="A317" t="s">
        <v>1231</v>
      </c>
      <c r="B317" t="s">
        <v>455</v>
      </c>
      <c r="C317" t="s">
        <v>1080</v>
      </c>
      <c r="D317">
        <v>90603</v>
      </c>
    </row>
    <row r="318" spans="1:4">
      <c r="A318" t="s">
        <v>1232</v>
      </c>
      <c r="B318" t="s">
        <v>445</v>
      </c>
      <c r="C318" t="s">
        <v>1032</v>
      </c>
      <c r="D318">
        <v>10209</v>
      </c>
    </row>
    <row r="319" spans="1:4">
      <c r="A319" t="s">
        <v>1233</v>
      </c>
      <c r="B319" t="s">
        <v>451</v>
      </c>
      <c r="C319" t="s">
        <v>1226</v>
      </c>
      <c r="D319">
        <v>80204</v>
      </c>
    </row>
    <row r="320" spans="1:4">
      <c r="A320" t="s">
        <v>1234</v>
      </c>
      <c r="B320" t="s">
        <v>448</v>
      </c>
      <c r="C320" t="s">
        <v>666</v>
      </c>
      <c r="D320">
        <v>130906</v>
      </c>
    </row>
    <row r="321" spans="1:4">
      <c r="A321" t="s">
        <v>1234</v>
      </c>
      <c r="B321" t="s">
        <v>455</v>
      </c>
      <c r="C321" t="s">
        <v>1030</v>
      </c>
      <c r="D321">
        <v>90206</v>
      </c>
    </row>
    <row r="322" spans="1:4">
      <c r="A322" t="s">
        <v>1235</v>
      </c>
      <c r="B322" t="s">
        <v>454</v>
      </c>
      <c r="C322" t="s">
        <v>558</v>
      </c>
      <c r="D322">
        <v>70209</v>
      </c>
    </row>
    <row r="323" spans="1:4">
      <c r="A323" t="s">
        <v>645</v>
      </c>
      <c r="B323" t="s">
        <v>454</v>
      </c>
      <c r="C323" t="s">
        <v>1024</v>
      </c>
      <c r="D323">
        <v>70408</v>
      </c>
    </row>
    <row r="324" spans="1:4">
      <c r="A324" t="s">
        <v>620</v>
      </c>
      <c r="B324" t="s">
        <v>455</v>
      </c>
      <c r="C324" t="s">
        <v>645</v>
      </c>
      <c r="D324">
        <v>90401</v>
      </c>
    </row>
    <row r="325" spans="1:4">
      <c r="A325" t="s">
        <v>1236</v>
      </c>
      <c r="B325" t="s">
        <v>454</v>
      </c>
      <c r="C325" t="s">
        <v>558</v>
      </c>
      <c r="D325">
        <v>70210</v>
      </c>
    </row>
    <row r="326" spans="1:4">
      <c r="A326" t="s">
        <v>861</v>
      </c>
      <c r="B326" t="s">
        <v>455</v>
      </c>
      <c r="C326" t="s">
        <v>1020</v>
      </c>
      <c r="D326">
        <v>90103</v>
      </c>
    </row>
    <row r="327" spans="1:4">
      <c r="A327" t="s">
        <v>616</v>
      </c>
      <c r="B327" t="s">
        <v>454</v>
      </c>
      <c r="C327" t="s">
        <v>558</v>
      </c>
      <c r="D327">
        <v>70211</v>
      </c>
    </row>
    <row r="328" spans="1:4">
      <c r="A328" t="s">
        <v>1237</v>
      </c>
      <c r="B328" t="s">
        <v>450</v>
      </c>
      <c r="C328" t="s">
        <v>1064</v>
      </c>
      <c r="D328">
        <v>50101</v>
      </c>
    </row>
    <row r="329" spans="1:4">
      <c r="A329" t="s">
        <v>1238</v>
      </c>
      <c r="B329" t="s">
        <v>454</v>
      </c>
      <c r="C329" t="s">
        <v>1150</v>
      </c>
      <c r="D329">
        <v>70106</v>
      </c>
    </row>
    <row r="330" spans="1:4">
      <c r="A330" t="s">
        <v>1239</v>
      </c>
      <c r="B330" t="s">
        <v>452</v>
      </c>
      <c r="C330" t="s">
        <v>1145</v>
      </c>
      <c r="D330">
        <v>20505</v>
      </c>
    </row>
    <row r="331" spans="1:4">
      <c r="A331" t="s">
        <v>611</v>
      </c>
      <c r="B331" t="s">
        <v>455</v>
      </c>
      <c r="C331" t="s">
        <v>1067</v>
      </c>
      <c r="D331">
        <v>91003</v>
      </c>
    </row>
    <row r="332" spans="1:4">
      <c r="A332" t="s">
        <v>1240</v>
      </c>
      <c r="B332" t="s">
        <v>452</v>
      </c>
      <c r="C332" t="s">
        <v>1153</v>
      </c>
      <c r="D332">
        <v>20301</v>
      </c>
    </row>
    <row r="333" spans="1:4">
      <c r="A333" t="s">
        <v>1241</v>
      </c>
      <c r="B333" t="s">
        <v>453</v>
      </c>
      <c r="C333" t="s">
        <v>1133</v>
      </c>
      <c r="D333">
        <v>60306</v>
      </c>
    </row>
    <row r="334" spans="1:4">
      <c r="A334" t="s">
        <v>1242</v>
      </c>
      <c r="B334" t="s">
        <v>455</v>
      </c>
      <c r="C334" t="s">
        <v>1030</v>
      </c>
      <c r="D334">
        <v>90207</v>
      </c>
    </row>
    <row r="335" spans="1:4">
      <c r="A335" t="s">
        <v>1243</v>
      </c>
      <c r="B335" t="s">
        <v>455</v>
      </c>
      <c r="C335" t="s">
        <v>1067</v>
      </c>
      <c r="D335">
        <v>91004</v>
      </c>
    </row>
    <row r="336" spans="1:4">
      <c r="A336" t="s">
        <v>1244</v>
      </c>
      <c r="B336" t="s">
        <v>448</v>
      </c>
      <c r="C336" t="s">
        <v>1013</v>
      </c>
      <c r="D336">
        <v>130712</v>
      </c>
    </row>
    <row r="337" spans="1:4">
      <c r="A337" t="s">
        <v>642</v>
      </c>
      <c r="B337" t="s">
        <v>455</v>
      </c>
      <c r="C337" t="s">
        <v>1023</v>
      </c>
      <c r="D337">
        <v>91107</v>
      </c>
    </row>
    <row r="338" spans="1:4">
      <c r="A338" t="s">
        <v>1245</v>
      </c>
      <c r="B338" t="s">
        <v>455</v>
      </c>
      <c r="C338" t="s">
        <v>1030</v>
      </c>
      <c r="D338">
        <v>90208</v>
      </c>
    </row>
    <row r="339" spans="1:4">
      <c r="A339" t="s">
        <v>1246</v>
      </c>
      <c r="B339" t="s">
        <v>454</v>
      </c>
      <c r="C339" t="s">
        <v>558</v>
      </c>
      <c r="D339">
        <v>70212</v>
      </c>
    </row>
    <row r="340" spans="1:4">
      <c r="A340" t="s">
        <v>643</v>
      </c>
      <c r="B340" t="s">
        <v>455</v>
      </c>
      <c r="C340" t="s">
        <v>1023</v>
      </c>
      <c r="D340">
        <v>91112</v>
      </c>
    </row>
    <row r="341" spans="1:4">
      <c r="A341" t="s">
        <v>1247</v>
      </c>
      <c r="B341" t="s">
        <v>448</v>
      </c>
      <c r="C341" t="s">
        <v>1057</v>
      </c>
      <c r="D341">
        <v>130308</v>
      </c>
    </row>
    <row r="342" spans="1:4">
      <c r="A342" t="s">
        <v>1248</v>
      </c>
      <c r="B342" t="s">
        <v>454</v>
      </c>
      <c r="C342" t="s">
        <v>1012</v>
      </c>
      <c r="D342">
        <v>70709</v>
      </c>
    </row>
    <row r="343" spans="1:4">
      <c r="A343" t="s">
        <v>674</v>
      </c>
      <c r="B343" t="s">
        <v>454</v>
      </c>
      <c r="C343" t="s">
        <v>454</v>
      </c>
      <c r="D343">
        <v>70301</v>
      </c>
    </row>
    <row r="344" spans="1:4">
      <c r="A344" t="s">
        <v>1249</v>
      </c>
      <c r="B344" t="s">
        <v>455</v>
      </c>
      <c r="C344" t="s">
        <v>1030</v>
      </c>
      <c r="D344">
        <v>90209</v>
      </c>
    </row>
    <row r="345" spans="1:4">
      <c r="A345" t="s">
        <v>1250</v>
      </c>
      <c r="B345" t="s">
        <v>454</v>
      </c>
      <c r="C345" t="s">
        <v>1135</v>
      </c>
      <c r="D345">
        <v>70603</v>
      </c>
    </row>
    <row r="346" spans="1:4">
      <c r="A346" t="s">
        <v>1251</v>
      </c>
      <c r="B346" t="s">
        <v>456</v>
      </c>
      <c r="C346" t="s">
        <v>1218</v>
      </c>
      <c r="D346">
        <v>41103</v>
      </c>
    </row>
    <row r="347" spans="1:4">
      <c r="A347" t="s">
        <v>492</v>
      </c>
      <c r="B347" t="s">
        <v>1105</v>
      </c>
      <c r="C347" t="s">
        <v>1106</v>
      </c>
      <c r="D347">
        <v>110102</v>
      </c>
    </row>
    <row r="348" spans="1:4">
      <c r="A348" t="s">
        <v>1252</v>
      </c>
      <c r="B348" t="s">
        <v>456</v>
      </c>
      <c r="C348" t="s">
        <v>1037</v>
      </c>
      <c r="D348">
        <v>41306</v>
      </c>
    </row>
    <row r="349" spans="1:4">
      <c r="A349" t="s">
        <v>1253</v>
      </c>
      <c r="B349" t="s">
        <v>446</v>
      </c>
      <c r="C349" t="s">
        <v>1087</v>
      </c>
      <c r="D349">
        <v>120404</v>
      </c>
    </row>
    <row r="350" spans="1:4">
      <c r="A350" t="s">
        <v>1254</v>
      </c>
      <c r="B350" t="s">
        <v>453</v>
      </c>
      <c r="C350" t="s">
        <v>1128</v>
      </c>
      <c r="D350">
        <v>60602</v>
      </c>
    </row>
    <row r="351" spans="1:4">
      <c r="A351" t="s">
        <v>1255</v>
      </c>
      <c r="B351" t="s">
        <v>454</v>
      </c>
      <c r="C351" t="s">
        <v>454</v>
      </c>
      <c r="D351">
        <v>70305</v>
      </c>
    </row>
    <row r="352" spans="1:4">
      <c r="A352" t="s">
        <v>1255</v>
      </c>
      <c r="B352" t="s">
        <v>455</v>
      </c>
      <c r="C352" t="s">
        <v>1070</v>
      </c>
      <c r="D352">
        <v>90308</v>
      </c>
    </row>
    <row r="353" spans="1:4">
      <c r="A353" t="s">
        <v>468</v>
      </c>
      <c r="B353" t="s">
        <v>451</v>
      </c>
      <c r="C353" t="s">
        <v>451</v>
      </c>
      <c r="D353">
        <v>80816</v>
      </c>
    </row>
    <row r="354" spans="1:4">
      <c r="A354" t="s">
        <v>1256</v>
      </c>
      <c r="B354" t="s">
        <v>445</v>
      </c>
      <c r="C354" t="s">
        <v>1032</v>
      </c>
      <c r="D354">
        <v>10210</v>
      </c>
    </row>
    <row r="355" spans="1:4">
      <c r="A355" t="s">
        <v>1257</v>
      </c>
      <c r="B355" t="s">
        <v>454</v>
      </c>
      <c r="C355" t="s">
        <v>454</v>
      </c>
      <c r="D355">
        <v>70306</v>
      </c>
    </row>
    <row r="356" spans="1:4">
      <c r="A356" t="s">
        <v>1258</v>
      </c>
      <c r="B356" t="s">
        <v>455</v>
      </c>
      <c r="C356" t="s">
        <v>1030</v>
      </c>
      <c r="D356">
        <v>90210</v>
      </c>
    </row>
    <row r="357" spans="1:4">
      <c r="A357" t="s">
        <v>959</v>
      </c>
      <c r="B357" t="s">
        <v>452</v>
      </c>
      <c r="C357" t="s">
        <v>1072</v>
      </c>
      <c r="D357">
        <v>20405</v>
      </c>
    </row>
    <row r="358" spans="1:4">
      <c r="A358" t="s">
        <v>959</v>
      </c>
      <c r="B358" t="s">
        <v>455</v>
      </c>
      <c r="C358" t="s">
        <v>1077</v>
      </c>
      <c r="D358">
        <v>90702</v>
      </c>
    </row>
    <row r="359" spans="1:4">
      <c r="A359" t="s">
        <v>719</v>
      </c>
      <c r="B359" t="s">
        <v>448</v>
      </c>
      <c r="C359" t="s">
        <v>1036</v>
      </c>
      <c r="D359">
        <v>130407</v>
      </c>
    </row>
    <row r="360" spans="1:4">
      <c r="A360" t="s">
        <v>719</v>
      </c>
      <c r="B360" t="s">
        <v>456</v>
      </c>
      <c r="C360" t="s">
        <v>1218</v>
      </c>
      <c r="D360">
        <v>41101</v>
      </c>
    </row>
    <row r="361" spans="1:4">
      <c r="A361" t="s">
        <v>1259</v>
      </c>
      <c r="B361" t="s">
        <v>453</v>
      </c>
      <c r="C361" t="s">
        <v>1133</v>
      </c>
      <c r="D361">
        <v>60309</v>
      </c>
    </row>
    <row r="362" spans="1:4">
      <c r="A362" t="s">
        <v>564</v>
      </c>
      <c r="B362" t="s">
        <v>456</v>
      </c>
      <c r="C362" t="s">
        <v>594</v>
      </c>
      <c r="D362">
        <v>40606</v>
      </c>
    </row>
    <row r="363" spans="1:4">
      <c r="A363" t="s">
        <v>564</v>
      </c>
      <c r="B363" t="s">
        <v>452</v>
      </c>
      <c r="C363" t="s">
        <v>1153</v>
      </c>
      <c r="D363">
        <v>20306</v>
      </c>
    </row>
    <row r="364" spans="1:4">
      <c r="A364" t="s">
        <v>490</v>
      </c>
      <c r="B364" t="s">
        <v>451</v>
      </c>
      <c r="C364" t="s">
        <v>451</v>
      </c>
      <c r="D364">
        <v>80820</v>
      </c>
    </row>
    <row r="365" spans="1:4">
      <c r="A365" t="s">
        <v>514</v>
      </c>
      <c r="B365" t="s">
        <v>451</v>
      </c>
      <c r="C365" t="s">
        <v>664</v>
      </c>
      <c r="D365">
        <v>80505</v>
      </c>
    </row>
    <row r="366" spans="1:4">
      <c r="A366" t="s">
        <v>1260</v>
      </c>
      <c r="B366" t="s">
        <v>453</v>
      </c>
      <c r="C366" t="s">
        <v>1093</v>
      </c>
      <c r="D366">
        <v>60201</v>
      </c>
    </row>
    <row r="367" spans="1:4">
      <c r="A367" t="s">
        <v>1261</v>
      </c>
      <c r="B367" t="s">
        <v>448</v>
      </c>
      <c r="C367" t="s">
        <v>1057</v>
      </c>
      <c r="D367">
        <v>130309</v>
      </c>
    </row>
    <row r="368" spans="1:4">
      <c r="A368" t="s">
        <v>597</v>
      </c>
      <c r="B368" t="s">
        <v>454</v>
      </c>
      <c r="C368" t="s">
        <v>1024</v>
      </c>
      <c r="D368">
        <v>70409</v>
      </c>
    </row>
    <row r="369" spans="1:4">
      <c r="A369" t="s">
        <v>1262</v>
      </c>
      <c r="B369" t="s">
        <v>455</v>
      </c>
      <c r="C369" t="s">
        <v>597</v>
      </c>
      <c r="D369">
        <v>90501</v>
      </c>
    </row>
    <row r="370" spans="1:4">
      <c r="A370" t="s">
        <v>1263</v>
      </c>
      <c r="B370" t="s">
        <v>454</v>
      </c>
      <c r="C370" t="s">
        <v>558</v>
      </c>
      <c r="D370">
        <v>70213</v>
      </c>
    </row>
    <row r="371" spans="1:4">
      <c r="A371" t="s">
        <v>558</v>
      </c>
      <c r="B371" t="s">
        <v>445</v>
      </c>
      <c r="C371" t="s">
        <v>1032</v>
      </c>
      <c r="D371">
        <v>10207</v>
      </c>
    </row>
    <row r="372" spans="1:4">
      <c r="A372" t="s">
        <v>1264</v>
      </c>
      <c r="B372" t="s">
        <v>454</v>
      </c>
      <c r="C372" t="s">
        <v>558</v>
      </c>
      <c r="D372">
        <v>70201</v>
      </c>
    </row>
    <row r="373" spans="1:4">
      <c r="A373" t="s">
        <v>1265</v>
      </c>
      <c r="B373" t="s">
        <v>454</v>
      </c>
      <c r="C373" t="s">
        <v>558</v>
      </c>
      <c r="D373">
        <v>70214</v>
      </c>
    </row>
    <row r="374" spans="1:4">
      <c r="A374" t="s">
        <v>1266</v>
      </c>
      <c r="B374" t="s">
        <v>454</v>
      </c>
      <c r="C374" t="s">
        <v>1150</v>
      </c>
      <c r="D374">
        <v>70107</v>
      </c>
    </row>
    <row r="375" spans="1:4">
      <c r="A375" t="s">
        <v>1267</v>
      </c>
      <c r="B375" t="s">
        <v>448</v>
      </c>
      <c r="C375" t="s">
        <v>666</v>
      </c>
      <c r="D375">
        <v>130907</v>
      </c>
    </row>
    <row r="376" spans="1:4">
      <c r="A376" t="s">
        <v>1268</v>
      </c>
      <c r="B376" t="s">
        <v>455</v>
      </c>
      <c r="C376" t="s">
        <v>1080</v>
      </c>
      <c r="D376">
        <v>90604</v>
      </c>
    </row>
    <row r="377" spans="1:4">
      <c r="A377" t="s">
        <v>1268</v>
      </c>
      <c r="B377" t="s">
        <v>453</v>
      </c>
      <c r="C377" t="s">
        <v>1093</v>
      </c>
      <c r="D377">
        <v>60205</v>
      </c>
    </row>
    <row r="378" spans="1:4">
      <c r="A378" t="s">
        <v>608</v>
      </c>
      <c r="B378" t="s">
        <v>448</v>
      </c>
      <c r="C378" t="s">
        <v>1057</v>
      </c>
      <c r="D378">
        <v>130310</v>
      </c>
    </row>
    <row r="379" spans="1:4">
      <c r="A379" t="s">
        <v>1269</v>
      </c>
      <c r="B379" t="s">
        <v>447</v>
      </c>
      <c r="C379" t="s">
        <v>447</v>
      </c>
      <c r="D379">
        <v>30108</v>
      </c>
    </row>
    <row r="380" spans="1:4">
      <c r="A380" t="s">
        <v>688</v>
      </c>
      <c r="B380" t="s">
        <v>456</v>
      </c>
      <c r="C380" t="s">
        <v>503</v>
      </c>
      <c r="D380">
        <v>40202</v>
      </c>
    </row>
    <row r="381" spans="1:4">
      <c r="A381" t="s">
        <v>1270</v>
      </c>
      <c r="B381" t="s">
        <v>454</v>
      </c>
      <c r="C381" t="s">
        <v>1150</v>
      </c>
      <c r="D381">
        <v>70108</v>
      </c>
    </row>
    <row r="382" spans="1:4">
      <c r="A382" t="s">
        <v>1271</v>
      </c>
      <c r="B382" t="s">
        <v>453</v>
      </c>
      <c r="C382" t="s">
        <v>1097</v>
      </c>
      <c r="D382">
        <v>60104</v>
      </c>
    </row>
    <row r="383" spans="1:4">
      <c r="A383" t="s">
        <v>924</v>
      </c>
      <c r="B383" t="s">
        <v>455</v>
      </c>
      <c r="C383" t="s">
        <v>1017</v>
      </c>
      <c r="D383">
        <v>91201</v>
      </c>
    </row>
    <row r="384" spans="1:4">
      <c r="A384" t="s">
        <v>1272</v>
      </c>
      <c r="B384" t="s">
        <v>453</v>
      </c>
      <c r="C384" t="s">
        <v>1054</v>
      </c>
      <c r="D384">
        <v>60504</v>
      </c>
    </row>
    <row r="385" spans="1:4">
      <c r="A385" t="s">
        <v>1273</v>
      </c>
      <c r="B385" t="s">
        <v>454</v>
      </c>
      <c r="C385" t="s">
        <v>1024</v>
      </c>
      <c r="D385">
        <v>70410</v>
      </c>
    </row>
    <row r="386" spans="1:4">
      <c r="A386" t="s">
        <v>1274</v>
      </c>
      <c r="B386" t="s">
        <v>452</v>
      </c>
      <c r="C386" t="s">
        <v>1153</v>
      </c>
      <c r="D386">
        <v>20304</v>
      </c>
    </row>
    <row r="387" spans="1:4">
      <c r="A387" t="s">
        <v>1274</v>
      </c>
      <c r="B387" t="s">
        <v>453</v>
      </c>
      <c r="C387" t="s">
        <v>1089</v>
      </c>
      <c r="D387">
        <v>60404</v>
      </c>
    </row>
    <row r="388" spans="1:4">
      <c r="A388" t="s">
        <v>1274</v>
      </c>
      <c r="B388" t="s">
        <v>455</v>
      </c>
      <c r="C388" t="s">
        <v>645</v>
      </c>
      <c r="D388">
        <v>90404</v>
      </c>
    </row>
    <row r="389" spans="1:4">
      <c r="A389" t="s">
        <v>1275</v>
      </c>
      <c r="B389" t="s">
        <v>454</v>
      </c>
      <c r="C389" t="s">
        <v>454</v>
      </c>
      <c r="D389">
        <v>70309</v>
      </c>
    </row>
    <row r="390" spans="1:4">
      <c r="A390" t="s">
        <v>669</v>
      </c>
      <c r="B390" t="s">
        <v>452</v>
      </c>
      <c r="C390" t="s">
        <v>1153</v>
      </c>
      <c r="D390">
        <v>20307</v>
      </c>
    </row>
    <row r="391" spans="1:4">
      <c r="A391" t="s">
        <v>1276</v>
      </c>
      <c r="B391" t="s">
        <v>455</v>
      </c>
      <c r="C391" t="s">
        <v>597</v>
      </c>
      <c r="D391">
        <v>90507</v>
      </c>
    </row>
    <row r="392" spans="1:4">
      <c r="A392" t="s">
        <v>1277</v>
      </c>
      <c r="B392" t="s">
        <v>446</v>
      </c>
      <c r="C392" t="s">
        <v>1008</v>
      </c>
      <c r="D392">
        <v>120903</v>
      </c>
    </row>
    <row r="393" spans="1:4">
      <c r="A393" t="s">
        <v>571</v>
      </c>
      <c r="B393" t="s">
        <v>455</v>
      </c>
      <c r="C393" t="s">
        <v>1067</v>
      </c>
      <c r="D393">
        <v>91008</v>
      </c>
    </row>
    <row r="394" spans="1:4">
      <c r="A394" t="s">
        <v>571</v>
      </c>
      <c r="B394" t="s">
        <v>456</v>
      </c>
      <c r="C394" t="s">
        <v>1122</v>
      </c>
      <c r="D394">
        <v>40708</v>
      </c>
    </row>
    <row r="395" spans="1:4">
      <c r="A395" t="s">
        <v>1278</v>
      </c>
      <c r="B395" t="s">
        <v>456</v>
      </c>
      <c r="C395" t="s">
        <v>1122</v>
      </c>
      <c r="D395">
        <v>40703</v>
      </c>
    </row>
    <row r="396" spans="1:4">
      <c r="A396" t="s">
        <v>1279</v>
      </c>
      <c r="B396" t="s">
        <v>456</v>
      </c>
      <c r="C396" t="s">
        <v>554</v>
      </c>
      <c r="D396">
        <v>40803</v>
      </c>
    </row>
    <row r="397" spans="1:4">
      <c r="A397" t="s">
        <v>1279</v>
      </c>
      <c r="B397" t="s">
        <v>454</v>
      </c>
      <c r="C397" t="s">
        <v>454</v>
      </c>
      <c r="D397">
        <v>70307</v>
      </c>
    </row>
    <row r="398" spans="1:4">
      <c r="A398" t="s">
        <v>1280</v>
      </c>
      <c r="B398" t="s">
        <v>454</v>
      </c>
      <c r="C398" t="s">
        <v>1281</v>
      </c>
      <c r="D398">
        <v>70502</v>
      </c>
    </row>
    <row r="399" spans="1:4">
      <c r="A399" t="s">
        <v>1282</v>
      </c>
      <c r="B399" t="s">
        <v>453</v>
      </c>
      <c r="C399" t="s">
        <v>1101</v>
      </c>
      <c r="D399">
        <v>60705</v>
      </c>
    </row>
    <row r="400" spans="1:4">
      <c r="A400" t="s">
        <v>1283</v>
      </c>
      <c r="B400" t="s">
        <v>455</v>
      </c>
      <c r="C400" t="s">
        <v>1077</v>
      </c>
      <c r="D400">
        <v>90703</v>
      </c>
    </row>
    <row r="401" spans="1:4">
      <c r="A401" t="s">
        <v>1283</v>
      </c>
      <c r="B401" t="s">
        <v>453</v>
      </c>
      <c r="C401" t="s">
        <v>1054</v>
      </c>
      <c r="D401">
        <v>60503</v>
      </c>
    </row>
    <row r="402" spans="1:4">
      <c r="A402" t="s">
        <v>1284</v>
      </c>
      <c r="B402" t="s">
        <v>453</v>
      </c>
      <c r="C402" t="s">
        <v>1133</v>
      </c>
      <c r="D402">
        <v>60307</v>
      </c>
    </row>
    <row r="403" spans="1:4">
      <c r="A403" t="s">
        <v>1285</v>
      </c>
      <c r="B403" t="s">
        <v>453</v>
      </c>
      <c r="C403" t="s">
        <v>1133</v>
      </c>
      <c r="D403">
        <v>60308</v>
      </c>
    </row>
    <row r="404" spans="1:4">
      <c r="A404" t="s">
        <v>1286</v>
      </c>
      <c r="B404" t="s">
        <v>448</v>
      </c>
      <c r="C404" t="s">
        <v>1013</v>
      </c>
      <c r="D404">
        <v>130713</v>
      </c>
    </row>
    <row r="405" spans="1:4">
      <c r="A405" t="s">
        <v>1287</v>
      </c>
      <c r="B405" t="s">
        <v>455</v>
      </c>
      <c r="C405" t="s">
        <v>501</v>
      </c>
      <c r="D405">
        <v>90803</v>
      </c>
    </row>
    <row r="406" spans="1:4">
      <c r="A406" t="s">
        <v>660</v>
      </c>
      <c r="B406" t="s">
        <v>448</v>
      </c>
      <c r="C406" t="s">
        <v>666</v>
      </c>
      <c r="D406">
        <v>130908</v>
      </c>
    </row>
    <row r="407" spans="1:4">
      <c r="A407" t="s">
        <v>1288</v>
      </c>
      <c r="B407" t="s">
        <v>453</v>
      </c>
      <c r="C407" t="s">
        <v>1089</v>
      </c>
      <c r="D407">
        <v>60403</v>
      </c>
    </row>
    <row r="408" spans="1:4">
      <c r="A408" t="s">
        <v>1289</v>
      </c>
      <c r="B408" t="s">
        <v>455</v>
      </c>
      <c r="C408" t="s">
        <v>645</v>
      </c>
      <c r="D408">
        <v>90406</v>
      </c>
    </row>
    <row r="409" spans="1:4">
      <c r="A409" t="s">
        <v>595</v>
      </c>
      <c r="B409" t="s">
        <v>456</v>
      </c>
      <c r="C409" t="s">
        <v>1009</v>
      </c>
      <c r="D409">
        <v>40406</v>
      </c>
    </row>
    <row r="410" spans="1:4">
      <c r="A410" t="s">
        <v>1290</v>
      </c>
      <c r="B410" t="s">
        <v>454</v>
      </c>
      <c r="C410" t="s">
        <v>454</v>
      </c>
      <c r="D410">
        <v>70308</v>
      </c>
    </row>
    <row r="411" spans="1:4">
      <c r="A411" t="s">
        <v>1291</v>
      </c>
      <c r="B411" t="s">
        <v>453</v>
      </c>
      <c r="C411" t="s">
        <v>1133</v>
      </c>
      <c r="D411">
        <v>60301</v>
      </c>
    </row>
    <row r="412" spans="1:4">
      <c r="A412" t="s">
        <v>693</v>
      </c>
      <c r="B412" t="s">
        <v>455</v>
      </c>
      <c r="C412" t="s">
        <v>1070</v>
      </c>
      <c r="D412">
        <v>90304</v>
      </c>
    </row>
    <row r="413" spans="1:4">
      <c r="A413" t="s">
        <v>1292</v>
      </c>
      <c r="B413" t="s">
        <v>454</v>
      </c>
      <c r="C413" t="s">
        <v>1024</v>
      </c>
      <c r="D413">
        <v>70401</v>
      </c>
    </row>
    <row r="414" spans="1:4">
      <c r="A414" t="s">
        <v>1293</v>
      </c>
      <c r="B414" t="s">
        <v>446</v>
      </c>
      <c r="C414" t="s">
        <v>1051</v>
      </c>
      <c r="D414">
        <v>120804</v>
      </c>
    </row>
    <row r="415" spans="1:4">
      <c r="A415" t="s">
        <v>1294</v>
      </c>
      <c r="B415" t="s">
        <v>455</v>
      </c>
      <c r="C415" t="s">
        <v>597</v>
      </c>
      <c r="D415">
        <v>90513</v>
      </c>
    </row>
    <row r="416" spans="1:4">
      <c r="A416" t="s">
        <v>1295</v>
      </c>
      <c r="B416" t="s">
        <v>1105</v>
      </c>
      <c r="C416" t="s">
        <v>1106</v>
      </c>
      <c r="D416">
        <v>110103</v>
      </c>
    </row>
    <row r="417" spans="1:4">
      <c r="A417" t="s">
        <v>1296</v>
      </c>
      <c r="B417" t="s">
        <v>446</v>
      </c>
      <c r="C417" t="s">
        <v>1010</v>
      </c>
      <c r="D417">
        <v>120307</v>
      </c>
    </row>
    <row r="418" spans="1:4">
      <c r="A418" t="s">
        <v>579</v>
      </c>
      <c r="B418" t="s">
        <v>447</v>
      </c>
      <c r="C418" t="s">
        <v>1056</v>
      </c>
      <c r="D418">
        <v>30405</v>
      </c>
    </row>
    <row r="419" spans="1:4">
      <c r="A419" t="s">
        <v>1297</v>
      </c>
      <c r="B419" t="s">
        <v>454</v>
      </c>
      <c r="C419" t="s">
        <v>1281</v>
      </c>
      <c r="D419">
        <v>70503</v>
      </c>
    </row>
    <row r="420" spans="1:4">
      <c r="A420" t="s">
        <v>536</v>
      </c>
      <c r="B420" t="s">
        <v>451</v>
      </c>
      <c r="C420" t="s">
        <v>1014</v>
      </c>
      <c r="D420">
        <v>81004</v>
      </c>
    </row>
    <row r="421" spans="1:4">
      <c r="A421" t="s">
        <v>1298</v>
      </c>
      <c r="B421" t="s">
        <v>453</v>
      </c>
      <c r="C421" t="s">
        <v>1089</v>
      </c>
      <c r="D421">
        <v>60407</v>
      </c>
    </row>
    <row r="422" spans="1:4">
      <c r="A422" t="s">
        <v>1299</v>
      </c>
      <c r="B422" t="s">
        <v>448</v>
      </c>
      <c r="C422" t="s">
        <v>1013</v>
      </c>
      <c r="D422">
        <v>130714</v>
      </c>
    </row>
    <row r="423" spans="1:4">
      <c r="A423" t="s">
        <v>497</v>
      </c>
      <c r="B423" t="s">
        <v>450</v>
      </c>
      <c r="C423" t="s">
        <v>518</v>
      </c>
      <c r="D423">
        <v>50208</v>
      </c>
    </row>
    <row r="424" spans="1:4">
      <c r="A424" t="s">
        <v>1300</v>
      </c>
      <c r="B424" t="s">
        <v>447</v>
      </c>
      <c r="C424" t="s">
        <v>1109</v>
      </c>
      <c r="D424">
        <v>30301</v>
      </c>
    </row>
    <row r="425" spans="1:4">
      <c r="A425" t="s">
        <v>1301</v>
      </c>
      <c r="B425" t="s">
        <v>445</v>
      </c>
      <c r="C425" t="s">
        <v>1026</v>
      </c>
      <c r="D425">
        <v>10302</v>
      </c>
    </row>
    <row r="426" spans="1:4">
      <c r="A426" t="s">
        <v>1301</v>
      </c>
      <c r="B426" t="s">
        <v>447</v>
      </c>
      <c r="C426" t="s">
        <v>1116</v>
      </c>
      <c r="D426">
        <v>30503</v>
      </c>
    </row>
    <row r="427" spans="1:4">
      <c r="A427" t="s">
        <v>1302</v>
      </c>
      <c r="B427" t="s">
        <v>454</v>
      </c>
      <c r="C427" t="s">
        <v>1024</v>
      </c>
      <c r="D427">
        <v>70411</v>
      </c>
    </row>
    <row r="428" spans="1:4">
      <c r="A428" t="s">
        <v>625</v>
      </c>
      <c r="B428" t="s">
        <v>453</v>
      </c>
      <c r="C428" t="s">
        <v>1097</v>
      </c>
      <c r="D428">
        <v>60103</v>
      </c>
    </row>
    <row r="429" spans="1:4">
      <c r="A429" t="s">
        <v>1303</v>
      </c>
      <c r="B429" t="s">
        <v>455</v>
      </c>
      <c r="C429" t="s">
        <v>1030</v>
      </c>
      <c r="D429">
        <v>90211</v>
      </c>
    </row>
    <row r="430" spans="1:4">
      <c r="A430" t="s">
        <v>1304</v>
      </c>
      <c r="B430" t="s">
        <v>456</v>
      </c>
      <c r="C430" t="s">
        <v>1045</v>
      </c>
      <c r="D430">
        <v>41004</v>
      </c>
    </row>
    <row r="431" spans="1:4">
      <c r="A431" t="s">
        <v>670</v>
      </c>
      <c r="B431" t="s">
        <v>455</v>
      </c>
      <c r="C431" t="s">
        <v>1080</v>
      </c>
      <c r="D431">
        <v>90601</v>
      </c>
    </row>
    <row r="432" spans="1:4">
      <c r="A432" t="s">
        <v>1305</v>
      </c>
      <c r="B432" t="s">
        <v>446</v>
      </c>
      <c r="C432" t="s">
        <v>1010</v>
      </c>
      <c r="D432">
        <v>120316</v>
      </c>
    </row>
    <row r="433" spans="1:4">
      <c r="A433" t="s">
        <v>612</v>
      </c>
      <c r="B433" t="s">
        <v>446</v>
      </c>
      <c r="C433" t="s">
        <v>487</v>
      </c>
      <c r="D433">
        <v>120606</v>
      </c>
    </row>
    <row r="434" spans="1:4">
      <c r="A434" t="s">
        <v>1306</v>
      </c>
      <c r="B434" t="s">
        <v>446</v>
      </c>
      <c r="C434" t="s">
        <v>1041</v>
      </c>
      <c r="D434">
        <v>120107</v>
      </c>
    </row>
    <row r="435" spans="1:4">
      <c r="A435" t="s">
        <v>1307</v>
      </c>
      <c r="B435" t="s">
        <v>445</v>
      </c>
      <c r="C435" t="s">
        <v>1006</v>
      </c>
      <c r="D435">
        <v>10404</v>
      </c>
    </row>
    <row r="436" spans="1:4">
      <c r="A436" t="s">
        <v>521</v>
      </c>
      <c r="B436" t="s">
        <v>449</v>
      </c>
      <c r="C436" t="s">
        <v>449</v>
      </c>
      <c r="D436">
        <v>100101</v>
      </c>
    </row>
    <row r="437" spans="1:4">
      <c r="A437" t="s">
        <v>633</v>
      </c>
      <c r="B437" t="s">
        <v>452</v>
      </c>
      <c r="C437" t="s">
        <v>1072</v>
      </c>
      <c r="D437">
        <v>20401</v>
      </c>
    </row>
    <row r="438" spans="1:4">
      <c r="A438" t="s">
        <v>1308</v>
      </c>
      <c r="B438" t="s">
        <v>446</v>
      </c>
      <c r="C438" t="s">
        <v>1041</v>
      </c>
      <c r="D438">
        <v>120108</v>
      </c>
    </row>
    <row r="439" spans="1:4">
      <c r="A439" t="s">
        <v>1309</v>
      </c>
      <c r="B439" t="s">
        <v>446</v>
      </c>
      <c r="C439" t="s">
        <v>1010</v>
      </c>
      <c r="D439">
        <v>120308</v>
      </c>
    </row>
    <row r="440" spans="1:4">
      <c r="A440" t="s">
        <v>1310</v>
      </c>
      <c r="B440" t="s">
        <v>447</v>
      </c>
      <c r="C440" t="s">
        <v>1116</v>
      </c>
      <c r="D440">
        <v>30504</v>
      </c>
    </row>
    <row r="441" spans="1:4">
      <c r="A441" t="s">
        <v>1311</v>
      </c>
      <c r="B441" t="s">
        <v>454</v>
      </c>
      <c r="C441" t="s">
        <v>558</v>
      </c>
      <c r="D441">
        <v>70215</v>
      </c>
    </row>
    <row r="442" spans="1:4">
      <c r="A442" t="s">
        <v>1312</v>
      </c>
      <c r="B442" t="s">
        <v>456</v>
      </c>
      <c r="C442" t="s">
        <v>1091</v>
      </c>
      <c r="D442">
        <v>41404</v>
      </c>
    </row>
    <row r="443" spans="1:4">
      <c r="A443" t="s">
        <v>1313</v>
      </c>
      <c r="B443" t="s">
        <v>447</v>
      </c>
      <c r="C443" t="s">
        <v>1314</v>
      </c>
      <c r="D443">
        <v>30602</v>
      </c>
    </row>
    <row r="444" spans="1:4">
      <c r="A444" t="s">
        <v>1315</v>
      </c>
      <c r="B444" t="s">
        <v>448</v>
      </c>
      <c r="C444" t="s">
        <v>1036</v>
      </c>
      <c r="D444">
        <v>130408</v>
      </c>
    </row>
    <row r="445" spans="1:4">
      <c r="A445" t="s">
        <v>1316</v>
      </c>
      <c r="B445" t="s">
        <v>447</v>
      </c>
      <c r="C445" t="s">
        <v>447</v>
      </c>
      <c r="D445">
        <v>30109</v>
      </c>
    </row>
    <row r="446" spans="1:4">
      <c r="A446" t="s">
        <v>1317</v>
      </c>
      <c r="B446" t="s">
        <v>447</v>
      </c>
      <c r="C446" t="s">
        <v>998</v>
      </c>
      <c r="D446">
        <v>30201</v>
      </c>
    </row>
    <row r="447" spans="1:4">
      <c r="A447" t="s">
        <v>630</v>
      </c>
      <c r="B447" t="s">
        <v>448</v>
      </c>
      <c r="C447" t="s">
        <v>1019</v>
      </c>
      <c r="D447">
        <v>130103</v>
      </c>
    </row>
    <row r="448" spans="1:4">
      <c r="A448" t="s">
        <v>1318</v>
      </c>
      <c r="B448" t="s">
        <v>456</v>
      </c>
      <c r="C448" t="s">
        <v>1005</v>
      </c>
      <c r="D448">
        <v>40109</v>
      </c>
    </row>
    <row r="449" spans="1:4">
      <c r="A449" t="s">
        <v>553</v>
      </c>
      <c r="B449" t="s">
        <v>455</v>
      </c>
      <c r="C449" t="s">
        <v>1067</v>
      </c>
      <c r="D449">
        <v>91014</v>
      </c>
    </row>
    <row r="450" spans="1:4">
      <c r="A450" t="s">
        <v>1319</v>
      </c>
      <c r="B450" t="s">
        <v>448</v>
      </c>
      <c r="C450" t="s">
        <v>1013</v>
      </c>
      <c r="D450">
        <v>130715</v>
      </c>
    </row>
    <row r="451" spans="1:4">
      <c r="A451" t="s">
        <v>691</v>
      </c>
      <c r="B451" t="s">
        <v>453</v>
      </c>
      <c r="C451" t="s">
        <v>1089</v>
      </c>
      <c r="D451">
        <v>60401</v>
      </c>
    </row>
    <row r="452" spans="1:4">
      <c r="A452" t="s">
        <v>1320</v>
      </c>
      <c r="B452" t="s">
        <v>452</v>
      </c>
      <c r="C452" t="s">
        <v>1145</v>
      </c>
      <c r="D452">
        <v>20501</v>
      </c>
    </row>
    <row r="453" spans="1:4">
      <c r="A453" t="s">
        <v>467</v>
      </c>
      <c r="B453" t="s">
        <v>451</v>
      </c>
      <c r="C453" t="s">
        <v>1014</v>
      </c>
      <c r="D453">
        <v>81008</v>
      </c>
    </row>
    <row r="454" spans="1:4">
      <c r="A454" t="s">
        <v>1321</v>
      </c>
      <c r="B454" t="s">
        <v>454</v>
      </c>
      <c r="C454" t="s">
        <v>1281</v>
      </c>
      <c r="D454">
        <v>70505</v>
      </c>
    </row>
    <row r="455" spans="1:4">
      <c r="A455" t="s">
        <v>1322</v>
      </c>
      <c r="B455" t="s">
        <v>451</v>
      </c>
      <c r="C455" t="s">
        <v>1323</v>
      </c>
      <c r="D455">
        <v>81102</v>
      </c>
    </row>
    <row r="456" spans="1:4">
      <c r="A456" t="s">
        <v>1324</v>
      </c>
      <c r="B456" t="s">
        <v>451</v>
      </c>
      <c r="C456" t="s">
        <v>1323</v>
      </c>
      <c r="D456">
        <v>81103</v>
      </c>
    </row>
    <row r="457" spans="1:4">
      <c r="A457" t="s">
        <v>469</v>
      </c>
      <c r="B457" t="s">
        <v>451</v>
      </c>
      <c r="C457" t="s">
        <v>451</v>
      </c>
      <c r="D457">
        <v>80817</v>
      </c>
    </row>
    <row r="458" spans="1:4">
      <c r="A458" t="s">
        <v>690</v>
      </c>
      <c r="B458" t="s">
        <v>456</v>
      </c>
      <c r="C458" t="s">
        <v>554</v>
      </c>
      <c r="D458">
        <v>40804</v>
      </c>
    </row>
    <row r="459" spans="1:4">
      <c r="A459" t="s">
        <v>565</v>
      </c>
      <c r="B459" t="s">
        <v>452</v>
      </c>
      <c r="C459" t="s">
        <v>1069</v>
      </c>
      <c r="D459">
        <v>20606</v>
      </c>
    </row>
    <row r="460" spans="1:4">
      <c r="A460" t="s">
        <v>1325</v>
      </c>
      <c r="B460" t="s">
        <v>447</v>
      </c>
      <c r="C460" t="s">
        <v>1116</v>
      </c>
      <c r="D460">
        <v>30501</v>
      </c>
    </row>
    <row r="461" spans="1:4">
      <c r="A461" t="s">
        <v>1326</v>
      </c>
      <c r="B461" t="s">
        <v>447</v>
      </c>
      <c r="C461" t="s">
        <v>998</v>
      </c>
      <c r="D461">
        <v>30205</v>
      </c>
    </row>
    <row r="462" spans="1:4">
      <c r="A462" t="s">
        <v>610</v>
      </c>
      <c r="B462" t="s">
        <v>456</v>
      </c>
      <c r="C462" t="s">
        <v>1009</v>
      </c>
      <c r="D462">
        <v>40403</v>
      </c>
    </row>
    <row r="463" spans="1:4">
      <c r="A463" t="s">
        <v>610</v>
      </c>
      <c r="B463" t="s">
        <v>447</v>
      </c>
      <c r="C463" t="s">
        <v>1116</v>
      </c>
      <c r="D463">
        <v>30505</v>
      </c>
    </row>
    <row r="464" spans="1:4">
      <c r="A464" t="s">
        <v>610</v>
      </c>
      <c r="B464" t="s">
        <v>454</v>
      </c>
      <c r="C464" t="s">
        <v>558</v>
      </c>
      <c r="D464">
        <v>70216</v>
      </c>
    </row>
    <row r="465" spans="1:5">
      <c r="A465" t="s">
        <v>1327</v>
      </c>
      <c r="B465" t="s">
        <v>456</v>
      </c>
      <c r="C465" t="s">
        <v>1005</v>
      </c>
      <c r="D465">
        <v>40105</v>
      </c>
    </row>
    <row r="466" spans="1:5">
      <c r="A466" t="s">
        <v>1328</v>
      </c>
      <c r="B466" t="s">
        <v>456</v>
      </c>
      <c r="C466" t="s">
        <v>1022</v>
      </c>
      <c r="D466">
        <v>40306</v>
      </c>
    </row>
    <row r="467" spans="1:5">
      <c r="A467" t="s">
        <v>1328</v>
      </c>
      <c r="B467" t="s">
        <v>454</v>
      </c>
      <c r="C467" t="s">
        <v>1135</v>
      </c>
      <c r="D467">
        <v>70604</v>
      </c>
    </row>
    <row r="468" spans="1:5">
      <c r="A468" t="s">
        <v>1329</v>
      </c>
      <c r="B468" t="s">
        <v>453</v>
      </c>
      <c r="C468" t="s">
        <v>1054</v>
      </c>
      <c r="D468">
        <v>60505</v>
      </c>
    </row>
    <row r="469" spans="1:5">
      <c r="A469" t="s">
        <v>655</v>
      </c>
      <c r="B469" t="s">
        <v>453</v>
      </c>
      <c r="C469" t="s">
        <v>1054</v>
      </c>
      <c r="D469">
        <v>60501</v>
      </c>
    </row>
    <row r="470" spans="1:5">
      <c r="A470" t="s">
        <v>1330</v>
      </c>
      <c r="B470" t="s">
        <v>454</v>
      </c>
      <c r="C470" t="s">
        <v>1135</v>
      </c>
      <c r="D470">
        <v>70605</v>
      </c>
    </row>
    <row r="471" spans="1:5">
      <c r="A471" t="s">
        <v>481</v>
      </c>
      <c r="B471" t="s">
        <v>451</v>
      </c>
      <c r="C471" t="s">
        <v>451</v>
      </c>
      <c r="D471">
        <v>80810</v>
      </c>
    </row>
    <row r="472" spans="1:5">
      <c r="A472" t="s">
        <v>1331</v>
      </c>
      <c r="B472" t="s">
        <v>451</v>
      </c>
      <c r="C472" t="s">
        <v>1047</v>
      </c>
      <c r="D472">
        <v>80604</v>
      </c>
    </row>
    <row r="473" spans="1:5">
      <c r="A473" t="s">
        <v>548</v>
      </c>
      <c r="B473" t="s">
        <v>456</v>
      </c>
      <c r="C473" t="s">
        <v>1091</v>
      </c>
      <c r="D473">
        <v>41405</v>
      </c>
    </row>
    <row r="474" spans="1:5">
      <c r="A474" t="s">
        <v>1332</v>
      </c>
      <c r="B474" t="s">
        <v>450</v>
      </c>
      <c r="C474" t="s">
        <v>518</v>
      </c>
      <c r="D474">
        <v>50203</v>
      </c>
    </row>
    <row r="475" spans="1:5">
      <c r="A475" t="s">
        <v>1333</v>
      </c>
      <c r="B475" t="s">
        <v>454</v>
      </c>
      <c r="C475" t="s">
        <v>1281</v>
      </c>
      <c r="D475">
        <v>70501</v>
      </c>
    </row>
    <row r="476" spans="1:5">
      <c r="A476" t="s">
        <v>486</v>
      </c>
      <c r="B476" t="s">
        <v>451</v>
      </c>
      <c r="C476" t="s">
        <v>451</v>
      </c>
      <c r="D476">
        <v>80813</v>
      </c>
      <c r="E476" s="49"/>
    </row>
    <row r="477" spans="1:5">
      <c r="A477" t="s">
        <v>486</v>
      </c>
      <c r="B477" t="s">
        <v>456</v>
      </c>
      <c r="C477" t="s">
        <v>594</v>
      </c>
      <c r="D477">
        <v>40607</v>
      </c>
      <c r="E477" s="49"/>
    </row>
    <row r="478" spans="1:5">
      <c r="A478" t="s">
        <v>486</v>
      </c>
      <c r="B478" t="s">
        <v>456</v>
      </c>
      <c r="C478" t="s">
        <v>1022</v>
      </c>
      <c r="D478">
        <v>40307</v>
      </c>
    </row>
    <row r="479" spans="1:5">
      <c r="A479" t="s">
        <v>1334</v>
      </c>
      <c r="B479" t="s">
        <v>451</v>
      </c>
      <c r="C479" t="s">
        <v>1226</v>
      </c>
      <c r="D479">
        <v>80205</v>
      </c>
    </row>
    <row r="480" spans="1:5">
      <c r="A480" t="s">
        <v>519</v>
      </c>
      <c r="B480" t="s">
        <v>451</v>
      </c>
      <c r="C480" t="s">
        <v>451</v>
      </c>
      <c r="D480">
        <v>99999</v>
      </c>
    </row>
    <row r="481" spans="1:4">
      <c r="A481" t="s">
        <v>532</v>
      </c>
      <c r="B481" t="s">
        <v>452</v>
      </c>
      <c r="C481" t="s">
        <v>1069</v>
      </c>
      <c r="D481">
        <v>20601</v>
      </c>
    </row>
    <row r="482" spans="1:4">
      <c r="A482" t="s">
        <v>576</v>
      </c>
      <c r="B482" t="s">
        <v>446</v>
      </c>
      <c r="C482" t="s">
        <v>1010</v>
      </c>
      <c r="D482">
        <v>120309</v>
      </c>
    </row>
    <row r="483" spans="1:4">
      <c r="A483" t="s">
        <v>576</v>
      </c>
      <c r="B483" t="s">
        <v>454</v>
      </c>
      <c r="C483" t="s">
        <v>558</v>
      </c>
      <c r="D483">
        <v>70217</v>
      </c>
    </row>
    <row r="484" spans="1:4">
      <c r="A484" t="s">
        <v>1335</v>
      </c>
      <c r="B484" t="s">
        <v>453</v>
      </c>
      <c r="C484" t="s">
        <v>1089</v>
      </c>
      <c r="D484">
        <v>60405</v>
      </c>
    </row>
    <row r="485" spans="1:4">
      <c r="A485" t="s">
        <v>1336</v>
      </c>
      <c r="B485" t="s">
        <v>454</v>
      </c>
      <c r="C485" t="s">
        <v>1150</v>
      </c>
      <c r="D485">
        <v>70110</v>
      </c>
    </row>
    <row r="486" spans="1:4">
      <c r="A486" t="s">
        <v>1337</v>
      </c>
      <c r="B486" t="s">
        <v>453</v>
      </c>
      <c r="C486" t="s">
        <v>1128</v>
      </c>
      <c r="D486">
        <v>60601</v>
      </c>
    </row>
    <row r="487" spans="1:4">
      <c r="A487" t="s">
        <v>1338</v>
      </c>
      <c r="B487" t="s">
        <v>446</v>
      </c>
      <c r="C487" t="s">
        <v>487</v>
      </c>
      <c r="D487">
        <v>120607</v>
      </c>
    </row>
    <row r="488" spans="1:4">
      <c r="A488" t="s">
        <v>586</v>
      </c>
      <c r="B488" t="s">
        <v>452</v>
      </c>
      <c r="C488" t="s">
        <v>1153</v>
      </c>
      <c r="D488">
        <v>20305</v>
      </c>
    </row>
    <row r="489" spans="1:4">
      <c r="A489" t="s">
        <v>717</v>
      </c>
      <c r="B489" t="s">
        <v>455</v>
      </c>
      <c r="C489" t="s">
        <v>1080</v>
      </c>
      <c r="D489">
        <v>90605</v>
      </c>
    </row>
    <row r="490" spans="1:4">
      <c r="A490" t="s">
        <v>518</v>
      </c>
      <c r="B490" t="s">
        <v>450</v>
      </c>
      <c r="C490" t="s">
        <v>518</v>
      </c>
      <c r="D490">
        <v>50204</v>
      </c>
    </row>
    <row r="491" spans="1:4">
      <c r="A491" t="s">
        <v>1339</v>
      </c>
      <c r="B491" t="s">
        <v>447</v>
      </c>
      <c r="C491" t="s">
        <v>998</v>
      </c>
      <c r="D491">
        <v>30206</v>
      </c>
    </row>
    <row r="492" spans="1:4">
      <c r="A492" t="s">
        <v>1340</v>
      </c>
      <c r="B492" t="s">
        <v>455</v>
      </c>
      <c r="C492" t="s">
        <v>597</v>
      </c>
      <c r="D492">
        <v>90508</v>
      </c>
    </row>
    <row r="493" spans="1:4">
      <c r="A493" t="s">
        <v>1341</v>
      </c>
      <c r="B493" t="s">
        <v>447</v>
      </c>
      <c r="C493" t="s">
        <v>1116</v>
      </c>
      <c r="D493">
        <v>30506</v>
      </c>
    </row>
    <row r="494" spans="1:4">
      <c r="A494" t="s">
        <v>524</v>
      </c>
      <c r="B494" t="s">
        <v>448</v>
      </c>
      <c r="C494" t="s">
        <v>1013</v>
      </c>
      <c r="D494">
        <v>130716</v>
      </c>
    </row>
    <row r="495" spans="1:4">
      <c r="A495" t="s">
        <v>1342</v>
      </c>
      <c r="B495" t="s">
        <v>456</v>
      </c>
      <c r="C495" t="s">
        <v>1045</v>
      </c>
      <c r="D495">
        <v>41005</v>
      </c>
    </row>
    <row r="496" spans="1:4">
      <c r="A496" t="s">
        <v>1135</v>
      </c>
      <c r="B496" t="s">
        <v>452</v>
      </c>
      <c r="C496" t="s">
        <v>1004</v>
      </c>
      <c r="D496">
        <v>20104</v>
      </c>
    </row>
    <row r="497" spans="1:4">
      <c r="A497" t="s">
        <v>1343</v>
      </c>
      <c r="B497" t="s">
        <v>454</v>
      </c>
      <c r="C497" t="s">
        <v>1135</v>
      </c>
      <c r="D497">
        <v>70601</v>
      </c>
    </row>
    <row r="498" spans="1:4">
      <c r="A498" t="s">
        <v>1344</v>
      </c>
      <c r="B498" t="s">
        <v>455</v>
      </c>
      <c r="C498" t="s">
        <v>1067</v>
      </c>
      <c r="D498">
        <v>91005</v>
      </c>
    </row>
    <row r="499" spans="1:4">
      <c r="A499" t="s">
        <v>1345</v>
      </c>
      <c r="B499" t="s">
        <v>453</v>
      </c>
      <c r="C499" t="s">
        <v>1054</v>
      </c>
      <c r="D499">
        <v>60506</v>
      </c>
    </row>
    <row r="500" spans="1:4">
      <c r="A500" t="s">
        <v>572</v>
      </c>
      <c r="B500" t="s">
        <v>447</v>
      </c>
      <c r="C500" t="s">
        <v>1056</v>
      </c>
      <c r="D500">
        <v>30401</v>
      </c>
    </row>
    <row r="501" spans="1:4">
      <c r="A501" t="s">
        <v>1346</v>
      </c>
      <c r="B501" t="s">
        <v>456</v>
      </c>
      <c r="C501" t="s">
        <v>1122</v>
      </c>
      <c r="D501">
        <v>40704</v>
      </c>
    </row>
    <row r="502" spans="1:4">
      <c r="A502" t="s">
        <v>1347</v>
      </c>
      <c r="B502" t="s">
        <v>456</v>
      </c>
      <c r="C502" t="s">
        <v>1122</v>
      </c>
      <c r="D502">
        <v>40705</v>
      </c>
    </row>
    <row r="503" spans="1:4">
      <c r="A503" t="s">
        <v>1348</v>
      </c>
      <c r="B503" t="s">
        <v>456</v>
      </c>
      <c r="C503" t="s">
        <v>1037</v>
      </c>
      <c r="D503">
        <v>41307</v>
      </c>
    </row>
    <row r="504" spans="1:4">
      <c r="A504" t="s">
        <v>1349</v>
      </c>
      <c r="B504" t="s">
        <v>453</v>
      </c>
      <c r="C504" t="s">
        <v>1054</v>
      </c>
      <c r="D504">
        <v>60507</v>
      </c>
    </row>
    <row r="505" spans="1:4">
      <c r="A505" t="s">
        <v>547</v>
      </c>
      <c r="B505" t="s">
        <v>456</v>
      </c>
      <c r="C505" t="s">
        <v>503</v>
      </c>
      <c r="D505">
        <v>40203</v>
      </c>
    </row>
    <row r="506" spans="1:4">
      <c r="A506" t="s">
        <v>1350</v>
      </c>
      <c r="B506" t="s">
        <v>450</v>
      </c>
      <c r="C506" t="s">
        <v>518</v>
      </c>
      <c r="D506">
        <v>50205</v>
      </c>
    </row>
    <row r="507" spans="1:4">
      <c r="A507" t="s">
        <v>489</v>
      </c>
      <c r="B507" t="s">
        <v>451</v>
      </c>
      <c r="C507" t="s">
        <v>451</v>
      </c>
      <c r="D507">
        <v>80808</v>
      </c>
    </row>
    <row r="508" spans="1:4">
      <c r="A508" t="s">
        <v>1351</v>
      </c>
      <c r="B508" t="s">
        <v>452</v>
      </c>
      <c r="C508" t="s">
        <v>1004</v>
      </c>
      <c r="D508">
        <v>20106</v>
      </c>
    </row>
    <row r="509" spans="1:4">
      <c r="A509" t="s">
        <v>502</v>
      </c>
      <c r="B509" t="s">
        <v>456</v>
      </c>
      <c r="C509" t="s">
        <v>503</v>
      </c>
      <c r="D509">
        <v>40201</v>
      </c>
    </row>
    <row r="510" spans="1:4">
      <c r="A510" t="s">
        <v>505</v>
      </c>
      <c r="B510" t="s">
        <v>448</v>
      </c>
      <c r="C510" t="s">
        <v>1013</v>
      </c>
      <c r="D510">
        <v>130717</v>
      </c>
    </row>
    <row r="511" spans="1:4">
      <c r="A511" t="s">
        <v>1352</v>
      </c>
      <c r="B511" t="s">
        <v>447</v>
      </c>
      <c r="C511" t="s">
        <v>1056</v>
      </c>
      <c r="D511">
        <v>30403</v>
      </c>
    </row>
    <row r="512" spans="1:4">
      <c r="A512" t="s">
        <v>1353</v>
      </c>
      <c r="B512" t="s">
        <v>449</v>
      </c>
      <c r="C512" t="s">
        <v>449</v>
      </c>
      <c r="D512">
        <v>100103</v>
      </c>
    </row>
    <row r="513" spans="1:4">
      <c r="A513" t="s">
        <v>551</v>
      </c>
      <c r="B513" t="s">
        <v>447</v>
      </c>
      <c r="C513" t="s">
        <v>447</v>
      </c>
      <c r="D513">
        <v>30110</v>
      </c>
    </row>
    <row r="514" spans="1:4">
      <c r="A514" t="s">
        <v>584</v>
      </c>
      <c r="B514" t="s">
        <v>450</v>
      </c>
      <c r="C514" t="s">
        <v>1064</v>
      </c>
      <c r="D514">
        <v>50106</v>
      </c>
    </row>
    <row r="515" spans="1:4">
      <c r="A515" t="s">
        <v>646</v>
      </c>
      <c r="B515" t="s">
        <v>455</v>
      </c>
      <c r="C515" t="s">
        <v>597</v>
      </c>
      <c r="D515">
        <v>90509</v>
      </c>
    </row>
    <row r="516" spans="1:4">
      <c r="A516" t="s">
        <v>1354</v>
      </c>
      <c r="B516" t="s">
        <v>448</v>
      </c>
      <c r="C516" t="s">
        <v>1036</v>
      </c>
      <c r="D516">
        <v>130409</v>
      </c>
    </row>
    <row r="517" spans="1:4">
      <c r="A517" t="s">
        <v>1355</v>
      </c>
      <c r="B517" t="s">
        <v>445</v>
      </c>
      <c r="C517" t="s">
        <v>445</v>
      </c>
      <c r="D517">
        <v>10104</v>
      </c>
    </row>
    <row r="518" spans="1:4">
      <c r="A518" t="s">
        <v>1356</v>
      </c>
      <c r="B518" t="s">
        <v>445</v>
      </c>
      <c r="C518" t="s">
        <v>1026</v>
      </c>
      <c r="D518">
        <v>10303</v>
      </c>
    </row>
    <row r="519" spans="1:4">
      <c r="A519" t="s">
        <v>1357</v>
      </c>
      <c r="B519" t="s">
        <v>445</v>
      </c>
      <c r="C519" t="s">
        <v>1026</v>
      </c>
      <c r="D519">
        <v>10304</v>
      </c>
    </row>
    <row r="520" spans="1:4">
      <c r="A520" t="s">
        <v>1358</v>
      </c>
      <c r="B520" t="s">
        <v>454</v>
      </c>
      <c r="C520" t="s">
        <v>1281</v>
      </c>
      <c r="D520">
        <v>70504</v>
      </c>
    </row>
    <row r="521" spans="1:4">
      <c r="A521" t="s">
        <v>1359</v>
      </c>
      <c r="B521" t="s">
        <v>446</v>
      </c>
      <c r="C521" t="s">
        <v>1075</v>
      </c>
      <c r="D521">
        <v>120207</v>
      </c>
    </row>
    <row r="522" spans="1:4">
      <c r="A522" t="s">
        <v>1360</v>
      </c>
      <c r="B522" t="s">
        <v>455</v>
      </c>
      <c r="C522" t="s">
        <v>1023</v>
      </c>
      <c r="D522">
        <v>91108</v>
      </c>
    </row>
    <row r="523" spans="1:4">
      <c r="A523" t="s">
        <v>622</v>
      </c>
      <c r="B523" t="s">
        <v>456</v>
      </c>
      <c r="C523" t="s">
        <v>1037</v>
      </c>
      <c r="D523">
        <v>41308</v>
      </c>
    </row>
    <row r="524" spans="1:4">
      <c r="A524" t="s">
        <v>1361</v>
      </c>
      <c r="B524" t="s">
        <v>453</v>
      </c>
      <c r="C524" t="s">
        <v>1093</v>
      </c>
      <c r="D524">
        <v>60206</v>
      </c>
    </row>
    <row r="525" spans="1:4">
      <c r="A525" t="s">
        <v>1362</v>
      </c>
      <c r="B525" t="s">
        <v>453</v>
      </c>
      <c r="C525" t="s">
        <v>1093</v>
      </c>
      <c r="D525">
        <v>60207</v>
      </c>
    </row>
    <row r="526" spans="1:4">
      <c r="A526" t="s">
        <v>1363</v>
      </c>
      <c r="B526" t="s">
        <v>455</v>
      </c>
      <c r="C526" t="s">
        <v>1017</v>
      </c>
      <c r="D526">
        <v>91204</v>
      </c>
    </row>
    <row r="527" spans="1:4">
      <c r="A527" t="s">
        <v>1364</v>
      </c>
      <c r="B527" t="s">
        <v>456</v>
      </c>
      <c r="C527" t="s">
        <v>1005</v>
      </c>
      <c r="D527">
        <v>40106</v>
      </c>
    </row>
    <row r="528" spans="1:4">
      <c r="A528" t="s">
        <v>574</v>
      </c>
      <c r="B528" t="s">
        <v>445</v>
      </c>
      <c r="C528" t="s">
        <v>1026</v>
      </c>
      <c r="D528">
        <v>10305</v>
      </c>
    </row>
    <row r="529" spans="1:4">
      <c r="A529" t="s">
        <v>591</v>
      </c>
      <c r="B529" t="s">
        <v>455</v>
      </c>
      <c r="C529" t="s">
        <v>501</v>
      </c>
      <c r="D529">
        <v>90804</v>
      </c>
    </row>
    <row r="530" spans="1:4">
      <c r="A530" t="s">
        <v>1365</v>
      </c>
      <c r="B530" t="s">
        <v>456</v>
      </c>
      <c r="C530" t="s">
        <v>1164</v>
      </c>
      <c r="D530">
        <v>40901</v>
      </c>
    </row>
    <row r="531" spans="1:4">
      <c r="A531" t="s">
        <v>929</v>
      </c>
      <c r="B531" t="s">
        <v>456</v>
      </c>
      <c r="C531" t="s">
        <v>554</v>
      </c>
      <c r="D531">
        <v>40805</v>
      </c>
    </row>
    <row r="532" spans="1:4">
      <c r="A532" t="s">
        <v>1366</v>
      </c>
      <c r="B532" t="s">
        <v>453</v>
      </c>
      <c r="C532" t="s">
        <v>1128</v>
      </c>
      <c r="D532">
        <v>60608</v>
      </c>
    </row>
    <row r="533" spans="1:4">
      <c r="A533" t="s">
        <v>493</v>
      </c>
      <c r="B533" t="s">
        <v>451</v>
      </c>
      <c r="C533" t="s">
        <v>451</v>
      </c>
      <c r="D533">
        <v>80811</v>
      </c>
    </row>
    <row r="534" spans="1:4">
      <c r="A534" t="s">
        <v>631</v>
      </c>
      <c r="B534" t="s">
        <v>446</v>
      </c>
      <c r="C534" t="s">
        <v>538</v>
      </c>
      <c r="D534">
        <v>120705</v>
      </c>
    </row>
    <row r="535" spans="1:4">
      <c r="A535" t="s">
        <v>673</v>
      </c>
      <c r="B535" t="s">
        <v>450</v>
      </c>
      <c r="C535" t="s">
        <v>1003</v>
      </c>
      <c r="D535">
        <v>50307</v>
      </c>
    </row>
    <row r="536" spans="1:4">
      <c r="A536" t="s">
        <v>1367</v>
      </c>
      <c r="B536" t="s">
        <v>450</v>
      </c>
      <c r="C536" t="s">
        <v>1003</v>
      </c>
      <c r="D536">
        <v>50315</v>
      </c>
    </row>
    <row r="537" spans="1:4">
      <c r="A537" t="s">
        <v>682</v>
      </c>
      <c r="B537" t="s">
        <v>455</v>
      </c>
      <c r="C537" t="s">
        <v>1077</v>
      </c>
      <c r="D537">
        <v>90701</v>
      </c>
    </row>
    <row r="538" spans="1:4">
      <c r="A538" t="s">
        <v>961</v>
      </c>
      <c r="B538" t="s">
        <v>455</v>
      </c>
      <c r="C538" t="s">
        <v>1023</v>
      </c>
      <c r="D538">
        <v>91109</v>
      </c>
    </row>
    <row r="539" spans="1:4">
      <c r="A539" t="s">
        <v>961</v>
      </c>
      <c r="B539" t="s">
        <v>452</v>
      </c>
      <c r="C539" t="s">
        <v>1069</v>
      </c>
      <c r="D539">
        <v>20607</v>
      </c>
    </row>
    <row r="540" spans="1:4">
      <c r="A540" t="s">
        <v>525</v>
      </c>
      <c r="B540" t="s">
        <v>452</v>
      </c>
      <c r="C540" t="s">
        <v>1015</v>
      </c>
      <c r="D540">
        <v>20207</v>
      </c>
    </row>
    <row r="541" spans="1:4">
      <c r="A541" t="s">
        <v>1368</v>
      </c>
      <c r="B541" t="s">
        <v>454</v>
      </c>
      <c r="C541" t="s">
        <v>558</v>
      </c>
      <c r="D541">
        <v>70218</v>
      </c>
    </row>
    <row r="542" spans="1:4">
      <c r="A542" t="s">
        <v>1369</v>
      </c>
      <c r="B542" t="s">
        <v>450</v>
      </c>
      <c r="C542" t="s">
        <v>1003</v>
      </c>
      <c r="D542">
        <v>50308</v>
      </c>
    </row>
    <row r="543" spans="1:4">
      <c r="A543" t="s">
        <v>1370</v>
      </c>
      <c r="B543" t="s">
        <v>447</v>
      </c>
      <c r="C543" t="s">
        <v>1109</v>
      </c>
      <c r="D543">
        <v>30305</v>
      </c>
    </row>
    <row r="544" spans="1:4">
      <c r="A544" t="s">
        <v>1370</v>
      </c>
      <c r="B544" t="s">
        <v>452</v>
      </c>
      <c r="C544" t="s">
        <v>1069</v>
      </c>
      <c r="D544">
        <v>20608</v>
      </c>
    </row>
    <row r="545" spans="1:4">
      <c r="A545" t="s">
        <v>650</v>
      </c>
      <c r="B545" t="s">
        <v>455</v>
      </c>
      <c r="C545" t="s">
        <v>1003</v>
      </c>
      <c r="D545">
        <v>90907</v>
      </c>
    </row>
    <row r="546" spans="1:4">
      <c r="A546" t="s">
        <v>609</v>
      </c>
      <c r="B546" t="s">
        <v>1105</v>
      </c>
      <c r="C546" t="s">
        <v>635</v>
      </c>
      <c r="D546">
        <v>110201</v>
      </c>
    </row>
    <row r="547" spans="1:4">
      <c r="A547" t="s">
        <v>658</v>
      </c>
      <c r="B547" t="s">
        <v>456</v>
      </c>
      <c r="C547" t="s">
        <v>1045</v>
      </c>
      <c r="D547">
        <v>41001</v>
      </c>
    </row>
    <row r="548" spans="1:4">
      <c r="A548" t="s">
        <v>1371</v>
      </c>
      <c r="B548" t="s">
        <v>455</v>
      </c>
      <c r="C548" t="s">
        <v>1023</v>
      </c>
      <c r="D548">
        <v>91110</v>
      </c>
    </row>
    <row r="549" spans="1:4">
      <c r="A549" t="s">
        <v>618</v>
      </c>
      <c r="B549" t="s">
        <v>456</v>
      </c>
      <c r="C549" t="s">
        <v>503</v>
      </c>
      <c r="D549">
        <v>40205</v>
      </c>
    </row>
    <row r="550" spans="1:4">
      <c r="A550" t="s">
        <v>963</v>
      </c>
      <c r="B550" t="s">
        <v>455</v>
      </c>
      <c r="C550" t="s">
        <v>1067</v>
      </c>
      <c r="D550">
        <v>91013</v>
      </c>
    </row>
    <row r="551" spans="1:4">
      <c r="A551" t="s">
        <v>644</v>
      </c>
      <c r="B551" t="s">
        <v>446</v>
      </c>
      <c r="C551" t="s">
        <v>1010</v>
      </c>
      <c r="D551">
        <v>120310</v>
      </c>
    </row>
    <row r="552" spans="1:4">
      <c r="A552" t="s">
        <v>583</v>
      </c>
      <c r="B552" t="s">
        <v>456</v>
      </c>
      <c r="C552" t="s">
        <v>1122</v>
      </c>
      <c r="D552">
        <v>40706</v>
      </c>
    </row>
    <row r="553" spans="1:4">
      <c r="A553" t="s">
        <v>1372</v>
      </c>
      <c r="B553" t="s">
        <v>455</v>
      </c>
      <c r="C553" t="s">
        <v>1003</v>
      </c>
      <c r="D553">
        <v>90908</v>
      </c>
    </row>
    <row r="554" spans="1:4">
      <c r="A554" t="s">
        <v>507</v>
      </c>
      <c r="B554" t="s">
        <v>451</v>
      </c>
      <c r="C554" t="s">
        <v>1014</v>
      </c>
      <c r="D554">
        <v>81009</v>
      </c>
    </row>
    <row r="555" spans="1:4">
      <c r="A555" t="s">
        <v>1373</v>
      </c>
      <c r="B555" t="s">
        <v>454</v>
      </c>
      <c r="C555" t="s">
        <v>454</v>
      </c>
      <c r="D555">
        <v>70310</v>
      </c>
    </row>
    <row r="556" spans="1:4">
      <c r="A556" t="s">
        <v>1373</v>
      </c>
      <c r="B556" t="s">
        <v>453</v>
      </c>
      <c r="C556" t="s">
        <v>1128</v>
      </c>
      <c r="D556">
        <v>60607</v>
      </c>
    </row>
    <row r="557" spans="1:4">
      <c r="A557" t="s">
        <v>515</v>
      </c>
      <c r="B557" t="s">
        <v>447</v>
      </c>
      <c r="C557" t="s">
        <v>447</v>
      </c>
      <c r="D557">
        <v>30111</v>
      </c>
    </row>
    <row r="558" spans="1:4">
      <c r="A558" t="s">
        <v>1374</v>
      </c>
      <c r="B558" t="s">
        <v>451</v>
      </c>
      <c r="C558" t="s">
        <v>1226</v>
      </c>
      <c r="D558">
        <v>80206</v>
      </c>
    </row>
    <row r="559" spans="1:4">
      <c r="A559" t="s">
        <v>1375</v>
      </c>
      <c r="B559" t="s">
        <v>448</v>
      </c>
      <c r="C559" t="s">
        <v>1036</v>
      </c>
      <c r="D559">
        <v>130410</v>
      </c>
    </row>
    <row r="560" spans="1:4">
      <c r="A560" t="s">
        <v>1376</v>
      </c>
      <c r="B560" t="s">
        <v>447</v>
      </c>
      <c r="C560" t="s">
        <v>447</v>
      </c>
      <c r="D560">
        <v>30112</v>
      </c>
    </row>
    <row r="561" spans="1:4">
      <c r="A561" t="s">
        <v>1377</v>
      </c>
      <c r="B561" t="s">
        <v>446</v>
      </c>
      <c r="C561" t="s">
        <v>1075</v>
      </c>
      <c r="D561">
        <v>120208</v>
      </c>
    </row>
    <row r="562" spans="1:4">
      <c r="A562" t="s">
        <v>1378</v>
      </c>
      <c r="B562" t="s">
        <v>447</v>
      </c>
      <c r="C562" t="s">
        <v>998</v>
      </c>
      <c r="D562">
        <v>30207</v>
      </c>
    </row>
    <row r="563" spans="1:4">
      <c r="A563" t="s">
        <v>541</v>
      </c>
      <c r="B563" t="s">
        <v>446</v>
      </c>
      <c r="C563" t="s">
        <v>1051</v>
      </c>
      <c r="D563">
        <v>120801</v>
      </c>
    </row>
    <row r="564" spans="1:4">
      <c r="A564" t="s">
        <v>635</v>
      </c>
      <c r="B564" t="s">
        <v>450</v>
      </c>
      <c r="C564" t="s">
        <v>1064</v>
      </c>
      <c r="D564">
        <v>50109</v>
      </c>
    </row>
    <row r="565" spans="1:4">
      <c r="A565" t="s">
        <v>1379</v>
      </c>
      <c r="B565" t="s">
        <v>456</v>
      </c>
      <c r="C565" t="s">
        <v>531</v>
      </c>
      <c r="D565">
        <v>40507</v>
      </c>
    </row>
    <row r="566" spans="1:4">
      <c r="A566" t="s">
        <v>1380</v>
      </c>
      <c r="B566" t="s">
        <v>455</v>
      </c>
      <c r="C566" t="s">
        <v>1020</v>
      </c>
      <c r="D566">
        <v>90105</v>
      </c>
    </row>
    <row r="567" spans="1:4">
      <c r="A567" t="s">
        <v>1381</v>
      </c>
      <c r="B567" t="s">
        <v>455</v>
      </c>
      <c r="C567" t="s">
        <v>645</v>
      </c>
      <c r="D567">
        <v>90405</v>
      </c>
    </row>
    <row r="568" spans="1:4">
      <c r="A568" t="s">
        <v>666</v>
      </c>
      <c r="B568" t="s">
        <v>456</v>
      </c>
      <c r="C568" t="s">
        <v>594</v>
      </c>
      <c r="D568">
        <v>40608</v>
      </c>
    </row>
    <row r="569" spans="1:4">
      <c r="A569" t="s">
        <v>1382</v>
      </c>
      <c r="B569" t="s">
        <v>448</v>
      </c>
      <c r="C569" t="s">
        <v>666</v>
      </c>
      <c r="D569">
        <v>130901</v>
      </c>
    </row>
    <row r="570" spans="1:4">
      <c r="A570" t="s">
        <v>1383</v>
      </c>
      <c r="B570" t="s">
        <v>451</v>
      </c>
      <c r="C570" t="s">
        <v>451</v>
      </c>
      <c r="D570">
        <v>80801</v>
      </c>
    </row>
    <row r="571" spans="1:4">
      <c r="A571" t="s">
        <v>1218</v>
      </c>
      <c r="B571" t="s">
        <v>456</v>
      </c>
      <c r="C571" t="s">
        <v>1218</v>
      </c>
      <c r="D571">
        <v>41104</v>
      </c>
    </row>
    <row r="572" spans="1:4">
      <c r="A572" t="s">
        <v>501</v>
      </c>
      <c r="B572" t="s">
        <v>451</v>
      </c>
      <c r="C572" t="s">
        <v>451</v>
      </c>
      <c r="D572">
        <v>80809</v>
      </c>
    </row>
    <row r="573" spans="1:4">
      <c r="A573" t="s">
        <v>668</v>
      </c>
      <c r="B573" t="s">
        <v>455</v>
      </c>
      <c r="C573" t="s">
        <v>501</v>
      </c>
      <c r="D573">
        <v>90801</v>
      </c>
    </row>
    <row r="574" spans="1:4">
      <c r="A574" t="s">
        <v>656</v>
      </c>
      <c r="B574" t="s">
        <v>456</v>
      </c>
      <c r="C574" t="s">
        <v>531</v>
      </c>
      <c r="D574">
        <v>40515</v>
      </c>
    </row>
    <row r="575" spans="1:4">
      <c r="A575" t="s">
        <v>672</v>
      </c>
      <c r="B575" t="s">
        <v>455</v>
      </c>
      <c r="C575" t="s">
        <v>1070</v>
      </c>
      <c r="D575">
        <v>90305</v>
      </c>
    </row>
    <row r="576" spans="1:4">
      <c r="A576" t="s">
        <v>672</v>
      </c>
      <c r="B576" t="s">
        <v>455</v>
      </c>
      <c r="C576" t="s">
        <v>1030</v>
      </c>
      <c r="D576">
        <v>90212</v>
      </c>
    </row>
    <row r="577" spans="1:4">
      <c r="A577" t="s">
        <v>672</v>
      </c>
      <c r="B577" t="s">
        <v>448</v>
      </c>
      <c r="C577" t="s">
        <v>666</v>
      </c>
      <c r="D577">
        <v>130909</v>
      </c>
    </row>
    <row r="578" spans="1:4">
      <c r="A578" t="s">
        <v>672</v>
      </c>
      <c r="B578" t="s">
        <v>454</v>
      </c>
      <c r="C578" t="s">
        <v>558</v>
      </c>
      <c r="D578">
        <v>70219</v>
      </c>
    </row>
    <row r="579" spans="1:4">
      <c r="A579" t="s">
        <v>672</v>
      </c>
      <c r="B579" t="s">
        <v>455</v>
      </c>
      <c r="C579" t="s">
        <v>501</v>
      </c>
      <c r="D579">
        <v>90806</v>
      </c>
    </row>
    <row r="580" spans="1:4">
      <c r="A580" t="s">
        <v>1384</v>
      </c>
      <c r="B580" t="s">
        <v>447</v>
      </c>
      <c r="C580" t="s">
        <v>1314</v>
      </c>
      <c r="D580">
        <v>30601</v>
      </c>
    </row>
    <row r="581" spans="1:4">
      <c r="A581" t="s">
        <v>483</v>
      </c>
      <c r="B581" t="s">
        <v>447</v>
      </c>
      <c r="C581" t="s">
        <v>447</v>
      </c>
      <c r="D581">
        <v>30113</v>
      </c>
    </row>
    <row r="582" spans="1:4">
      <c r="A582" t="s">
        <v>483</v>
      </c>
      <c r="B582" t="s">
        <v>456</v>
      </c>
      <c r="C582" t="s">
        <v>1040</v>
      </c>
      <c r="D582">
        <v>41204</v>
      </c>
    </row>
    <row r="583" spans="1:4">
      <c r="A583" t="s">
        <v>483</v>
      </c>
      <c r="B583" t="s">
        <v>455</v>
      </c>
      <c r="C583" t="s">
        <v>501</v>
      </c>
      <c r="D583">
        <v>90805</v>
      </c>
    </row>
    <row r="584" spans="1:4">
      <c r="A584" t="s">
        <v>587</v>
      </c>
      <c r="B584" t="s">
        <v>453</v>
      </c>
      <c r="C584" t="s">
        <v>1097</v>
      </c>
      <c r="D584">
        <v>60105</v>
      </c>
    </row>
    <row r="585" spans="1:4">
      <c r="A585" t="s">
        <v>685</v>
      </c>
      <c r="B585" t="s">
        <v>452</v>
      </c>
      <c r="C585" t="s">
        <v>1015</v>
      </c>
      <c r="D585">
        <v>20208</v>
      </c>
    </row>
    <row r="586" spans="1:4">
      <c r="A586" t="s">
        <v>1385</v>
      </c>
      <c r="B586" t="s">
        <v>447</v>
      </c>
      <c r="C586" t="s">
        <v>1314</v>
      </c>
      <c r="D586">
        <v>30603</v>
      </c>
    </row>
    <row r="587" spans="1:4">
      <c r="A587" t="s">
        <v>1040</v>
      </c>
      <c r="B587" t="s">
        <v>456</v>
      </c>
      <c r="C587" t="s">
        <v>1040</v>
      </c>
      <c r="D587">
        <v>41205</v>
      </c>
    </row>
    <row r="588" spans="1:4">
      <c r="A588" t="s">
        <v>1386</v>
      </c>
      <c r="B588" t="s">
        <v>455</v>
      </c>
      <c r="C588" t="s">
        <v>1070</v>
      </c>
      <c r="D588">
        <v>90306</v>
      </c>
    </row>
    <row r="589" spans="1:4">
      <c r="A589" t="s">
        <v>522</v>
      </c>
      <c r="B589" t="s">
        <v>451</v>
      </c>
      <c r="C589" t="s">
        <v>451</v>
      </c>
      <c r="D589">
        <v>80818</v>
      </c>
    </row>
    <row r="590" spans="1:4">
      <c r="A590" t="s">
        <v>636</v>
      </c>
      <c r="B590" t="s">
        <v>455</v>
      </c>
      <c r="C590" t="s">
        <v>1067</v>
      </c>
      <c r="D590">
        <v>91011</v>
      </c>
    </row>
    <row r="591" spans="1:4">
      <c r="A591" t="s">
        <v>636</v>
      </c>
      <c r="B591" t="s">
        <v>455</v>
      </c>
      <c r="C591" t="s">
        <v>597</v>
      </c>
      <c r="D591">
        <v>90510</v>
      </c>
    </row>
    <row r="592" spans="1:4">
      <c r="A592" t="s">
        <v>648</v>
      </c>
      <c r="B592" t="s">
        <v>454</v>
      </c>
      <c r="C592" t="s">
        <v>558</v>
      </c>
      <c r="D592">
        <v>70220</v>
      </c>
    </row>
    <row r="593" spans="1:4">
      <c r="A593" t="s">
        <v>1387</v>
      </c>
      <c r="B593" t="s">
        <v>451</v>
      </c>
      <c r="C593" t="s">
        <v>1226</v>
      </c>
      <c r="D593">
        <v>80201</v>
      </c>
    </row>
    <row r="594" spans="1:4">
      <c r="A594" t="s">
        <v>1388</v>
      </c>
      <c r="B594" t="s">
        <v>456</v>
      </c>
      <c r="C594" t="s">
        <v>594</v>
      </c>
      <c r="D594">
        <v>40609</v>
      </c>
    </row>
    <row r="595" spans="1:4">
      <c r="A595" t="s">
        <v>575</v>
      </c>
      <c r="B595" t="s">
        <v>456</v>
      </c>
      <c r="C595" t="s">
        <v>594</v>
      </c>
      <c r="D595">
        <v>40610</v>
      </c>
    </row>
    <row r="596" spans="1:4">
      <c r="A596" t="s">
        <v>1389</v>
      </c>
      <c r="B596" t="s">
        <v>446</v>
      </c>
      <c r="C596" t="s">
        <v>1008</v>
      </c>
      <c r="D596">
        <v>120904</v>
      </c>
    </row>
    <row r="597" spans="1:4">
      <c r="A597" t="s">
        <v>1390</v>
      </c>
      <c r="B597" t="s">
        <v>455</v>
      </c>
      <c r="C597" t="s">
        <v>1067</v>
      </c>
      <c r="D597">
        <v>91006</v>
      </c>
    </row>
    <row r="598" spans="1:4">
      <c r="A598" t="s">
        <v>498</v>
      </c>
      <c r="B598" t="s">
        <v>451</v>
      </c>
      <c r="C598" t="s">
        <v>451</v>
      </c>
      <c r="D598">
        <v>80803</v>
      </c>
    </row>
    <row r="599" spans="1:4">
      <c r="A599" t="s">
        <v>498</v>
      </c>
      <c r="B599" t="s">
        <v>454</v>
      </c>
      <c r="C599" t="s">
        <v>454</v>
      </c>
      <c r="D599">
        <v>70311</v>
      </c>
    </row>
    <row r="600" spans="1:4">
      <c r="A600" t="s">
        <v>520</v>
      </c>
      <c r="B600" t="s">
        <v>446</v>
      </c>
      <c r="C600" t="s">
        <v>1008</v>
      </c>
      <c r="D600">
        <v>120901</v>
      </c>
    </row>
    <row r="601" spans="1:4">
      <c r="A601" t="s">
        <v>627</v>
      </c>
      <c r="B601" t="s">
        <v>448</v>
      </c>
      <c r="C601" t="s">
        <v>1019</v>
      </c>
      <c r="D601">
        <v>130104</v>
      </c>
    </row>
    <row r="602" spans="1:4">
      <c r="A602" t="s">
        <v>627</v>
      </c>
      <c r="B602" t="s">
        <v>456</v>
      </c>
      <c r="C602" t="s">
        <v>1045</v>
      </c>
      <c r="D602">
        <v>41008</v>
      </c>
    </row>
    <row r="603" spans="1:4">
      <c r="A603" t="s">
        <v>1391</v>
      </c>
      <c r="B603" t="s">
        <v>456</v>
      </c>
      <c r="C603" t="s">
        <v>1045</v>
      </c>
      <c r="D603">
        <v>41006</v>
      </c>
    </row>
    <row r="604" spans="1:4">
      <c r="A604" t="s">
        <v>1391</v>
      </c>
      <c r="B604" t="s">
        <v>456</v>
      </c>
      <c r="C604" t="s">
        <v>1218</v>
      </c>
      <c r="D604">
        <v>41105</v>
      </c>
    </row>
    <row r="605" spans="1:4">
      <c r="A605" t="s">
        <v>1392</v>
      </c>
      <c r="B605" t="s">
        <v>451</v>
      </c>
      <c r="C605" t="s">
        <v>664</v>
      </c>
      <c r="D605">
        <v>80506</v>
      </c>
    </row>
    <row r="606" spans="1:4">
      <c r="A606" t="s">
        <v>494</v>
      </c>
      <c r="B606" t="s">
        <v>450</v>
      </c>
      <c r="C606" t="s">
        <v>1003</v>
      </c>
      <c r="D606">
        <v>50316</v>
      </c>
    </row>
    <row r="607" spans="1:4">
      <c r="A607" t="s">
        <v>494</v>
      </c>
      <c r="B607" t="s">
        <v>455</v>
      </c>
      <c r="C607" t="s">
        <v>1003</v>
      </c>
      <c r="D607">
        <v>90901</v>
      </c>
    </row>
    <row r="608" spans="1:4">
      <c r="A608" t="s">
        <v>1116</v>
      </c>
      <c r="B608" t="s">
        <v>447</v>
      </c>
      <c r="C608" t="s">
        <v>1116</v>
      </c>
      <c r="D608">
        <v>30507</v>
      </c>
    </row>
    <row r="609" spans="1:4">
      <c r="A609" t="s">
        <v>606</v>
      </c>
      <c r="B609" t="s">
        <v>456</v>
      </c>
      <c r="C609" t="s">
        <v>1164</v>
      </c>
      <c r="D609">
        <v>40905</v>
      </c>
    </row>
    <row r="610" spans="1:4">
      <c r="A610" t="s">
        <v>1393</v>
      </c>
      <c r="B610" t="s">
        <v>453</v>
      </c>
      <c r="C610" t="s">
        <v>1101</v>
      </c>
      <c r="D610">
        <v>60701</v>
      </c>
    </row>
    <row r="611" spans="1:4">
      <c r="A611" t="s">
        <v>1394</v>
      </c>
      <c r="B611" t="s">
        <v>456</v>
      </c>
      <c r="C611" t="s">
        <v>531</v>
      </c>
      <c r="D611">
        <v>40508</v>
      </c>
    </row>
    <row r="612" spans="1:4">
      <c r="A612" t="s">
        <v>684</v>
      </c>
      <c r="B612" t="s">
        <v>448</v>
      </c>
      <c r="C612" t="s">
        <v>1013</v>
      </c>
      <c r="D612">
        <v>130718</v>
      </c>
    </row>
    <row r="613" spans="1:4">
      <c r="A613" t="s">
        <v>684</v>
      </c>
      <c r="B613" t="s">
        <v>452</v>
      </c>
      <c r="C613" t="s">
        <v>1015</v>
      </c>
      <c r="D613">
        <v>20209</v>
      </c>
    </row>
    <row r="614" spans="1:4">
      <c r="A614" t="s">
        <v>1395</v>
      </c>
      <c r="B614" t="s">
        <v>447</v>
      </c>
      <c r="C614" t="s">
        <v>447</v>
      </c>
      <c r="D614">
        <v>30114</v>
      </c>
    </row>
    <row r="615" spans="1:4">
      <c r="A615" t="s">
        <v>1395</v>
      </c>
      <c r="B615" t="s">
        <v>448</v>
      </c>
      <c r="C615" t="s">
        <v>1057</v>
      </c>
      <c r="D615">
        <v>130313</v>
      </c>
    </row>
    <row r="616" spans="1:4">
      <c r="A616" t="s">
        <v>1395</v>
      </c>
      <c r="B616" t="s">
        <v>456</v>
      </c>
      <c r="C616" t="s">
        <v>531</v>
      </c>
      <c r="D616">
        <v>40509</v>
      </c>
    </row>
    <row r="617" spans="1:4">
      <c r="A617" t="s">
        <v>517</v>
      </c>
      <c r="B617" t="s">
        <v>455</v>
      </c>
      <c r="C617" t="s">
        <v>1067</v>
      </c>
      <c r="D617">
        <v>91001</v>
      </c>
    </row>
    <row r="618" spans="1:4">
      <c r="A618" t="s">
        <v>1396</v>
      </c>
      <c r="B618" t="s">
        <v>455</v>
      </c>
      <c r="C618" t="s">
        <v>1067</v>
      </c>
      <c r="D618">
        <v>91015</v>
      </c>
    </row>
    <row r="619" spans="1:4">
      <c r="A619" t="s">
        <v>1397</v>
      </c>
      <c r="B619" t="s">
        <v>455</v>
      </c>
      <c r="C619" t="s">
        <v>1067</v>
      </c>
      <c r="D619">
        <v>91016</v>
      </c>
    </row>
    <row r="620" spans="1:4">
      <c r="A620" t="s">
        <v>588</v>
      </c>
      <c r="B620" t="s">
        <v>456</v>
      </c>
      <c r="C620" t="s">
        <v>531</v>
      </c>
      <c r="D620">
        <v>40510</v>
      </c>
    </row>
    <row r="621" spans="1:4">
      <c r="A621" t="s">
        <v>588</v>
      </c>
      <c r="B621" t="s">
        <v>454</v>
      </c>
      <c r="C621" t="s">
        <v>558</v>
      </c>
      <c r="D621">
        <v>70221</v>
      </c>
    </row>
    <row r="622" spans="1:4">
      <c r="A622" t="s">
        <v>1398</v>
      </c>
      <c r="B622" t="s">
        <v>456</v>
      </c>
      <c r="C622" t="s">
        <v>1005</v>
      </c>
      <c r="D622">
        <v>40107</v>
      </c>
    </row>
    <row r="623" spans="1:4">
      <c r="A623" t="s">
        <v>1399</v>
      </c>
      <c r="B623" t="s">
        <v>454</v>
      </c>
      <c r="C623" t="s">
        <v>558</v>
      </c>
      <c r="D623">
        <v>70222</v>
      </c>
    </row>
    <row r="624" spans="1:4">
      <c r="A624" t="s">
        <v>1400</v>
      </c>
      <c r="B624" t="s">
        <v>450</v>
      </c>
      <c r="C624" t="s">
        <v>1064</v>
      </c>
      <c r="D624">
        <v>50110</v>
      </c>
    </row>
    <row r="625" spans="1:4">
      <c r="A625" t="s">
        <v>1401</v>
      </c>
      <c r="B625" t="s">
        <v>446</v>
      </c>
      <c r="C625" t="s">
        <v>1010</v>
      </c>
      <c r="D625">
        <v>120311</v>
      </c>
    </row>
    <row r="626" spans="1:4">
      <c r="A626" t="s">
        <v>613</v>
      </c>
      <c r="B626" t="s">
        <v>456</v>
      </c>
      <c r="C626" t="s">
        <v>531</v>
      </c>
      <c r="D626">
        <v>40514</v>
      </c>
    </row>
    <row r="627" spans="1:4">
      <c r="A627" t="s">
        <v>603</v>
      </c>
      <c r="B627" t="s">
        <v>446</v>
      </c>
      <c r="C627" t="s">
        <v>1041</v>
      </c>
      <c r="D627">
        <v>120101</v>
      </c>
    </row>
    <row r="628" spans="1:4">
      <c r="A628" t="s">
        <v>596</v>
      </c>
      <c r="B628" t="s">
        <v>455</v>
      </c>
      <c r="C628" t="s">
        <v>1023</v>
      </c>
      <c r="D628">
        <v>91101</v>
      </c>
    </row>
    <row r="629" spans="1:4">
      <c r="A629" t="s">
        <v>1402</v>
      </c>
      <c r="B629" t="s">
        <v>448</v>
      </c>
      <c r="C629" t="s">
        <v>1036</v>
      </c>
      <c r="D629">
        <v>130411</v>
      </c>
    </row>
    <row r="630" spans="1:4">
      <c r="A630" t="s">
        <v>1403</v>
      </c>
      <c r="B630" t="s">
        <v>456</v>
      </c>
      <c r="C630" t="s">
        <v>531</v>
      </c>
      <c r="D630">
        <v>40511</v>
      </c>
    </row>
    <row r="631" spans="1:4">
      <c r="A631" t="s">
        <v>621</v>
      </c>
      <c r="B631" t="s">
        <v>446</v>
      </c>
      <c r="C631" t="s">
        <v>1087</v>
      </c>
      <c r="D631">
        <v>120405</v>
      </c>
    </row>
    <row r="632" spans="1:4">
      <c r="A632" t="s">
        <v>561</v>
      </c>
      <c r="B632" t="s">
        <v>451</v>
      </c>
      <c r="C632" t="s">
        <v>1323</v>
      </c>
      <c r="D632">
        <v>81101</v>
      </c>
    </row>
    <row r="633" spans="1:4">
      <c r="A633" t="s">
        <v>1404</v>
      </c>
      <c r="B633" t="s">
        <v>450</v>
      </c>
      <c r="C633" t="s">
        <v>1064</v>
      </c>
      <c r="D633">
        <v>50111</v>
      </c>
    </row>
    <row r="634" spans="1:4">
      <c r="A634" t="s">
        <v>1405</v>
      </c>
      <c r="B634" t="s">
        <v>455</v>
      </c>
      <c r="C634" t="s">
        <v>1017</v>
      </c>
      <c r="D634">
        <v>91205</v>
      </c>
    </row>
    <row r="635" spans="1:4">
      <c r="A635" t="s">
        <v>573</v>
      </c>
      <c r="B635" t="s">
        <v>445</v>
      </c>
      <c r="C635" t="s">
        <v>445</v>
      </c>
      <c r="D635">
        <v>10105</v>
      </c>
    </row>
    <row r="636" spans="1:4">
      <c r="A636" t="s">
        <v>1406</v>
      </c>
      <c r="B636" t="s">
        <v>456</v>
      </c>
      <c r="C636" t="s">
        <v>1022</v>
      </c>
      <c r="D636">
        <v>40308</v>
      </c>
    </row>
    <row r="637" spans="1:4">
      <c r="A637" t="s">
        <v>680</v>
      </c>
      <c r="B637" t="s">
        <v>456</v>
      </c>
      <c r="C637" t="s">
        <v>1122</v>
      </c>
      <c r="D637">
        <v>40707</v>
      </c>
    </row>
    <row r="638" spans="1:4">
      <c r="A638" t="s">
        <v>500</v>
      </c>
      <c r="B638" t="s">
        <v>452</v>
      </c>
      <c r="C638" t="s">
        <v>1069</v>
      </c>
      <c r="D638">
        <v>20609</v>
      </c>
    </row>
    <row r="639" spans="1:4">
      <c r="A639" t="s">
        <v>1407</v>
      </c>
      <c r="B639" t="s">
        <v>446</v>
      </c>
      <c r="C639" t="s">
        <v>538</v>
      </c>
      <c r="D639">
        <v>120706</v>
      </c>
    </row>
    <row r="640" spans="1:4">
      <c r="A640" t="s">
        <v>473</v>
      </c>
      <c r="B640" t="s">
        <v>451</v>
      </c>
      <c r="C640" t="s">
        <v>451</v>
      </c>
      <c r="D640">
        <v>80819</v>
      </c>
    </row>
    <row r="641" spans="1:4">
      <c r="A641" t="s">
        <v>615</v>
      </c>
      <c r="B641" t="s">
        <v>456</v>
      </c>
      <c r="C641" t="s">
        <v>1037</v>
      </c>
      <c r="D641">
        <v>41301</v>
      </c>
    </row>
    <row r="642" spans="1:4">
      <c r="A642" t="s">
        <v>1408</v>
      </c>
      <c r="B642" t="s">
        <v>446</v>
      </c>
      <c r="C642" t="s">
        <v>487</v>
      </c>
      <c r="D642">
        <v>120611</v>
      </c>
    </row>
    <row r="643" spans="1:4">
      <c r="A643" t="s">
        <v>1409</v>
      </c>
      <c r="B643" t="s">
        <v>454</v>
      </c>
      <c r="C643" t="s">
        <v>1012</v>
      </c>
      <c r="D643">
        <v>70701</v>
      </c>
    </row>
    <row r="644" spans="1:4">
      <c r="A644" t="s">
        <v>511</v>
      </c>
      <c r="B644" t="s">
        <v>451</v>
      </c>
      <c r="C644" t="s">
        <v>664</v>
      </c>
      <c r="D644">
        <v>80508</v>
      </c>
    </row>
    <row r="645" spans="1:4">
      <c r="A645" t="s">
        <v>708</v>
      </c>
      <c r="B645" t="s">
        <v>452</v>
      </c>
      <c r="C645" t="s">
        <v>1072</v>
      </c>
      <c r="D645">
        <v>20406</v>
      </c>
    </row>
    <row r="646" spans="1:4">
      <c r="A646" t="s">
        <v>1410</v>
      </c>
      <c r="B646" t="s">
        <v>454</v>
      </c>
      <c r="C646" t="s">
        <v>454</v>
      </c>
      <c r="D646">
        <v>70312</v>
      </c>
    </row>
    <row r="647" spans="1:4">
      <c r="A647" t="s">
        <v>552</v>
      </c>
      <c r="B647" t="s">
        <v>446</v>
      </c>
      <c r="C647" t="s">
        <v>1051</v>
      </c>
      <c r="D647">
        <v>120805</v>
      </c>
    </row>
    <row r="648" spans="1:4">
      <c r="A648" t="s">
        <v>569</v>
      </c>
      <c r="B648" t="s">
        <v>449</v>
      </c>
      <c r="C648" t="s">
        <v>449</v>
      </c>
      <c r="D648">
        <v>100104</v>
      </c>
    </row>
    <row r="649" spans="1:4">
      <c r="A649" t="s">
        <v>1411</v>
      </c>
      <c r="B649" t="s">
        <v>450</v>
      </c>
      <c r="C649" t="s">
        <v>1064</v>
      </c>
      <c r="D649">
        <v>50112</v>
      </c>
    </row>
    <row r="650" spans="1:4">
      <c r="A650" t="s">
        <v>677</v>
      </c>
      <c r="B650" t="s">
        <v>452</v>
      </c>
      <c r="C650" t="s">
        <v>1069</v>
      </c>
      <c r="D650">
        <v>20610</v>
      </c>
    </row>
    <row r="651" spans="1:4">
      <c r="A651" t="s">
        <v>1412</v>
      </c>
      <c r="B651" t="s">
        <v>446</v>
      </c>
      <c r="C651" t="s">
        <v>1010</v>
      </c>
      <c r="D651">
        <v>120312</v>
      </c>
    </row>
    <row r="652" spans="1:4">
      <c r="A652" t="s">
        <v>1413</v>
      </c>
      <c r="B652" t="s">
        <v>455</v>
      </c>
      <c r="C652" t="s">
        <v>1080</v>
      </c>
      <c r="D652">
        <v>90608</v>
      </c>
    </row>
    <row r="653" spans="1:4">
      <c r="A653" t="s">
        <v>1414</v>
      </c>
      <c r="B653" t="s">
        <v>451</v>
      </c>
      <c r="C653" t="s">
        <v>1047</v>
      </c>
      <c r="D653">
        <v>80605</v>
      </c>
    </row>
    <row r="654" spans="1:4">
      <c r="A654" t="s">
        <v>1415</v>
      </c>
      <c r="B654" t="s">
        <v>455</v>
      </c>
      <c r="C654" t="s">
        <v>1067</v>
      </c>
      <c r="D654">
        <v>91012</v>
      </c>
    </row>
    <row r="655" spans="1:4">
      <c r="A655" t="s">
        <v>1416</v>
      </c>
      <c r="B655" t="s">
        <v>455</v>
      </c>
      <c r="C655" t="s">
        <v>1077</v>
      </c>
      <c r="D655">
        <v>90704</v>
      </c>
    </row>
    <row r="656" spans="1:4">
      <c r="A656" t="s">
        <v>1417</v>
      </c>
      <c r="B656" t="s">
        <v>446</v>
      </c>
      <c r="C656" t="s">
        <v>1008</v>
      </c>
      <c r="D656">
        <v>120905</v>
      </c>
    </row>
    <row r="657" spans="1:4">
      <c r="A657" t="s">
        <v>1418</v>
      </c>
      <c r="B657" t="s">
        <v>445</v>
      </c>
      <c r="C657" t="s">
        <v>1006</v>
      </c>
      <c r="D657">
        <v>10405</v>
      </c>
    </row>
    <row r="658" spans="1:4">
      <c r="A658" t="s">
        <v>1419</v>
      </c>
      <c r="B658" t="s">
        <v>445</v>
      </c>
      <c r="C658" t="s">
        <v>1006</v>
      </c>
      <c r="D658">
        <v>10406</v>
      </c>
    </row>
    <row r="659" spans="1:4">
      <c r="A659" t="s">
        <v>1420</v>
      </c>
      <c r="B659" t="s">
        <v>454</v>
      </c>
      <c r="C659" t="s">
        <v>558</v>
      </c>
      <c r="D659">
        <v>70223</v>
      </c>
    </row>
    <row r="660" spans="1:4">
      <c r="A660" t="s">
        <v>1421</v>
      </c>
      <c r="B660" t="s">
        <v>454</v>
      </c>
      <c r="C660" t="s">
        <v>558</v>
      </c>
      <c r="D660">
        <v>70224</v>
      </c>
    </row>
    <row r="661" spans="1:4">
      <c r="A661" t="s">
        <v>1422</v>
      </c>
      <c r="B661" t="s">
        <v>456</v>
      </c>
      <c r="C661" t="s">
        <v>1037</v>
      </c>
      <c r="D661">
        <v>41309</v>
      </c>
    </row>
    <row r="662" spans="1:4">
      <c r="A662" t="s">
        <v>499</v>
      </c>
      <c r="B662" t="s">
        <v>448</v>
      </c>
      <c r="C662" t="s">
        <v>1019</v>
      </c>
      <c r="D662">
        <v>130105</v>
      </c>
    </row>
    <row r="663" spans="1:4">
      <c r="A663" t="s">
        <v>523</v>
      </c>
      <c r="B663" t="s">
        <v>451</v>
      </c>
      <c r="C663" t="s">
        <v>1014</v>
      </c>
      <c r="D663">
        <v>81005</v>
      </c>
    </row>
    <row r="664" spans="1:4">
      <c r="A664" t="s">
        <v>1423</v>
      </c>
      <c r="B664" t="s">
        <v>447</v>
      </c>
      <c r="C664" t="s">
        <v>1116</v>
      </c>
      <c r="D664">
        <v>30508</v>
      </c>
    </row>
    <row r="665" spans="1:4">
      <c r="A665" t="s">
        <v>1424</v>
      </c>
      <c r="B665" t="s">
        <v>455</v>
      </c>
      <c r="C665" t="s">
        <v>597</v>
      </c>
      <c r="D665">
        <v>90511</v>
      </c>
    </row>
    <row r="666" spans="1:4">
      <c r="A666" t="s">
        <v>1425</v>
      </c>
      <c r="B666" t="s">
        <v>448</v>
      </c>
      <c r="C666" t="s">
        <v>1057</v>
      </c>
      <c r="D666">
        <v>130311</v>
      </c>
    </row>
    <row r="667" spans="1:4">
      <c r="A667" t="s">
        <v>1426</v>
      </c>
      <c r="B667" t="s">
        <v>454</v>
      </c>
      <c r="C667" t="s">
        <v>454</v>
      </c>
      <c r="D667">
        <v>70314</v>
      </c>
    </row>
    <row r="668" spans="1:4">
      <c r="A668" t="s">
        <v>1427</v>
      </c>
      <c r="B668" t="s">
        <v>448</v>
      </c>
      <c r="C668" t="s">
        <v>1057</v>
      </c>
      <c r="D668">
        <v>130312</v>
      </c>
    </row>
    <row r="669" spans="1:4">
      <c r="A669" t="s">
        <v>1428</v>
      </c>
      <c r="B669" t="s">
        <v>452</v>
      </c>
      <c r="C669" t="s">
        <v>1072</v>
      </c>
      <c r="D669">
        <v>20407</v>
      </c>
    </row>
    <row r="670" spans="1:4">
      <c r="A670" t="s">
        <v>602</v>
      </c>
      <c r="B670" t="s">
        <v>452</v>
      </c>
      <c r="C670" t="s">
        <v>1004</v>
      </c>
      <c r="D670">
        <v>20107</v>
      </c>
    </row>
    <row r="671" spans="1:4">
      <c r="A671" t="s">
        <v>462</v>
      </c>
      <c r="B671" t="s">
        <v>448</v>
      </c>
      <c r="C671" t="s">
        <v>1019</v>
      </c>
      <c r="D671">
        <v>130106</v>
      </c>
    </row>
    <row r="672" spans="1:4">
      <c r="A672" t="s">
        <v>566</v>
      </c>
      <c r="B672" t="s">
        <v>456</v>
      </c>
      <c r="C672" t="s">
        <v>1091</v>
      </c>
      <c r="D672">
        <v>41401</v>
      </c>
    </row>
    <row r="673" spans="1:4">
      <c r="A673" t="s">
        <v>1429</v>
      </c>
      <c r="B673" t="s">
        <v>450</v>
      </c>
      <c r="C673" t="s">
        <v>518</v>
      </c>
      <c r="D673">
        <v>50206</v>
      </c>
    </row>
    <row r="674" spans="1:4">
      <c r="A674" t="s">
        <v>485</v>
      </c>
      <c r="B674" t="s">
        <v>450</v>
      </c>
      <c r="C674" t="s">
        <v>518</v>
      </c>
      <c r="D674">
        <v>50207</v>
      </c>
    </row>
    <row r="675" spans="1:4">
      <c r="A675" t="s">
        <v>614</v>
      </c>
      <c r="B675" t="s">
        <v>450</v>
      </c>
      <c r="C675" t="s">
        <v>1003</v>
      </c>
      <c r="D675">
        <v>50317</v>
      </c>
    </row>
    <row r="676" spans="1:4">
      <c r="A676" t="s">
        <v>654</v>
      </c>
      <c r="B676" t="s">
        <v>455</v>
      </c>
      <c r="C676" t="s">
        <v>597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Carolina Marió Ceballos</cp:lastModifiedBy>
  <cp:revision/>
  <dcterms:created xsi:type="dcterms:W3CDTF">2020-08-04T14:07:37Z</dcterms:created>
  <dcterms:modified xsi:type="dcterms:W3CDTF">2021-03-04T02:40:01Z</dcterms:modified>
  <cp:category/>
  <cp:contentStatus/>
</cp:coreProperties>
</file>