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955" documentId="11_9248B46DC1CBB2E3ED7FF6F9903E8C1851038383" xr6:coauthVersionLast="47" xr6:coauthVersionMax="47" xr10:uidLastSave="{4B3758B2-E161-46FA-9580-DC9B025445FE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0899" r:id="rId6"/>
    <pivotCache cacheId="20900" r:id="rId7"/>
    <pivotCache cacheId="20901" r:id="rId8"/>
    <pivotCache cacheId="20902" r:id="rId9"/>
    <pivotCache cacheId="20903" r:id="rId10"/>
    <pivotCache cacheId="20904" r:id="rId11"/>
    <pivotCache cacheId="20905" r:id="rId12"/>
    <pivotCache cacheId="20906" r:id="rId13"/>
    <pivotCache cacheId="20907" r:id="rId14"/>
    <pivotCache cacheId="2090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99" i="1" l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9" i="1" l="1"/>
  <c r="BE599" i="1"/>
  <c r="BD598" i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<sst xmlns="http://schemas.openxmlformats.org/spreadsheetml/2006/main" count="18102" uniqueCount="1839">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</sst>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09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08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09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09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09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09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09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09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09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09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9" totalsRowShown="0">
  <autoFilter ref="B1:CA599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65" totalsRowShown="0" headerRowDxfId="4">
  <autoFilter ref="B1:E124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9"/>
  <sheetViews>
    <sheetView tabSelected="1" workbookViewId="0">
      <pane xSplit="1" ySplit="1" topLeftCell="BS595" activePane="bottomRight" state="frozen"/>
      <selection pane="bottomRight" activeCell="CA599" sqref="CA59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 s="216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v>4199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8.8951122428011873E-3</v>
      </c>
      <c r="N599" s="216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-6.1919504643962852E-3</v>
      </c>
      <c r="R599" s="216">
        <f>+IFERROR(C599/3.974,"")</f>
        <v>118786.36134876698</v>
      </c>
      <c r="S599" s="216">
        <f>+IFERROR(E599/3.974,"")</f>
        <v>1840.463009562154</v>
      </c>
      <c r="T599" s="216">
        <f>+IFERROR(G599/3.974,"")</f>
        <v>116377.95671867135</v>
      </c>
      <c r="U599" s="216">
        <f>+IFERROR(I599/3.974,"")</f>
        <v>1056.6180171112228</v>
      </c>
      <c r="V599" s="4">
        <v>4047733</v>
      </c>
      <c r="W599">
        <f>V599-V598</f>
        <v>7733</v>
      </c>
      <c r="X599" s="216">
        <f>IFERROR(W599-W598,0)</f>
        <v>775</v>
      </c>
      <c r="Y599" s="20">
        <f>IFERROR(V599/3.974,0)</f>
        <v>1018553.8500251635</v>
      </c>
      <c r="Z599" s="4">
        <v>3572127</v>
      </c>
      <c r="AA599" s="216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 s="216">
        <f>AJ599-AJ598</f>
        <v>-19</v>
      </c>
      <c r="AL599" s="216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 s="216">
        <f>AS599-AS598</f>
        <v>-11</v>
      </c>
      <c r="AU599" s="216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 s="216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17">
        <v>87444</v>
      </c>
      <c r="BI599" s="218">
        <f>IFERROR((BH599-BH598), 0)</f>
        <v>31</v>
      </c>
      <c r="BJ599" s="219">
        <v>178264</v>
      </c>
      <c r="BK599" s="218">
        <f>IFERROR((BJ599-BJ598),0)</f>
        <v>63</v>
      </c>
      <c r="BL599" s="219">
        <v>132680</v>
      </c>
      <c r="BM599" s="218">
        <f>IFERROR((BL599-BL598),0)</f>
        <v>55</v>
      </c>
      <c r="BN599" s="219">
        <v>51742</v>
      </c>
      <c r="BO599" s="218">
        <f>IFERROR((BN599-BN598),0)</f>
        <v>19</v>
      </c>
      <c r="BP599" s="219">
        <v>21927</v>
      </c>
      <c r="BQ599" s="218">
        <f>IFERROR((BP599-BP598),0)</f>
        <v>5</v>
      </c>
      <c r="BR599" s="8">
        <v>34</v>
      </c>
      <c r="BS599" s="220">
        <f>IFERROR((BR599-BR598),0)</f>
        <v>0</v>
      </c>
      <c r="BT599" s="8">
        <v>335</v>
      </c>
      <c r="BU599" s="220">
        <f>IFERROR((BT599-BT598),0)</f>
        <v>0</v>
      </c>
      <c r="BV599" s="8">
        <v>1539</v>
      </c>
      <c r="BW599" s="220">
        <f>IFERROR((BV599-BV598),0)</f>
        <v>0</v>
      </c>
      <c r="BX599" s="8">
        <v>3451</v>
      </c>
      <c r="BY599" s="220">
        <f>IFERROR((BX599-BX598),0)</f>
        <v>0</v>
      </c>
      <c r="BZ599" s="13">
        <v>1955</v>
      </c>
      <c r="CA599" s="221">
        <f>IFERROR((BZ599-BZ598),0)</f>
        <v>0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VV1" activePane="topRight" state="frozen"/>
      <selection pane="topRight" activeCell="WA15" sqref="WA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65"/>
  <sheetViews>
    <sheetView topLeftCell="A12441" workbookViewId="0">
      <selection activeCell="E12465" sqref="A12446:E1246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1028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1016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984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1050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1069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1063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1077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1038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959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1411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1184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1049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987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1147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971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970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1040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991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1023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1035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1049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987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1040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984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1028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1063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954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1341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1149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975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1077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955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1076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789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1083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1084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1067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959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973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968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1077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959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1028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1122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1063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1038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987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968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1023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970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1126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954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958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1071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1390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960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789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971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961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955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1077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1028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959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1022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1009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955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963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1024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958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1032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960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1411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1063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971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1111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964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1038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954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1040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1036</v>
      </c>
      <c r="D12465" s="49">
        <f>VLOOKUP(Pag_Inicio_Corr_mas_casos[[#This Row],[Corregimiento]],Hoja3!$A$2:$D$676,4,0)</f>
        <v>81001</v>
      </c>
      <c r="E12465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2021-10-28T01:12:55Z</dcterms:modified>
  <cp:category/>
  <cp:contentStatus/>
</cp:coreProperties>
</file>