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75" documentId="8_{EB53E55E-EEC3-4F21-8E7D-52E27AC5BA5D}" xr6:coauthVersionLast="45" xr6:coauthVersionMax="45" xr10:uidLastSave="{5697EA0C-5043-D844-8EAB-08A772771530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<sst xmlns="http://schemas.openxmlformats.org/spreadsheetml/2006/main" count="194" uniqueCount="191">
  <si>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</si>
  <si>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</si>
  <si>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</si>
  <si>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</si>
  <si>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</si>
  <si>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</si>
  <si>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</si>
  <si>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</si>
  <si>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</si>
  <si>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</si>
  <si>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</si>
  <si>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</si>
  <si>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</si>
  <si>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</si>
  <si>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</si>
  <si>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</si>
  <si>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</si>
  <si>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</si>
  <si>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</si>
  <si>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</si>
  <si>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</si>
  <si>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</si>
  <si>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</si>
  <si>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</si>
  <si>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</si>
  <si>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</si>
  <si>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</si>
  <si>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</si>
  <si>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</si>
  <si>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</si>
  <si>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</si>
  <si>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</si>
  <si>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</si>
  <si>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</si>
  <si>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</si>
  <si>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</si>
  <si>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</si>
  <si>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</si>
  <si>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</si>
  <si>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</si>
  <si>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</si>
  <si>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</si>
  <si>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</si>
  <si>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</si>
  <si>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</si>
  <si>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</si>
  <si>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</si>
  <si>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</si>
  <si>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</si>
  <si>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</si>
  <si>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</si>
  <si>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</si>
  <si>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</si>
  <si>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</si>
  <si>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</si>
  <si>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</si>
  <si>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</si>
  <si>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</si>
  <si>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</si>
  <si>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</si>
  <si>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</si>
  <si>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</si>
  <si>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</si>
  <si>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</si>
  <si>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</si>
  <si>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</si>
  <si>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</si>
  <si>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</si>
  <si>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</si>
  <si>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</si>
  <si>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</si>
  <si>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</si>
  <si>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</si>
  <si>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</si>
  <si>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</si>
  <si>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</si>
  <si>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</si>
  <si>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</si>
  <si>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</si>
  <si>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</si>
  <si>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</si>
  <si>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</si>
  <si>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</si>
  <si>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</si>
  <si>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</si>
  <si>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</si>
  <si>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</si>
  <si>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</si>
  <si>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</si>
  <si>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</si>
  <si>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</si>
  <si>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</si>
  <si>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</si>
  <si>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</si>
  <si>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</si>
  <si>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</si>
  <si>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</si>
  <si>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</si>
  <si>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</si>
  <si>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</si>
  <si>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</si>
  <si>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</si>
  <si>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</si>
  <si>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</si>
  <si>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</si>
  <si>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</si>
  <si>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</si>
  <si>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</si>
  <si>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</si>
  <si>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</si>
  <si>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</si>
  <si>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</si>
  <si>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</si>
  <si>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</si>
  <si>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</si>
  <si>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</si>
  <si>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</si>
  <si>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</si>
  <si>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</si>
  <si>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</si>
  <si>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</si>
  <si>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</si>
  <si>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</si>
  <si>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</si>
  <si>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</si>
  <si>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</si>
  <si>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</si>
  <si>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</si>
  <si>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</si>
  <si>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</si>
  <si>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</si>
  <si>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</si>
  <si>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</si>
  <si>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</si>
  <si>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</si>
  <si>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</si>
  <si>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</si>
  <si>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</si>
  <si>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</si>
  <si>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</si>
  <si>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</si>
  <si>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</si>
  <si>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</si>
  <si>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</si>
  <si>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</si>
  <si>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</si>
  <si>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</si>
  <si>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</si>
  <si>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</si>
  <si>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</si>
  <si>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</si>
  <si>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</si>
  <si>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</si>
  <si>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</si>
  <si>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</si>
  <si>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</si>
  <si>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</si>
  <si>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</si>
  <si>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</si>
  <si>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</si>
  <si>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</si>
  <si>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</si>
  <si>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</si>
  <si>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</si>
  <si>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</si>
  <si>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</si>
  <si>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</si>
  <si>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</si>
  <si>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</si>
  <si>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</si>
  <si>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</si>
  <si>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</si>
  <si>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</si>
  <si>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</si>
  <si>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</si>
  <si>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</si>
  <si>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</si>
  <si>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</si>
  <si>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</si>
  <si>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</si>
  <si>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</si>
  <si>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</si>
  <si>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</si>
  <si>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</si>
  <si>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31-07-23</t>
  </si>
  <si>
    <t>31-07-24</t>
  </si>
  <si>
    <t>01-08-20</t>
  </si>
  <si>
    <t>02-08-20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</si>
</sst>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4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3"/>
    <tableColumn id="147" xr3:uid="{29CD9BB6-921C-EC4A-84EB-6022FDCA9F77}" name="02-08-20" dataDxfId="2"/>
    <tableColumn id="148" xr3:uid="{7A6B2633-DA48-844B-B2A7-4FC596D36087}" name="31-07-23" dataDxfId="1"/>
    <tableColumn id="149" xr3:uid="{B5E62901-93E8-AB4A-A55E-33F107A754BE}" name="31-07-24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11">
  <autoFilter ref="A6:AM303" xr:uid="{DE0B32F3-6185-43E1-8784-A837F07BC110}"/>
  <tableColumns count="39">
    <tableColumn id="1" xr3:uid="{8C9A4ABF-9AC7-46D8-BB8F-7A7936F45A5C}" name="ON" dataDxfId="10">
      <calculatedColumnFormula>+IF(D7&gt;$D$4,"OUT TIME","ON")</calculatedColumnFormula>
    </tableColumn>
    <tableColumn id="2" xr3:uid="{2D69C1D4-551E-473B-8D60-DB76DBCD5269}" name="Ultimo" dataDxfId="9">
      <calculatedColumnFormula>IF(D7=$D$4,"ultima","no")</calculatedColumnFormula>
    </tableColumn>
    <tableColumn id="3" xr3:uid="{F289EBF6-6CE0-41C5-9B24-07FEE0D98514}" name="Indice" dataDxfId="8"/>
    <tableColumn id="4" xr3:uid="{CAD719F0-6451-4240-A36D-21196A38055A}" name="Fecha" dataDxfId="7">
      <calculatedColumnFormula>+D6+1</calculatedColumnFormula>
    </tableColumn>
    <tableColumn id="5" xr3:uid="{E0CB7D30-F77C-4BEC-A223-78C24B518326}" name="DIA" dataDxfId="6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5">
      <calculatedColumnFormula>+IFERROR(H7/F7,0)</calculatedColumnFormula>
    </tableColumn>
    <tableColumn id="17" xr3:uid="{376DF500-B5B1-4162-ACDF-AA62A93C172F}" name="%Pruebas Positivas" dataDxfId="4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tabSelected="1" workbookViewId="0">
      <pane xSplit="1" topLeftCell="EN1" activePane="topRight" state="frozen"/>
      <selection activeCell="A2" sqref="A2"/>
      <selection pane="topRight" activeCell="EP4" sqref="EP4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9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186</v>
      </c>
      <c r="EQ1" s="1" t="s">
        <v>187</v>
      </c>
      <c r="ER1" t="s">
        <v>184</v>
      </c>
      <c r="ES1" t="s">
        <v>185</v>
      </c>
    </row>
    <row r="2" spans="1:149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/>
      <c r="ER2" s="8"/>
      <c r="ES2" s="8"/>
    </row>
    <row r="3" spans="1:149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/>
      <c r="ER3" s="8"/>
      <c r="ES3" s="8"/>
    </row>
    <row r="4" spans="1:149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/>
      <c r="EQ4" s="8"/>
      <c r="ER4" s="8"/>
      <c r="ES4" s="8"/>
    </row>
    <row r="5" spans="1:149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/>
      <c r="EQ5" s="8"/>
      <c r="ER5" s="8"/>
      <c r="ES5" s="8"/>
    </row>
    <row r="6" spans="1:149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/>
      <c r="EQ6" s="8"/>
      <c r="ER6" s="8"/>
      <c r="ES6" s="8"/>
    </row>
    <row r="7" spans="1:149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/>
      <c r="EQ7" s="8"/>
      <c r="ER7" s="8"/>
      <c r="ES7" s="8"/>
    </row>
    <row r="8" spans="1:149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 x14ac:dyDescent="0.2">
      <c r="W9" s="1"/>
    </row>
    <row r="10" spans="1:149" x14ac:dyDescent="0.2">
      <c r="W10" s="1"/>
    </row>
    <row r="11" spans="1:149" x14ac:dyDescent="0.2">
      <c r="W11" s="1"/>
    </row>
    <row r="12" spans="1:149" x14ac:dyDescent="0.2">
      <c r="W12" s="1"/>
    </row>
    <row r="13" spans="1:149" x14ac:dyDescent="0.2">
      <c r="W13" s="1"/>
    </row>
    <row r="14" spans="1:149" x14ac:dyDescent="0.2">
      <c r="W14" s="1"/>
    </row>
    <row r="15" spans="1:149" x14ac:dyDescent="0.2">
      <c r="W15" s="1"/>
    </row>
    <row r="16" spans="1:149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44044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 x14ac:dyDescent="0.2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 x14ac:dyDescent="0.2">
      <c r="A151" s="12" t="str">
        <f t="shared" si="85"/>
        <v>ON</v>
      </c>
      <c r="B151" s="12" t="str">
        <f t="shared" si="86"/>
        <v>ultima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-22528</v>
      </c>
      <c r="U151">
        <f t="shared" si="76"/>
        <v>-673</v>
      </c>
      <c r="V151">
        <f t="shared" si="77"/>
        <v>-1302</v>
      </c>
      <c r="W151">
        <f t="shared" si="78"/>
        <v>-166</v>
      </c>
      <c r="X151">
        <f t="shared" si="79"/>
        <v>0.18307086614173229</v>
      </c>
      <c r="Y151">
        <f t="shared" si="80"/>
        <v>1.5702174714338372E-2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54483.289252224095</v>
      </c>
      <c r="AE151">
        <f t="shared" si="64"/>
        <v>16564.07790334215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-24669</v>
      </c>
      <c r="AM151">
        <f>+IFERROR(TODO_PACIENTES[[#This Row],[Variación Personas Medidas Sanitarias]]/AJ150,0)</f>
        <v>-1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-226596</v>
      </c>
      <c r="H152" cm="1">
        <f t="array" ref="H152">+INDEX(Hoja1!$B$2:$MO$7,2,$E152)</f>
        <v>0</v>
      </c>
      <c r="I152">
        <f t="shared" si="71"/>
        <v>-157706</v>
      </c>
      <c r="J152">
        <f t="shared" si="62"/>
        <v>0</v>
      </c>
      <c r="K152">
        <f t="shared" si="72"/>
        <v>-68890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-230202</v>
      </c>
      <c r="S152">
        <f t="shared" si="74"/>
        <v>-68890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-63.838602329450914</v>
      </c>
      <c r="Y152">
        <f t="shared" si="80"/>
        <v>-1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226596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-1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