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553\AC\Temp\"/>
    </mc:Choice>
  </mc:AlternateContent>
  <xr:revisionPtr revIDLastSave="34086" documentId="11_9248B46DC1CBB2E3ED7FF6F9903E8C1851038383" xr6:coauthVersionLast="46" xr6:coauthVersionMax="46" xr10:uidLastSave="{3DD2B76C-5501-4E9D-99C5-6DDDE28ECEB4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93" r:id="rId7"/>
    <pivotCache cacheId="19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54" i="3" l="1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0" i="1"/>
  <c r="AP390" i="1"/>
  <c r="I390" i="1"/>
  <c r="H390" i="1"/>
  <c r="F390" i="1"/>
  <c r="J390" i="1" s="1"/>
  <c r="F389" i="1"/>
  <c r="D390" i="1"/>
  <c r="CA390" i="1"/>
  <c r="BY390" i="1"/>
  <c r="BW390" i="1"/>
  <c r="BU390" i="1"/>
  <c r="BS390" i="1"/>
  <c r="BQ390" i="1"/>
  <c r="BO390" i="1"/>
  <c r="BM390" i="1"/>
  <c r="BK390" i="1"/>
  <c r="BI390" i="1"/>
  <c r="BC390" i="1"/>
  <c r="BB390" i="1"/>
  <c r="BA390" i="1"/>
  <c r="AZ390" i="1"/>
  <c r="AY390" i="1"/>
  <c r="AW390" i="1"/>
  <c r="AV390" i="1"/>
  <c r="AU390" i="1"/>
  <c r="AT390" i="1"/>
  <c r="AR390" i="1"/>
  <c r="AN390" i="1"/>
  <c r="AM390" i="1"/>
  <c r="AL390" i="1"/>
  <c r="AK390" i="1"/>
  <c r="AD390" i="1"/>
  <c r="AB390" i="1"/>
  <c r="AA390" i="1"/>
  <c r="AC390" i="1" s="1"/>
  <c r="Y390" i="1"/>
  <c r="W390" i="1"/>
  <c r="X390" i="1" s="1"/>
  <c r="U390" i="1"/>
  <c r="T390" i="1"/>
  <c r="S390" i="1"/>
  <c r="R390" i="1"/>
  <c r="Q390" i="1"/>
  <c r="P390" i="1"/>
  <c r="O390" i="1"/>
  <c r="N390" i="1"/>
  <c r="M390" i="1"/>
  <c r="L390" i="1"/>
  <c r="K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390" i="1" l="1"/>
  <c r="AF390" i="1"/>
  <c r="AE390" i="1"/>
  <c r="BG390" i="1"/>
  <c r="BF390" i="1"/>
  <c r="BE390" i="1"/>
  <c r="BD390" i="1"/>
  <c r="AH390" i="1" l="1"/>
  <c r="AG390" i="1"/>
</calcChain>
</file>

<file path=xl/sharedStrings.xml><?xml version="1.0" encoding="utf-8"?>
<sst xmlns="http://schemas.openxmlformats.org/spreadsheetml/2006/main" count="11775" uniqueCount="1502">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</sst>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9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9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0" totalsRowShown="0">
  <autoFilter ref="B1:CA390" xr:uid="{43A4EA99-D30C-4593-B4E9-BC228D6A71B3}"/>
  <tableColumns count="78">
    <tableColumn id="1" xr3:uid="{B43CE6CF-A682-4EDB-9879-C83EE5B60C32}" name="Fecha" dataDxfId="209"/>
    <tableColumn id="2" xr3:uid="{973902F0-2D6C-40A2-BFE7-09B21A33165E}" name="Confirmados Acumulados" dataDxfId="208"/>
    <tableColumn id="3" xr3:uid="{40A6486D-313D-495E-B390-825D23DB0A59}" name="Nuevos Confirmados"/>
    <tableColumn id="4" xr3:uid="{40D3D6E3-850F-4C5A-B130-A86751451D00}" name="Fallecidos Acumulados" dataDxfId="207"/>
    <tableColumn id="5" xr3:uid="{B7E20309-518B-468C-A592-39469F86B5D6}" name="Nuevos Fallecidos"/>
    <tableColumn id="6" xr3:uid="{F2FD374F-A063-484D-A17D-CE2074ED1517}" name="Recuperados Acumulados" dataDxfId="20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4">
      <calculatedColumnFormula>+IFERROR(C2/3.974,"")</calculatedColumnFormula>
    </tableColumn>
    <tableColumn id="18" xr3:uid="{C5C9CF84-1193-446D-A50A-629502575AA8}" name="Fallecidos/1MM hab" dataDxfId="203">
      <calculatedColumnFormula>+IFERROR(E2/3.974,"")</calculatedColumnFormula>
    </tableColumn>
    <tableColumn id="19" xr3:uid="{5653A491-563D-4A51-9E51-434E50B0C11C}" name="Recuperados/1 MM hab" dataDxfId="202">
      <calculatedColumnFormula>+IFERROR(G2/3.974,"")</calculatedColumnFormula>
    </tableColumn>
    <tableColumn id="20" xr3:uid="{1087D488-7D9C-4D7D-A189-4EB560CA2E3B}" name="Activos/1MM hab" dataDxfId="201">
      <calculatedColumnFormula>+IFERROR(I2/3.974,"")</calculatedColumnFormula>
    </tableColumn>
    <tableColumn id="21" xr3:uid="{5D7DE319-4187-4EA4-B571-D2695154EE4A}" name="Pruebas Realizadas" dataDxfId="20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9">
      <calculatedColumnFormula>IFERROR(W2-W1,0)</calculatedColumnFormula>
    </tableColumn>
    <tableColumn id="64" xr3:uid="{28C993C8-E8F5-4F99-B9F6-92E744E1DC2E}" name="Pruebas Realizadas/1MM hab" dataDxfId="198">
      <calculatedColumnFormula>IFERROR(V2/3.974,0)</calculatedColumnFormula>
    </tableColumn>
    <tableColumn id="23" xr3:uid="{42A45A33-4E21-48F2-A8AE-E198D98F66C3}" name="Pruebas Negativas" dataDxfId="197"/>
    <tableColumn id="24" xr3:uid="{BA3C3DC5-E194-4738-BE0D-9C065CE37FC0}" name="Pruebas Negativas Diarias" dataDxfId="196">
      <calculatedColumnFormula>Z2-Z1</calculatedColumnFormula>
    </tableColumn>
    <tableColumn id="55" xr3:uid="{969B6342-94BE-4968-955F-55616C0B80F9}" name="% Pruebas Negativas" dataDxfId="195">
      <calculatedColumnFormula>IFERROR(Z2/V2,0)</calculatedColumnFormula>
    </tableColumn>
    <tableColumn id="58" xr3:uid="{DCF2DC84-6E8B-433D-8BEE-4F9909314B95}" name="Variación Pruebas Negativas Diarias" dataDxfId="19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3">
      <calculatedColumnFormula>IFERROR(AD2/V2,0)</calculatedColumnFormula>
    </tableColumn>
    <tableColumn id="59" xr3:uid="{879AC419-6349-4CF2-ABE6-2CAB27EB4896}" name="Variación Pruebas Positivas Diarias" dataDxfId="192">
      <calculatedColumnFormula>IFERROR(AE2-AE1,0)</calculatedColumnFormula>
    </tableColumn>
    <tableColumn id="74" xr3:uid="{766B1DB5-FDE4-4BD7-BF8F-4B01095F7E3F}" name="%Variación Pruebas Positivas Diarias" dataDxfId="191">
      <calculatedColumnFormula>IFERROR(AE2/W2,0)</calculatedColumnFormula>
    </tableColumn>
    <tableColumn id="65" xr3:uid="{7C3592F6-C716-42D3-A5A1-47E150686978}" name="Pruebas Positivas/1MM hab" dataDxfId="190">
      <calculatedColumnFormula>IFERROR(AD2/3.974,0)</calculatedColumnFormula>
    </tableColumn>
    <tableColumn id="27" xr3:uid="{D8610871-ABDD-4D27-8EF9-5CB022075A3B}" name="Aislamiento Domiciliario" dataDxfId="189"/>
    <tableColumn id="28" xr3:uid="{C675257E-C6CD-4E20-B674-42EE821FE46A}" name="Variación Aislamiento Domiciliario" dataDxfId="188">
      <calculatedColumnFormula>AJ2-AJ1</calculatedColumnFormula>
    </tableColumn>
    <tableColumn id="60" xr3:uid="{0AA8EE78-AA2C-434E-B362-741D9FFB5ECC}" name="%Variación Aislamiento Domiciliario" dataDxfId="187">
      <calculatedColumnFormula>IFERROR(AJ2/AJ1,0)-1</calculatedColumnFormula>
    </tableColumn>
    <tableColumn id="66" xr3:uid="{625EE28F-4964-4F45-905B-130058A50F50}" name="Aislamiento Domiciliario/1MM hab" dataDxfId="186">
      <calculatedColumnFormula>IFERROR(AJ2/3.974,0)</calculatedColumnFormula>
    </tableColumn>
    <tableColumn id="75" xr3:uid="{1B2C3CAE-97BE-4952-B951-5007AB5414DD}" name="%Aislamiento Domiciliario de Confirmados" dataDxfId="185">
      <calculatedColumnFormula>IFERROR(AJ2/C2," ")</calculatedColumnFormula>
    </tableColumn>
    <tableColumn id="29" xr3:uid="{DC317B66-599C-42F1-AA24-36DEE1345EB4}" name="Aislamiento en Hoteles" dataDxfId="18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3">
      <calculatedColumnFormula>IFERROR(AO2/3.974,0)</calculatedColumnFormula>
    </tableColumn>
    <tableColumn id="31" xr3:uid="{E736287B-0930-4006-9282-9CA033399912}" name="Hospitalizados en Sala" dataDxfId="182"/>
    <tableColumn id="32" xr3:uid="{BF98C05B-A67B-4900-B05E-627F032DC39A}" name="Variación Hospitalizados en Sala" dataDxfId="181">
      <calculatedColumnFormula>AS2-AS1</calculatedColumnFormula>
    </tableColumn>
    <tableColumn id="62" xr3:uid="{7C747F0E-AA13-4E3C-9C50-8538E30CAC79}" name="%Variación Hospitalizados en Sala" dataDxfId="180">
      <calculatedColumnFormula>IFERROR(AS2/AS1,0)-1</calculatedColumnFormula>
    </tableColumn>
    <tableColumn id="68" xr3:uid="{7DBCF1EA-926B-4AAD-A90A-BB75D656AD64}" name="Hospitalizados en Sala/1MM hab" dataDxfId="179">
      <calculatedColumnFormula>IFERROR(AS2/3.974,0)</calculatedColumnFormula>
    </tableColumn>
    <tableColumn id="76" xr3:uid="{48762F93-20F9-4E34-8048-CC45B397DC24}" name="%Hospitalizados en Sala de Confirmados" dataDxfId="178">
      <calculatedColumnFormula>IFERROR(AS2/C2," ")</calculatedColumnFormula>
    </tableColumn>
    <tableColumn id="33" xr3:uid="{71350F5A-09D2-45C4-9CCF-A9A5B2880119}" name="Hospitalizados en UCI" dataDxfId="17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6">
      <calculatedColumnFormula>IFERROR(AX2/AX1,0)-1</calculatedColumnFormula>
    </tableColumn>
    <tableColumn id="69" xr3:uid="{BB3ED07D-4978-4E45-9048-715100C1C4CE}" name="Hospitalización en UCI/1MM hab" dataDxfId="175">
      <calculatedColumnFormula>IFERROR(AX2/3.974,0)</calculatedColumnFormula>
    </tableColumn>
    <tableColumn id="77" xr3:uid="{3689B571-2CEF-4D6C-80EA-D42E9AFA4249}" name="%Hospitalizados en UCI de Confirmados" dataDxfId="174">
      <calculatedColumnFormula>IFERROR(AX2/C2," ")</calculatedColumnFormula>
    </tableColumn>
    <tableColumn id="70" xr3:uid="{D4D326CA-71CB-4808-8398-2DF20427ACD9}" name="Personas con Medidas Sanitarias" dataDxfId="17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2">
      <calculatedColumnFormula>IFERROR(BC2-BC1,0)</calculatedColumnFormula>
    </tableColumn>
    <tableColumn id="73" xr3:uid="{FEEEA9CC-4A2C-4532-89AC-8AEE99F07A1C}" name="%Variación Personas con Medidas Sanitarias" dataDxfId="171">
      <calculatedColumnFormula>IFERROR(BC2/BC1,0)-1</calculatedColumnFormula>
    </tableColumn>
    <tableColumn id="71" xr3:uid="{76D989EB-1454-4A9F-BCC9-9DBAAC8EC62A}" name="Personas con Medidas Sanitarias/1MM hab" dataDxfId="170">
      <calculatedColumnFormula>IFERROR(BC2/3.974,0)</calculatedColumnFormula>
    </tableColumn>
    <tableColumn id="78" xr3:uid="{B0368274-1320-4455-B61E-287DF6AFDB6B}" name="%Personas con Medidas Sanitarias de Confirmados" dataDxfId="169">
      <calculatedColumnFormula>IFERROR(BC2/C2," ")</calculatedColumnFormula>
    </tableColumn>
    <tableColumn id="35" xr3:uid="{812A1327-1CEB-4F00-A13E-00131E30B078}" name="Casos 0-19 años" dataDxfId="168"/>
    <tableColumn id="45" xr3:uid="{D49F4BCD-7029-445D-AC3D-4C3AEC95E978}" name="Variación Casos 0-19 años" dataDxfId="167">
      <calculatedColumnFormula>IFERROR((BH2-BH1), 0)</calculatedColumnFormula>
    </tableColumn>
    <tableColumn id="36" xr3:uid="{8F490D8C-4F99-4584-94BF-093E46E47157}" name="Casos 20-39 años" dataDxfId="166"/>
    <tableColumn id="46" xr3:uid="{9C4B1D6F-5802-43AD-98C0-AEA0FDA3361D}" name="Variación Casos 20-39 años" dataDxfId="165">
      <calculatedColumnFormula>IFERROR((BJ2-BJ1),0)</calculatedColumnFormula>
    </tableColumn>
    <tableColumn id="37" xr3:uid="{DF499F72-1046-478E-9D20-9E9A85F8F2A0}" name="Casos 40-59 años" dataDxfId="164"/>
    <tableColumn id="47" xr3:uid="{22260EC0-BDDF-44F7-B25B-AFAE05653A98}" name="Variación Casos 40-59 años" dataDxfId="163">
      <calculatedColumnFormula>IFERROR((BL2-BL1),0)</calculatedColumnFormula>
    </tableColumn>
    <tableColumn id="38" xr3:uid="{B47F6D70-7358-41E8-BBF0-59C40B173663}" name="Casos 60-79 años" dataDxfId="162"/>
    <tableColumn id="48" xr3:uid="{4065D1A3-12CB-4A14-940C-EB27E5C02B72}" name="Variación Casos 60-79 años" dataDxfId="161">
      <calculatedColumnFormula>IFERROR((BN2-BN1),0)</calculatedColumnFormula>
    </tableColumn>
    <tableColumn id="39" xr3:uid="{38A3E542-9026-45A2-AA92-EA50BF06321F}" name="Casos &gt;80 años" dataDxfId="160"/>
    <tableColumn id="49" xr3:uid="{BFA963DD-6022-44F5-9960-C736B4C44A1A}" name="Variación Casos &gt;80 años" dataDxfId="159">
      <calculatedColumnFormula>IFERROR((BP2-BP1),0)</calculatedColumnFormula>
    </tableColumn>
    <tableColumn id="40" xr3:uid="{1917D601-1805-47AD-9379-0623CBEC8677}" name="Defunciones 0-19 años" dataDxfId="158"/>
    <tableColumn id="50" xr3:uid="{8744BA87-2371-4F50-83CA-FB01532B438D}" name="Variación Defunciones 0-19 años" dataDxfId="157">
      <calculatedColumnFormula>IFERROR((BR2-BR1),0)</calculatedColumnFormula>
    </tableColumn>
    <tableColumn id="41" xr3:uid="{E100BA7E-AC43-4F84-BB57-F3B1C999E447}" name="Defunciones 20-39 años" dataDxfId="156"/>
    <tableColumn id="51" xr3:uid="{5ADE2D23-1839-4D7C-BC42-D37F14B85BCE}" name="Variación Defunciones 20-39 años" dataDxfId="155">
      <calculatedColumnFormula>IFERROR((BT2-BT1),0)</calculatedColumnFormula>
    </tableColumn>
    <tableColumn id="42" xr3:uid="{6D91C00A-6C34-4D4A-A359-17834D08F9AC}" name="Defunciones 40-59 años" dataDxfId="154"/>
    <tableColumn id="52" xr3:uid="{D3AA20D4-C41F-4432-8393-B25AEC78A2DB}" name="Variación Defunciones 40-59 años" dataDxfId="153">
      <calculatedColumnFormula>IFERROR((BV2-BV1),0)</calculatedColumnFormula>
    </tableColumn>
    <tableColumn id="43" xr3:uid="{2CA0667B-9C43-4BBC-86DB-8FAB27AFB550}" name="Defunciones 60-79 años" dataDxfId="152"/>
    <tableColumn id="53" xr3:uid="{843753A8-D098-4442-9CE7-4D0740DBFC73}" name="Variación Defunciones 60-79 años" dataDxfId="151">
      <calculatedColumnFormula>IFERROR((BX2-BX1),0)</calculatedColumnFormula>
    </tableColumn>
    <tableColumn id="44" xr3:uid="{D016D264-D612-4CEE-90C5-04781F606E63}" name="Defunciones &gt;80 años" dataDxfId="150"/>
    <tableColumn id="54" xr3:uid="{6F890B89-015E-4A8B-A0DA-D93D3532FA3C}" name="Variación Defunciones &gt;80 años" dataDxfId="14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48" dataDxfId="147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6"/>
    <tableColumn id="273" xr3:uid="{1C9660F1-C11E-426D-ABCD-A45035048469}" name="44170" dataDxfId="145"/>
    <tableColumn id="274" xr3:uid="{22DEF864-8DDB-4E26-84B0-5E1D216FC948}" name="44171" dataDxfId="144"/>
    <tableColumn id="275" xr3:uid="{16B9CEB3-3F6F-49B1-9654-62B9D39310D2}" name="44172" dataDxfId="143"/>
    <tableColumn id="276" xr3:uid="{A3C48B84-90BA-49C0-8B14-A44A132B6EB3}" name="44173" dataDxfId="142"/>
    <tableColumn id="277" xr3:uid="{18C90A85-0253-487F-B010-1E9723752E21}" name="44174" dataDxfId="141"/>
    <tableColumn id="278" xr3:uid="{AB5BDC22-34A8-4263-AD39-9CBBEDEE67F9}" name="44175" dataDxfId="140"/>
    <tableColumn id="279" xr3:uid="{1A92F048-39DF-4919-9D34-6BA468527C64}" name="44176" dataDxfId="139"/>
    <tableColumn id="280" xr3:uid="{80E33530-DCCB-4CE4-BD6F-F7D2700CFD83}" name="44177" dataDxfId="138"/>
    <tableColumn id="281" xr3:uid="{1D909150-7D53-4BBF-B44B-00A6CF152489}" name="44178" dataDxfId="137"/>
    <tableColumn id="282" xr3:uid="{AC7AF4F9-8369-438C-BF2C-BE1F4317D8E2}" name="44179" dataDxfId="136"/>
    <tableColumn id="283" xr3:uid="{1A933444-1F78-4093-A98A-41FD29DEA83C}" name="44180" dataDxfId="135"/>
    <tableColumn id="284" xr3:uid="{F6D6186B-D798-4EF1-81B7-702AF68ABA84}" name="44181" dataDxfId="134"/>
    <tableColumn id="285" xr3:uid="{FC5A0A5C-9047-4B9B-AB6B-73797E8D70DE}" name="44182" dataDxfId="133"/>
    <tableColumn id="286" xr3:uid="{06BAC050-0811-4763-9569-E5CC83DB01AD}" name="44183" dataDxfId="132"/>
    <tableColumn id="287" xr3:uid="{26360739-FEB6-4F01-A346-69F8E24149BB}" name="44184" dataDxfId="131"/>
    <tableColumn id="288" xr3:uid="{9CD5DEFA-7B61-4BDD-9A99-7E8E1E73EF8B}" name="44185" dataDxfId="130"/>
    <tableColumn id="289" xr3:uid="{91D89664-8DDB-4550-BF88-F2994A2099C7}" name="44186" dataDxfId="129"/>
    <tableColumn id="290" xr3:uid="{B8F91AE1-F8C2-4ABA-B11B-165002D103BE}" name="44187" dataDxfId="128"/>
    <tableColumn id="291" xr3:uid="{CB346C6D-DC06-485A-9C11-A699252CE8CA}" name="44188" dataDxfId="127"/>
    <tableColumn id="292" xr3:uid="{66F0BAB2-620D-4B8A-8495-68AD428D041B}" name="44189" dataDxfId="126"/>
    <tableColumn id="293" xr3:uid="{35F1EE11-49A9-4B7B-8682-D6988EADE6B6}" name="44190" dataDxfId="125"/>
    <tableColumn id="294" xr3:uid="{31AD699C-007E-47B0-A3B2-F4C98ECD3A8B}" name="44191" dataDxfId="124"/>
    <tableColumn id="295" xr3:uid="{AAC83D2F-AB56-40D6-8400-2F296ED4F241}" name="44192" dataDxfId="123"/>
    <tableColumn id="296" xr3:uid="{431D7E4F-DB97-40EB-81B1-9B923B992B65}" name="44193" dataDxfId="122"/>
    <tableColumn id="297" xr3:uid="{B49266B3-5AEA-4271-8BC8-D490E7A478CE}" name="44194" dataDxfId="121"/>
    <tableColumn id="298" xr3:uid="{BC9AA52F-C4F8-491F-AE5F-EA866DA2CA4F}" name="44195" dataDxfId="120"/>
    <tableColumn id="299" xr3:uid="{E3E778D1-D9F4-4F40-9498-84477F41F09A}" name="44196" dataDxfId="119"/>
    <tableColumn id="300" xr3:uid="{618629C6-EE12-469D-865F-0D101F811640}" name="44197" dataDxfId="118"/>
    <tableColumn id="301" xr3:uid="{746E2229-68BA-4B73-83D6-2CC412DF32D2}" name="44198" dataDxfId="117"/>
    <tableColumn id="302" xr3:uid="{17B4B94F-9CA3-4A6B-854E-B9CC531A7402}" name="44199" dataDxfId="116"/>
    <tableColumn id="303" xr3:uid="{D34215F4-C97B-432D-A46D-2EA170A6A716}" name="44200" dataDxfId="115"/>
    <tableColumn id="304" xr3:uid="{D598EECF-9558-4C9C-BAE4-617C6C6D29CA}" name="44201" dataDxfId="114"/>
    <tableColumn id="305" xr3:uid="{6891D62E-7244-493A-AEB4-98085DE6F865}" name="44202" dataDxfId="113"/>
    <tableColumn id="306" xr3:uid="{0363C31A-DCD3-42B4-A286-E60709F5C866}" name="44203" dataDxfId="112"/>
    <tableColumn id="307" xr3:uid="{67091DAF-85D5-4CED-98EC-375BF0B3E965}" name="44204" dataDxfId="111"/>
    <tableColumn id="308" xr3:uid="{5C8B5EFF-9FCE-4CA2-8E55-07DF95B342B3}" name="44205" dataDxfId="110"/>
    <tableColumn id="309" xr3:uid="{D07C8F5D-3619-44B7-B720-D6C682DED40A}" name="44206" dataDxfId="109"/>
    <tableColumn id="310" xr3:uid="{2E534F49-F2AB-47CB-9094-5E33A2BBC39D}" name="44207" dataDxfId="108"/>
    <tableColumn id="311" xr3:uid="{A95768D2-5136-4152-B699-F80C1E0499BB}" name="44208" dataDxfId="107"/>
    <tableColumn id="312" xr3:uid="{2B244E20-A2E0-4FDC-AB6D-202B46EBEB34}" name="44209" dataDxfId="106"/>
    <tableColumn id="313" xr3:uid="{B41BB423-7C0A-4BF7-BE6F-BA657A7947BA}" name="44210" dataDxfId="105"/>
    <tableColumn id="314" xr3:uid="{BBBEE839-859C-4745-8E26-A0438EBFFCFD}" name="44211" dataDxfId="104"/>
    <tableColumn id="315" xr3:uid="{82301313-F84B-4104-A7FF-0DCD9F7BEF3D}" name="44212" dataDxfId="103"/>
    <tableColumn id="316" xr3:uid="{9D7E6AFF-AAAB-4985-9112-424736617C70}" name="44213" dataDxfId="102"/>
    <tableColumn id="317" xr3:uid="{24D499D7-8A16-4D0D-A5F3-1BB19E69404F}" name="44214" dataDxfId="101"/>
    <tableColumn id="318" xr3:uid="{5C2D2182-8B0C-4B67-9682-651E3F5F6051}" name="44215" dataDxfId="100"/>
    <tableColumn id="319" xr3:uid="{ECF84ABA-473E-40A8-A94A-DD03FADD0F88}" name="44216" dataDxfId="99"/>
    <tableColumn id="320" xr3:uid="{0C7741BD-BBD6-4903-9C82-53CB54C71D28}" name="44217" dataDxfId="98"/>
    <tableColumn id="321" xr3:uid="{B45CA9CB-0D5C-48E7-AE8E-2AC27AA77BE1}" name="44218" dataDxfId="97"/>
    <tableColumn id="322" xr3:uid="{9EE21B57-E8B3-4BDE-92E8-452C581F7EB2}" name="44219" dataDxfId="96"/>
    <tableColumn id="323" xr3:uid="{6865E1C0-61CC-404F-A042-D732D1183BB9}" name="44220" dataDxfId="95"/>
    <tableColumn id="324" xr3:uid="{0C8AB791-FFB8-4E61-B534-B90DDCD1EDA3}" name="44221" dataDxfId="94"/>
    <tableColumn id="325" xr3:uid="{DAF8BDAA-4CEE-4AB8-8071-36CF63F43CFB}" name="44222" dataDxfId="93"/>
    <tableColumn id="326" xr3:uid="{384ACCD4-2DD5-45F5-AF87-106E72C48449}" name="44223" dataDxfId="92"/>
    <tableColumn id="327" xr3:uid="{3C85E1FF-6A59-4AE1-887A-4C589522216A}" name="44224" dataDxfId="91"/>
    <tableColumn id="328" xr3:uid="{EB75FF13-A962-432A-9017-349E6BFA1164}" name="44225" dataDxfId="90"/>
    <tableColumn id="329" xr3:uid="{9937A2C5-2A27-4B58-A828-7FCDB77C687F}" name="44226" dataDxfId="89"/>
    <tableColumn id="330" xr3:uid="{C63882A8-DACA-4EEE-88B6-ACB78FC93EB2}" name="44227" dataDxfId="88"/>
    <tableColumn id="331" xr3:uid="{B0BA969A-14D3-4AA1-BFF3-D6EDA890C3D9}" name="44228" dataDxfId="87"/>
    <tableColumn id="332" xr3:uid="{F4325997-5E3A-49C7-ADF2-253C41DD7F76}" name="44229" dataDxfId="86"/>
    <tableColumn id="333" xr3:uid="{855AC3B1-FED4-408D-91FC-3AA0A950ADBA}" name="44230" dataDxfId="85"/>
    <tableColumn id="334" xr3:uid="{BB804BB8-2F6E-4076-AAAD-392AC874C6B3}" name="44231" dataDxfId="84"/>
    <tableColumn id="335" xr3:uid="{F6222088-4004-47B4-B2D1-25AA81C732EE}" name="44232" dataDxfId="83"/>
    <tableColumn id="336" xr3:uid="{A6328052-0693-4322-8B30-CD41E27D6105}" name="44233" dataDxfId="82"/>
    <tableColumn id="337" xr3:uid="{36816913-6DAE-4CF2-8F35-DBD607B0ACAE}" name="44234" dataDxfId="81"/>
    <tableColumn id="338" xr3:uid="{340C949A-2644-4940-832B-CB4915B76666}" name="44235" dataDxfId="80"/>
    <tableColumn id="339" xr3:uid="{774AF892-CE18-45DF-98F0-76AAE89F4B09}" name="44236" dataDxfId="79"/>
    <tableColumn id="340" xr3:uid="{0A3B2B30-9C7C-4B52-97C4-A45DF33AF0AD}" name="44237" dataDxfId="78"/>
    <tableColumn id="341" xr3:uid="{2A6D9854-8828-4933-85E9-550A88234E9D}" name="44238" dataDxfId="77"/>
    <tableColumn id="342" xr3:uid="{BCD89C86-1EED-4E27-BD88-DDF1837D2A24}" name="44239" dataDxfId="76"/>
    <tableColumn id="343" xr3:uid="{770E9319-8ABA-404F-BB75-DA042C590ECB}" name="44240" dataDxfId="75"/>
    <tableColumn id="344" xr3:uid="{CA96058C-FCAF-49D3-B0C9-7AE16B182B3A}" name="44241" dataDxfId="74"/>
    <tableColumn id="345" xr3:uid="{B80F1B36-172C-4383-A51A-BD7D892082D5}" name="44242" dataDxfId="73"/>
    <tableColumn id="346" xr3:uid="{FE241E4A-75C5-4311-B6F3-FEA76287A224}" name="44243" dataDxfId="72"/>
    <tableColumn id="347" xr3:uid="{457FBE26-05B8-47AF-B4D6-2C2E8852358F}" name="44244" dataDxfId="71"/>
    <tableColumn id="348" xr3:uid="{7A296531-3575-41D2-9C88-E5B1B486648C}" name="44245" dataDxfId="70"/>
    <tableColumn id="349" xr3:uid="{42A3B603-4B1B-4C23-AE4D-77B33BF9DB74}" name="44246" dataDxfId="69"/>
    <tableColumn id="350" xr3:uid="{B7A3BB25-0F57-49C2-AFA9-5A662E7793AA}" name="44247" dataDxfId="68"/>
    <tableColumn id="351" xr3:uid="{02D0A7B9-0E22-45CB-9E48-301D55E2AF7D}" name="44248" dataDxfId="67"/>
    <tableColumn id="352" xr3:uid="{587EF56C-85C3-4496-82E0-CFAAC5375269}" name="44249" dataDxfId="66"/>
    <tableColumn id="353" xr3:uid="{F0810A52-A899-4D3F-BBFC-4EA540571342}" name="44250" dataDxfId="65"/>
    <tableColumn id="354" xr3:uid="{47FD6A4A-8409-47F7-BEFF-68C7266B7D7A}" name="44251" dataDxfId="64"/>
    <tableColumn id="355" xr3:uid="{6DB96FAC-E611-4106-A52D-B09C1573958D}" name="44252" dataDxfId="63"/>
    <tableColumn id="356" xr3:uid="{00A97220-F16F-463F-91E1-68A6AECB45E9}" name="44253" dataDxfId="62"/>
    <tableColumn id="357" xr3:uid="{E687C0AD-7239-46B6-8C1D-62DD43746A40}" name="44254" dataDxfId="61"/>
    <tableColumn id="358" xr3:uid="{F0674A8C-5764-44DB-99F8-4C01960A2BEB}" name="44255" dataDxfId="60"/>
    <tableColumn id="359" xr3:uid="{88E4273A-2DF2-4FD7-B69A-59AD580739AF}" name="44256" dataDxfId="59"/>
    <tableColumn id="360" xr3:uid="{AFB5341F-9924-4DE7-8893-A350FF5E26D9}" name="44257" dataDxfId="58"/>
    <tableColumn id="361" xr3:uid="{342EE2B4-7D5B-4201-818A-F450C1A62C25}" name="44258" dataDxfId="57"/>
    <tableColumn id="362" xr3:uid="{A7EE66B4-9C3C-4E25-8CE1-DDF12D1D1731}" name="44259" dataDxfId="56"/>
    <tableColumn id="363" xr3:uid="{F42B5008-B51A-49A3-81D0-28A98AC31863}" name="44260" dataDxfId="55"/>
    <tableColumn id="364" xr3:uid="{2AD72137-6612-4C33-BA46-46BCFE4B5985}" name="44261" dataDxfId="54"/>
    <tableColumn id="365" xr3:uid="{EEE53833-7B61-44B3-9B76-DA053CD51C6E}" name="44262" dataDxfId="53"/>
    <tableColumn id="366" xr3:uid="{5B9D7B02-2757-481E-83EC-6FD1211B8DEF}" name="44263" dataDxfId="52"/>
    <tableColumn id="367" xr3:uid="{DEB582FB-3E91-4DD8-9D2B-750393417E60}" name="44264" dataDxfId="51"/>
    <tableColumn id="368" xr3:uid="{D402F72C-765C-4EDD-ADFE-661954369BB0}" name="44265" dataDxfId="50"/>
    <tableColumn id="369" xr3:uid="{1BB29787-9A81-4D94-93E3-EF82123AF569}" name="44266" dataDxfId="49"/>
    <tableColumn id="370" xr3:uid="{0E0117FF-DF26-4237-8C8B-6F02CADA87AD}" name="44267" dataDxfId="48"/>
    <tableColumn id="371" xr3:uid="{FFF66182-36F5-4C89-B792-F79A7574075C}" name="44268" dataDxfId="47"/>
    <tableColumn id="372" xr3:uid="{DA1CBBB0-0BF8-4DA2-877B-81A60A2DCDDC}" name="44269" dataDxfId="46"/>
    <tableColumn id="373" xr3:uid="{3324C09B-8ED0-488C-8FAE-1D5912ED3E40}" name="44270" dataDxfId="45"/>
    <tableColumn id="374" xr3:uid="{DB227832-4899-4304-8319-FEC0E6E34F0F}" name="44271" dataDxfId="44"/>
    <tableColumn id="375" xr3:uid="{34F5E4B0-EB4F-4E89-B9C7-4FE922278B10}" name="44272" dataDxfId="43"/>
    <tableColumn id="376" xr3:uid="{A282DD95-A6E2-43F7-92C9-099DBFC268D7}" name="44273" dataDxfId="42"/>
    <tableColumn id="377" xr3:uid="{83AFE369-68EC-404D-998B-D43E05818805}" name="44274" dataDxfId="41"/>
    <tableColumn id="378" xr3:uid="{A9C314B5-C89E-47F2-B910-007243A9CACD}" name="44275" dataDxfId="40"/>
    <tableColumn id="379" xr3:uid="{E09FD72C-2F5F-42F8-9BAF-BFE78B3082F6}" name="44276" dataDxfId="39"/>
    <tableColumn id="380" xr3:uid="{A77CF2E4-4D37-4885-80FB-B2D2A3328EF7}" name="44277" dataDxfId="38"/>
    <tableColumn id="381" xr3:uid="{F7127974-BA79-47D0-8BCA-A11D644F7E95}" name="44278" dataDxfId="37"/>
    <tableColumn id="382" xr3:uid="{F2B0865B-8203-4AB1-BB1F-F04DDA69CD11}" name="44279" dataDxfId="36"/>
    <tableColumn id="383" xr3:uid="{26743492-1273-484B-B16B-2194CEA7082B}" name="44280" dataDxfId="35"/>
    <tableColumn id="384" xr3:uid="{08268272-D2E9-4816-A65F-F745F7D20165}" name="44281" dataDxfId="34"/>
    <tableColumn id="385" xr3:uid="{D81655A6-1741-404C-AAB7-293F9911C910}" name="44282" dataDxfId="33"/>
    <tableColumn id="386" xr3:uid="{2C36DBBB-D6EF-45D6-98F6-7B20F8055BA5}" name="44283" dataDxfId="32"/>
    <tableColumn id="387" xr3:uid="{85CFFF1A-9666-4348-8975-3093BD092497}" name="44284" dataDxfId="31"/>
    <tableColumn id="388" xr3:uid="{33800C28-910A-4042-BB7C-CD9D19DB95BF}" name="44285" dataDxfId="30"/>
    <tableColumn id="389" xr3:uid="{384B4A39-DF17-424B-BE55-3A42F85C9553}" name="44286" dataDxfId="29"/>
    <tableColumn id="390" xr3:uid="{31442234-2E31-4CC3-B19F-1AD2F678DEBC}" name="44287" dataDxfId="28"/>
    <tableColumn id="391" xr3:uid="{CD01B551-C93C-453C-9217-CD31732918D4}" name="44288" dataDxfId="27"/>
    <tableColumn id="392" xr3:uid="{41915D54-4A2C-4884-A699-634588A03006}" name="44289" dataDxfId="26"/>
    <tableColumn id="393" xr3:uid="{9105F7F7-CF6A-464F-9104-D4CA5A596840}" name="44290" dataDxfId="25"/>
    <tableColumn id="394" xr3:uid="{8D71B69B-CC6C-4F2B-9777-0BF96DDE098A}" name="44291" dataDxfId="24"/>
    <tableColumn id="395" xr3:uid="{37F799D5-0DF0-4340-8C20-F43C8663770F}" name="4429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354" totalsRowShown="0" headerRowDxfId="22">
  <autoFilter ref="B1:E835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0"/>
  <sheetViews>
    <sheetView workbookViewId="0">
      <pane xSplit="1" ySplit="1" topLeftCell="T358" activePane="bottomRight" state="frozen"/>
      <selection pane="bottomRight" activeCell="AH389" sqref="AH38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27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4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45" si="619">V333-V332</f>
        <v>9879</v>
      </c>
      <c r="X333" s="22">
        <f t="shared" ref="X333:X345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45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45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45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45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45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44" si="648">IFERROR((BH333-BH332), 0)</f>
        <v>236</v>
      </c>
      <c r="BJ333" s="14">
        <v>126934</v>
      </c>
      <c r="BK333" s="48">
        <f t="shared" ref="BK333:BK344" si="649">IFERROR((BJ333-BJ332),0)</f>
        <v>430</v>
      </c>
      <c r="BL333" s="14">
        <v>94288</v>
      </c>
      <c r="BM333" s="48">
        <f t="shared" ref="BM333:BM345" si="650">IFERROR((BL333-BL332),0)</f>
        <v>304</v>
      </c>
      <c r="BN333" s="14">
        <v>37608</v>
      </c>
      <c r="BO333" s="48">
        <f t="shared" ref="BO333:BO345" si="651">IFERROR((BN333-BN332),0)</f>
        <v>164</v>
      </c>
      <c r="BP333" s="14">
        <v>7746</v>
      </c>
      <c r="BQ333" s="48">
        <f t="shared" ref="BQ333:BQ345" si="652">IFERROR((BP333-BP332),0)</f>
        <v>47</v>
      </c>
      <c r="BR333" s="16">
        <v>30</v>
      </c>
      <c r="BS333" s="24">
        <f t="shared" ref="BS333:BS345" si="653">IFERROR((BR333-BR332),0)</f>
        <v>0</v>
      </c>
      <c r="BT333" s="16">
        <v>251</v>
      </c>
      <c r="BU333" s="24">
        <f t="shared" ref="BU333:BU345" si="654">IFERROR((BT333-BT332),0)</f>
        <v>2</v>
      </c>
      <c r="BV333" s="16">
        <v>1054</v>
      </c>
      <c r="BW333" s="24">
        <f t="shared" ref="BW333:BW345" si="655">IFERROR((BV333-BV332),0)</f>
        <v>4</v>
      </c>
      <c r="BX333" s="16">
        <v>2602</v>
      </c>
      <c r="BY333" s="24">
        <f t="shared" ref="BY333:BY345" si="656">IFERROR((BX333-BX332),0)</f>
        <v>11</v>
      </c>
      <c r="BZ333" s="21">
        <v>1429</v>
      </c>
      <c r="CA333" s="27">
        <f t="shared" ref="CA333:CA345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 t="shared" ref="AP342:AP389" si="658">AO342-AO341</f>
        <v>5</v>
      </c>
      <c r="AQ342">
        <f t="shared" ref="AQ342:AQ389" si="659"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 t="shared" si="658"/>
        <v>-1</v>
      </c>
      <c r="AQ343">
        <f t="shared" si="659"/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 t="shared" ref="I344:I389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 t="shared" si="658"/>
        <v>15</v>
      </c>
      <c r="AQ344">
        <f t="shared" si="659"/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 t="shared" ref="D345:D390" si="661">IFERROR(C345-C344,"")</f>
        <v>500</v>
      </c>
      <c r="E345" s="10">
        <v>5642</v>
      </c>
      <c r="F345">
        <f t="shared" ref="F345:F389" si="662">E345-E344</f>
        <v>6</v>
      </c>
      <c r="G345" s="10">
        <v>313783</v>
      </c>
      <c r="H345">
        <f t="shared" ref="H345:H389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 t="shared" si="658"/>
        <v>-19</v>
      </c>
      <c r="AQ345">
        <f t="shared" si="659"/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 t="shared" ref="BI345:BI390" si="665">IFERROR((BH345-BH344), 0)</f>
        <v>125</v>
      </c>
      <c r="BJ345" s="14">
        <v>130198</v>
      </c>
      <c r="BK345" s="48">
        <f t="shared" ref="BK345:BK390" si="666"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 t="shared" si="661"/>
        <v>572</v>
      </c>
      <c r="E346" s="10">
        <v>5655</v>
      </c>
      <c r="F346">
        <f t="shared" si="662"/>
        <v>13</v>
      </c>
      <c r="G346" s="10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390" si="667">+IFERROR(G346/C346,"")</f>
        <v>0.9446243222075853</v>
      </c>
      <c r="M346">
        <f t="shared" ref="M346:M390" si="668">+IFERROR(I346/C346,"")</f>
        <v>3.8406486402141331E-2</v>
      </c>
      <c r="N346" s="22">
        <f t="shared" ref="N346:N390" si="669">+IFERROR(D346/C346,"")</f>
        <v>1.7164239567173092E-3</v>
      </c>
      <c r="O346">
        <f>+IFERROR(F346/E346,"")</f>
        <v>2.2988505747126436E-3</v>
      </c>
      <c r="P346">
        <f t="shared" ref="P346:P390" si="670">+IFERROR(H346/G346,"")</f>
        <v>3.2211234541625238E-3</v>
      </c>
      <c r="Q346">
        <f t="shared" ref="Q346:Q390" si="671">+IFERROR(J346/I346,"")</f>
        <v>-3.5549652316587237E-2</v>
      </c>
      <c r="R346" s="22">
        <f t="shared" ref="R346:R390" si="672">+IFERROR(C346/3.974,"")</f>
        <v>83857.825868142929</v>
      </c>
      <c r="S346" s="22">
        <f>+IFERROR(E346/3.974,"")</f>
        <v>1422.9994967287366</v>
      </c>
      <c r="T346" s="22">
        <f t="shared" ref="T346:T390" si="673">+IFERROR(G346/3.974,"")</f>
        <v>79214.141922496216</v>
      </c>
      <c r="U346" s="22">
        <f t="shared" ref="U346:U390" si="674">+IFERROR(I346/3.974,"")</f>
        <v>3220.6844489179666</v>
      </c>
      <c r="V346" s="10">
        <v>1807810</v>
      </c>
      <c r="W346">
        <f t="shared" ref="W346:W390" si="675">V346-V345</f>
        <v>7239</v>
      </c>
      <c r="X346" s="22">
        <f t="shared" ref="X346:X390" si="676">IFERROR(W346-W345,0)</f>
        <v>3075</v>
      </c>
      <c r="Y346" s="35">
        <f t="shared" ref="Y346:Y390" si="677">IFERROR(V346/3.974,0)</f>
        <v>454909.411172622</v>
      </c>
      <c r="Z346" s="10">
        <v>1471009</v>
      </c>
      <c r="AA346" s="22">
        <f t="shared" ref="AA346:AA390" si="678">Z346-Z345</f>
        <v>6667</v>
      </c>
      <c r="AB346" s="28">
        <f t="shared" ref="AB346:AB390" si="679">IFERROR(Z346/V346,0)</f>
        <v>0.813696682726614</v>
      </c>
      <c r="AC346" s="31">
        <f t="shared" ref="AC346:AC390" si="680">IFERROR(AA346-AA345,0)</f>
        <v>3003</v>
      </c>
      <c r="AD346">
        <f t="shared" ref="AD346:AD390" si="681">V346-Z346</f>
        <v>336801</v>
      </c>
      <c r="AE346">
        <f t="shared" ref="AE346:AE390" si="682">AD346-AD345</f>
        <v>572</v>
      </c>
      <c r="AF346" s="28">
        <f t="shared" ref="AF346:AF390" si="683">IFERROR(AD346/V346,0)</f>
        <v>0.18630331727338603</v>
      </c>
      <c r="AG346" s="31">
        <f t="shared" ref="AG346:AG390" si="684">IFERROR(AE346-AE345,0)</f>
        <v>72</v>
      </c>
      <c r="AH346" s="35">
        <f t="shared" ref="AH346:AH390" si="685">IFERROR(AE346/W346,0)</f>
        <v>7.901643873463185E-2</v>
      </c>
      <c r="AI346" s="35">
        <f t="shared" ref="AI346:AI390" si="686">IFERROR(AD346/3.974,0)</f>
        <v>84751.132360342221</v>
      </c>
      <c r="AJ346" s="10">
        <v>10964</v>
      </c>
      <c r="AK346" s="22">
        <f t="shared" ref="AK346:AK390" si="687">AJ346-AJ345</f>
        <v>-421</v>
      </c>
      <c r="AL346" s="22">
        <f t="shared" ref="AL346:AL390" si="688">IFERROR(AJ346/AJ345,0)-1</f>
        <v>-3.6978480456741347E-2</v>
      </c>
      <c r="AM346" s="35">
        <f t="shared" ref="AM346:AM390" si="689">IFERROR(AJ346/3.974,0)</f>
        <v>2758.9330649219928</v>
      </c>
      <c r="AN346" s="35">
        <f t="shared" ref="AN346:AN390" si="690">IFERROR(AJ346/C346," ")</f>
        <v>3.2900126331203809E-2</v>
      </c>
      <c r="AO346" s="10">
        <v>390</v>
      </c>
      <c r="AP346">
        <f t="shared" si="658"/>
        <v>-18</v>
      </c>
      <c r="AQ346">
        <f t="shared" si="659"/>
        <v>-4.4117647058823484E-2</v>
      </c>
      <c r="AR346" s="35">
        <f t="shared" ref="AR346:AR390" si="691">IFERROR(AO346/3.974,0)</f>
        <v>98.137896326119773</v>
      </c>
      <c r="AS346" s="10">
        <v>1230</v>
      </c>
      <c r="AT346" s="22">
        <f t="shared" ref="AT346:AT390" si="692">AS346-AS345</f>
        <v>-29</v>
      </c>
      <c r="AU346" s="22">
        <f t="shared" ref="AU346:AU390" si="693">IFERROR(AS346/AS345,0)-1</f>
        <v>-2.3034154090548098E-2</v>
      </c>
      <c r="AV346" s="35">
        <f t="shared" ref="AV346:AV390" si="694">IFERROR(AS346/3.974,0)</f>
        <v>309.51182687468543</v>
      </c>
      <c r="AW346" s="51">
        <f t="shared" ref="AW346:AW390" si="695">IFERROR(AS346/C346," ")</f>
        <v>3.690911655178829E-3</v>
      </c>
      <c r="AX346" s="10">
        <v>215</v>
      </c>
      <c r="AY346">
        <f t="shared" ref="AY346:AY390" si="696">AX346-AX345</f>
        <v>13</v>
      </c>
      <c r="AZ346" s="22">
        <f t="shared" ref="AZ346:AZ390" si="697">IFERROR(AX346/AX345,0)-1</f>
        <v>6.4356435643564414E-2</v>
      </c>
      <c r="BA346" s="35">
        <f t="shared" ref="BA346:BA390" si="698">IFERROR(AX346/3.974,0)</f>
        <v>54.101660795168591</v>
      </c>
      <c r="BB346" s="51">
        <f t="shared" ref="BB346:BB390" si="699"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 t="shared" ref="BD346:BD390" si="700">IFERROR(BC346-BC345,0)</f>
        <v>-455</v>
      </c>
      <c r="BE346" s="51">
        <f t="shared" ref="BE346:BE390" si="701">IFERROR(BC346/BC345,0)-1</f>
        <v>-3.432925909159501E-2</v>
      </c>
      <c r="BF346" s="35">
        <f t="shared" ref="BF346:BF390" si="702">IFERROR(BC346/3.974,0)</f>
        <v>3220.6844489179666</v>
      </c>
      <c r="BG346" s="35">
        <f t="shared" ref="BG346:BG390" si="703">IFERROR(BC346/C346," ")</f>
        <v>3.8406486402141331E-2</v>
      </c>
      <c r="BH346" s="45">
        <v>58908</v>
      </c>
      <c r="BI346" s="48">
        <f t="shared" si="665"/>
        <v>93</v>
      </c>
      <c r="BJ346" s="14">
        <v>130427</v>
      </c>
      <c r="BK346" s="48">
        <f t="shared" si="666"/>
        <v>229</v>
      </c>
      <c r="BL346" s="14">
        <v>96946</v>
      </c>
      <c r="BM346" s="48">
        <f t="shared" ref="BM346:BM390" si="704">IFERROR((BL346-BL345),0)</f>
        <v>153</v>
      </c>
      <c r="BN346" s="14">
        <v>38947</v>
      </c>
      <c r="BO346" s="48">
        <f t="shared" ref="BO346:BO390" si="705">IFERROR((BN346-BN345),0)</f>
        <v>81</v>
      </c>
      <c r="BP346" s="14">
        <v>8023</v>
      </c>
      <c r="BQ346" s="48">
        <f t="shared" ref="BQ346:BQ390" si="706">IFERROR((BP346-BP345),0)</f>
        <v>16</v>
      </c>
      <c r="BR346" s="16">
        <v>30</v>
      </c>
      <c r="BS346" s="24">
        <f t="shared" ref="BS346:BS390" si="707">IFERROR((BR346-BR345),0)</f>
        <v>0</v>
      </c>
      <c r="BT346" s="16">
        <v>255</v>
      </c>
      <c r="BU346" s="24">
        <f t="shared" ref="BU346:BU390" si="708">IFERROR((BT346-BT345),0)</f>
        <v>0</v>
      </c>
      <c r="BV346" s="16">
        <v>1112</v>
      </c>
      <c r="BW346" s="24">
        <f t="shared" ref="BW346:BW390" si="709">IFERROR((BV346-BV345),0)</f>
        <v>3</v>
      </c>
      <c r="BX346" s="16">
        <v>2755</v>
      </c>
      <c r="BY346" s="24">
        <f t="shared" ref="BY346:BY390" si="710">IFERROR((BX346-BX345),0)</f>
        <v>7</v>
      </c>
      <c r="BZ346" s="21">
        <v>1503</v>
      </c>
      <c r="CA346" s="27">
        <f t="shared" ref="CA346:CA390" si="711"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 t="shared" si="661"/>
        <v>504</v>
      </c>
      <c r="E347" s="10">
        <v>5672</v>
      </c>
      <c r="F347">
        <f t="shared" si="662"/>
        <v>17</v>
      </c>
      <c r="G347" s="10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 s="22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 s="22">
        <f t="shared" si="672"/>
        <v>83984.650226472062</v>
      </c>
      <c r="S347" s="22">
        <f>+IFERROR(E347/3.974,"")</f>
        <v>1427.2773024660291</v>
      </c>
      <c r="T347" s="22">
        <f t="shared" si="673"/>
        <v>79528.938097634615</v>
      </c>
      <c r="U347" s="22">
        <f t="shared" si="674"/>
        <v>3028.4348263714141</v>
      </c>
      <c r="V347" s="10">
        <v>1811923</v>
      </c>
      <c r="W347">
        <f t="shared" si="675"/>
        <v>4113</v>
      </c>
      <c r="X347" s="22">
        <f t="shared" si="676"/>
        <v>-3126</v>
      </c>
      <c r="Y347" s="35">
        <f t="shared" si="677"/>
        <v>455944.38852541515</v>
      </c>
      <c r="Z347" s="10">
        <v>1474618</v>
      </c>
      <c r="AA347" s="22">
        <f t="shared" si="678"/>
        <v>3609</v>
      </c>
      <c r="AB347" s="28">
        <f t="shared" si="679"/>
        <v>0.81384142703635864</v>
      </c>
      <c r="AC347" s="31">
        <f t="shared" si="680"/>
        <v>-3058</v>
      </c>
      <c r="AD347">
        <f t="shared" si="681"/>
        <v>337305</v>
      </c>
      <c r="AE347">
        <f t="shared" si="682"/>
        <v>504</v>
      </c>
      <c r="AF347" s="28">
        <f t="shared" si="683"/>
        <v>0.18615857296364138</v>
      </c>
      <c r="AG347" s="31">
        <f t="shared" si="684"/>
        <v>-68</v>
      </c>
      <c r="AH347" s="35">
        <f t="shared" si="685"/>
        <v>0.12253829321663019</v>
      </c>
      <c r="AI347" s="35">
        <f t="shared" si="686"/>
        <v>84877.956718671354</v>
      </c>
      <c r="AJ347" s="10">
        <v>10264</v>
      </c>
      <c r="AK347" s="22">
        <f t="shared" si="687"/>
        <v>-700</v>
      </c>
      <c r="AL347" s="22">
        <f t="shared" si="688"/>
        <v>-6.3845311929952575E-2</v>
      </c>
      <c r="AM347" s="35">
        <f t="shared" si="689"/>
        <v>2582.7881227981879</v>
      </c>
      <c r="AN347" s="35">
        <f t="shared" si="690"/>
        <v>3.0753097331875177E-2</v>
      </c>
      <c r="AO347" s="10">
        <v>377</v>
      </c>
      <c r="AP347">
        <f t="shared" si="658"/>
        <v>-13</v>
      </c>
      <c r="AQ347">
        <f t="shared" si="659"/>
        <v>-3.3333333333333326E-2</v>
      </c>
      <c r="AR347" s="35">
        <f t="shared" si="691"/>
        <v>94.866633115249115</v>
      </c>
      <c r="AS347" s="10">
        <v>1184</v>
      </c>
      <c r="AT347" s="22">
        <f t="shared" si="692"/>
        <v>-46</v>
      </c>
      <c r="AU347" s="22">
        <f t="shared" si="693"/>
        <v>-3.7398373983739797E-2</v>
      </c>
      <c r="AV347" s="35">
        <f t="shared" si="694"/>
        <v>297.93658782083543</v>
      </c>
      <c r="AW347" s="51">
        <f t="shared" si="695"/>
        <v>3.5475123968180251E-3</v>
      </c>
      <c r="AX347" s="10">
        <v>210</v>
      </c>
      <c r="AY347">
        <f t="shared" si="696"/>
        <v>-5</v>
      </c>
      <c r="AZ347" s="22">
        <f t="shared" si="697"/>
        <v>-2.3255813953488413E-2</v>
      </c>
      <c r="BA347" s="35">
        <f t="shared" si="698"/>
        <v>52.843482637141413</v>
      </c>
      <c r="BB347" s="51">
        <f t="shared" si="699"/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 t="shared" si="700"/>
        <v>-764</v>
      </c>
      <c r="BE347" s="51">
        <f t="shared" si="701"/>
        <v>-5.9692163450269509E-2</v>
      </c>
      <c r="BF347" s="35">
        <f t="shared" si="702"/>
        <v>3028.4348263714141</v>
      </c>
      <c r="BG347" s="35">
        <f t="shared" si="703"/>
        <v>3.6059384878129166E-2</v>
      </c>
      <c r="BH347" s="45">
        <v>59016</v>
      </c>
      <c r="BI347" s="48">
        <f t="shared" si="665"/>
        <v>108</v>
      </c>
      <c r="BJ347" s="14">
        <v>130598</v>
      </c>
      <c r="BK347" s="48">
        <f t="shared" si="666"/>
        <v>171</v>
      </c>
      <c r="BL347" s="14">
        <v>97079</v>
      </c>
      <c r="BM347" s="48">
        <f t="shared" si="704"/>
        <v>133</v>
      </c>
      <c r="BN347" s="14">
        <v>39021</v>
      </c>
      <c r="BO347" s="48">
        <f t="shared" si="705"/>
        <v>74</v>
      </c>
      <c r="BP347" s="14">
        <v>8041</v>
      </c>
      <c r="BQ347" s="48">
        <f t="shared" si="706"/>
        <v>18</v>
      </c>
      <c r="BR347" s="16">
        <v>30</v>
      </c>
      <c r="BS347" s="24">
        <f t="shared" si="707"/>
        <v>0</v>
      </c>
      <c r="BT347" s="16">
        <v>256</v>
      </c>
      <c r="BU347" s="24">
        <f t="shared" si="708"/>
        <v>1</v>
      </c>
      <c r="BV347" s="16">
        <v>1116</v>
      </c>
      <c r="BW347" s="24">
        <f t="shared" si="709"/>
        <v>4</v>
      </c>
      <c r="BX347" s="16">
        <v>2762</v>
      </c>
      <c r="BY347" s="24">
        <f t="shared" si="710"/>
        <v>7</v>
      </c>
      <c r="BZ347" s="21">
        <v>1508</v>
      </c>
      <c r="CA347" s="27">
        <f t="shared" si="711"/>
        <v>5</v>
      </c>
    </row>
    <row r="348" spans="1:79">
      <c r="A348" s="3">
        <v>44245</v>
      </c>
      <c r="B348" s="22">
        <v>44245</v>
      </c>
      <c r="C348" s="10">
        <v>334463</v>
      </c>
      <c r="D348">
        <f t="shared" si="661"/>
        <v>708</v>
      </c>
      <c r="E348" s="10">
        <v>5694</v>
      </c>
      <c r="F348">
        <f t="shared" si="662"/>
        <v>22</v>
      </c>
      <c r="G348" s="10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 s="22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 s="22">
        <f t="shared" si="672"/>
        <v>84162.808253648705</v>
      </c>
      <c r="S348" s="22">
        <f>+IFERROR(E348/3.974,"")</f>
        <v>1432.8132863613487</v>
      </c>
      <c r="T348" s="22">
        <f t="shared" si="673"/>
        <v>79877.20181177654</v>
      </c>
      <c r="U348" s="22">
        <f t="shared" si="674"/>
        <v>2852.7931555108203</v>
      </c>
      <c r="V348" s="10">
        <v>1820681</v>
      </c>
      <c r="W348">
        <f t="shared" si="675"/>
        <v>8758</v>
      </c>
      <c r="X348" s="22">
        <f t="shared" si="676"/>
        <v>4645</v>
      </c>
      <c r="Y348" s="35">
        <f t="shared" si="677"/>
        <v>458148.21338701557</v>
      </c>
      <c r="Z348" s="10">
        <v>1482668</v>
      </c>
      <c r="AA348" s="22">
        <f t="shared" si="678"/>
        <v>8050</v>
      </c>
      <c r="AB348" s="28">
        <f t="shared" si="679"/>
        <v>0.81434803790449839</v>
      </c>
      <c r="AC348" s="31">
        <f t="shared" si="680"/>
        <v>4441</v>
      </c>
      <c r="AD348">
        <f t="shared" si="681"/>
        <v>338013</v>
      </c>
      <c r="AE348">
        <f t="shared" si="682"/>
        <v>708</v>
      </c>
      <c r="AF348" s="28">
        <f t="shared" si="683"/>
        <v>0.18565196209550164</v>
      </c>
      <c r="AG348" s="31">
        <f t="shared" si="684"/>
        <v>204</v>
      </c>
      <c r="AH348" s="35">
        <f t="shared" si="685"/>
        <v>8.0840374514729391E-2</v>
      </c>
      <c r="AI348" s="35">
        <f t="shared" si="686"/>
        <v>85056.114745848012</v>
      </c>
      <c r="AJ348" s="10">
        <v>9514</v>
      </c>
      <c r="AK348" s="22">
        <f t="shared" si="687"/>
        <v>-750</v>
      </c>
      <c r="AL348" s="22">
        <f t="shared" si="688"/>
        <v>-7.3070927513639861E-2</v>
      </c>
      <c r="AM348" s="35">
        <f t="shared" si="689"/>
        <v>2394.0613990941115</v>
      </c>
      <c r="AN348" s="35">
        <f t="shared" si="690"/>
        <v>2.8445597868822562E-2</v>
      </c>
      <c r="AO348" s="10">
        <v>377</v>
      </c>
      <c r="AP348">
        <f t="shared" si="658"/>
        <v>0</v>
      </c>
      <c r="AQ348">
        <f t="shared" si="659"/>
        <v>0</v>
      </c>
      <c r="AR348" s="35">
        <f t="shared" si="691"/>
        <v>94.866633115249115</v>
      </c>
      <c r="AS348" s="10">
        <v>1229</v>
      </c>
      <c r="AT348" s="22">
        <f t="shared" si="692"/>
        <v>45</v>
      </c>
      <c r="AU348" s="22">
        <f t="shared" si="693"/>
        <v>3.8006756756756799E-2</v>
      </c>
      <c r="AV348" s="35">
        <f t="shared" si="694"/>
        <v>309.26019124307999</v>
      </c>
      <c r="AW348" s="51">
        <f t="shared" si="695"/>
        <v>3.6745469603513691E-3</v>
      </c>
      <c r="AX348" s="10">
        <v>217</v>
      </c>
      <c r="AY348">
        <f t="shared" si="696"/>
        <v>7</v>
      </c>
      <c r="AZ348" s="22">
        <f t="shared" si="697"/>
        <v>3.3333333333333437E-2</v>
      </c>
      <c r="BA348" s="35">
        <f t="shared" si="698"/>
        <v>54.604932058379461</v>
      </c>
      <c r="BB348" s="51">
        <f t="shared" si="699"/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 t="shared" si="700"/>
        <v>-698</v>
      </c>
      <c r="BE348" s="51">
        <f t="shared" si="701"/>
        <v>-5.7997507270461157E-2</v>
      </c>
      <c r="BF348" s="35">
        <f t="shared" si="702"/>
        <v>2852.7931555108203</v>
      </c>
      <c r="BG348" s="35">
        <f t="shared" si="703"/>
        <v>3.3896126028888099E-2</v>
      </c>
      <c r="BH348" s="45">
        <v>59132</v>
      </c>
      <c r="BI348" s="48">
        <f t="shared" si="665"/>
        <v>116</v>
      </c>
      <c r="BJ348" s="14">
        <v>130876</v>
      </c>
      <c r="BK348" s="48">
        <f t="shared" si="666"/>
        <v>278</v>
      </c>
      <c r="BL348" s="14">
        <v>97262</v>
      </c>
      <c r="BM348" s="48">
        <f t="shared" si="704"/>
        <v>183</v>
      </c>
      <c r="BN348" s="14">
        <v>39132</v>
      </c>
      <c r="BO348" s="48">
        <f t="shared" si="705"/>
        <v>111</v>
      </c>
      <c r="BP348" s="14">
        <v>8061</v>
      </c>
      <c r="BQ348" s="48">
        <f t="shared" si="706"/>
        <v>20</v>
      </c>
      <c r="BR348" s="16">
        <v>30</v>
      </c>
      <c r="BS348" s="24">
        <f t="shared" si="707"/>
        <v>0</v>
      </c>
      <c r="BT348" s="16">
        <v>257</v>
      </c>
      <c r="BU348" s="24">
        <f t="shared" si="708"/>
        <v>1</v>
      </c>
      <c r="BV348" s="16">
        <v>1120</v>
      </c>
      <c r="BW348" s="24">
        <f t="shared" si="709"/>
        <v>4</v>
      </c>
      <c r="BX348" s="16">
        <v>2772</v>
      </c>
      <c r="BY348" s="24">
        <f t="shared" si="710"/>
        <v>10</v>
      </c>
      <c r="BZ348" s="21">
        <v>1515</v>
      </c>
      <c r="CA348" s="27">
        <f t="shared" si="711"/>
        <v>7</v>
      </c>
    </row>
    <row r="349" spans="1:79">
      <c r="A349" s="3">
        <v>44246</v>
      </c>
      <c r="B349" s="22">
        <v>44246</v>
      </c>
      <c r="C349" s="10">
        <v>335339</v>
      </c>
      <c r="D349">
        <f t="shared" si="661"/>
        <v>876</v>
      </c>
      <c r="E349" s="10">
        <v>5711</v>
      </c>
      <c r="F349">
        <f t="shared" si="662"/>
        <v>17</v>
      </c>
      <c r="G349" s="10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 s="22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 s="22">
        <f t="shared" si="672"/>
        <v>84383.241066935079</v>
      </c>
      <c r="S349" s="22">
        <f>+IFERROR(E349/3.974,"")</f>
        <v>1437.0910920986412</v>
      </c>
      <c r="T349" s="22">
        <f t="shared" si="673"/>
        <v>80220.181177654755</v>
      </c>
      <c r="U349" s="22">
        <f t="shared" si="674"/>
        <v>2725.9687971816807</v>
      </c>
      <c r="V349" s="10">
        <v>1831330</v>
      </c>
      <c r="W349">
        <f t="shared" si="675"/>
        <v>10649</v>
      </c>
      <c r="X349" s="22">
        <f t="shared" si="676"/>
        <v>1891</v>
      </c>
      <c r="Y349" s="35">
        <f t="shared" si="677"/>
        <v>460827.88122798188</v>
      </c>
      <c r="Z349" s="10">
        <v>1492441</v>
      </c>
      <c r="AA349" s="22">
        <f t="shared" si="678"/>
        <v>9773</v>
      </c>
      <c r="AB349" s="28">
        <f t="shared" si="679"/>
        <v>0.81494924453812256</v>
      </c>
      <c r="AC349" s="31">
        <f t="shared" si="680"/>
        <v>1723</v>
      </c>
      <c r="AD349">
        <f t="shared" si="681"/>
        <v>338889</v>
      </c>
      <c r="AE349">
        <f t="shared" si="682"/>
        <v>876</v>
      </c>
      <c r="AF349" s="28">
        <f t="shared" si="683"/>
        <v>0.18505075546187744</v>
      </c>
      <c r="AG349" s="31">
        <f t="shared" si="684"/>
        <v>168</v>
      </c>
      <c r="AH349" s="35">
        <f t="shared" si="685"/>
        <v>8.2261245187341528E-2</v>
      </c>
      <c r="AI349" s="35">
        <f t="shared" si="686"/>
        <v>85276.547559134371</v>
      </c>
      <c r="AJ349" s="10">
        <v>9112</v>
      </c>
      <c r="AK349" s="22">
        <f t="shared" si="687"/>
        <v>-402</v>
      </c>
      <c r="AL349" s="22">
        <f t="shared" si="688"/>
        <v>-4.2253521126760618E-2</v>
      </c>
      <c r="AM349" s="35">
        <f t="shared" si="689"/>
        <v>2292.9038751887265</v>
      </c>
      <c r="AN349" s="35">
        <f t="shared" si="690"/>
        <v>2.7172503049153245E-2</v>
      </c>
      <c r="AO349" s="10">
        <v>364</v>
      </c>
      <c r="AP349">
        <f t="shared" si="658"/>
        <v>-13</v>
      </c>
      <c r="AQ349">
        <f t="shared" si="659"/>
        <v>-3.4482758620689613E-2</v>
      </c>
      <c r="AR349" s="35">
        <f t="shared" si="691"/>
        <v>91.595369904378458</v>
      </c>
      <c r="AS349" s="10">
        <v>1151</v>
      </c>
      <c r="AT349" s="22">
        <f t="shared" si="692"/>
        <v>-78</v>
      </c>
      <c r="AU349" s="22">
        <f t="shared" si="693"/>
        <v>-6.3466232709519899E-2</v>
      </c>
      <c r="AV349" s="35">
        <f t="shared" si="694"/>
        <v>289.63261197785607</v>
      </c>
      <c r="AW349" s="51">
        <f t="shared" si="695"/>
        <v>3.432347564703181E-3</v>
      </c>
      <c r="AX349" s="10">
        <v>206</v>
      </c>
      <c r="AY349">
        <f t="shared" si="696"/>
        <v>-11</v>
      </c>
      <c r="AZ349" s="22">
        <f t="shared" si="697"/>
        <v>-5.0691244239631339E-2</v>
      </c>
      <c r="BA349" s="35">
        <f t="shared" si="698"/>
        <v>51.836940110719674</v>
      </c>
      <c r="BB349" s="51">
        <f t="shared" si="699"/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 t="shared" si="700"/>
        <v>-504</v>
      </c>
      <c r="BE349" s="51">
        <f t="shared" si="701"/>
        <v>-4.4456205345329458E-2</v>
      </c>
      <c r="BF349" s="35">
        <f t="shared" si="702"/>
        <v>2725.9687971816807</v>
      </c>
      <c r="BG349" s="35">
        <f t="shared" si="703"/>
        <v>3.2304623082910128E-2</v>
      </c>
      <c r="BH349" s="45">
        <v>59348</v>
      </c>
      <c r="BI349" s="48">
        <f t="shared" si="665"/>
        <v>216</v>
      </c>
      <c r="BJ349" s="14">
        <v>131170</v>
      </c>
      <c r="BK349" s="48">
        <f t="shared" si="666"/>
        <v>294</v>
      </c>
      <c r="BL349" s="14">
        <v>97496</v>
      </c>
      <c r="BM349" s="48">
        <f t="shared" si="704"/>
        <v>234</v>
      </c>
      <c r="BN349" s="14">
        <v>39234</v>
      </c>
      <c r="BO349" s="48">
        <f t="shared" si="705"/>
        <v>102</v>
      </c>
      <c r="BP349" s="14">
        <v>8091</v>
      </c>
      <c r="BQ349" s="48">
        <f t="shared" si="706"/>
        <v>30</v>
      </c>
      <c r="BR349" s="16">
        <v>30</v>
      </c>
      <c r="BS349" s="24">
        <f t="shared" si="707"/>
        <v>0</v>
      </c>
      <c r="BT349" s="16">
        <v>258</v>
      </c>
      <c r="BU349" s="24">
        <f t="shared" si="708"/>
        <v>1</v>
      </c>
      <c r="BV349" s="16">
        <v>1127</v>
      </c>
      <c r="BW349" s="24">
        <f t="shared" si="709"/>
        <v>7</v>
      </c>
      <c r="BX349" s="16">
        <v>2779</v>
      </c>
      <c r="BY349" s="24">
        <f t="shared" si="710"/>
        <v>7</v>
      </c>
      <c r="BZ349" s="21">
        <v>1517</v>
      </c>
      <c r="CA349" s="27">
        <f t="shared" si="711"/>
        <v>2</v>
      </c>
    </row>
    <row r="350" spans="1:79">
      <c r="A350" s="3">
        <v>44247</v>
      </c>
      <c r="B350" s="22">
        <v>44247</v>
      </c>
      <c r="C350" s="10">
        <v>336037</v>
      </c>
      <c r="D350">
        <f t="shared" si="661"/>
        <v>698</v>
      </c>
      <c r="E350" s="10">
        <v>5727</v>
      </c>
      <c r="F350">
        <f t="shared" si="662"/>
        <v>16</v>
      </c>
      <c r="G350" s="10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 s="22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 s="22">
        <f t="shared" si="672"/>
        <v>84558.882737795662</v>
      </c>
      <c r="S350" s="22">
        <f>+IFERROR(G350/3.974,"")</f>
        <v>80478.359335681933</v>
      </c>
      <c r="T350" s="22">
        <f t="shared" si="673"/>
        <v>80478.359335681933</v>
      </c>
      <c r="U350" s="22">
        <f t="shared" si="674"/>
        <v>2639.4061399094112</v>
      </c>
      <c r="V350" s="10">
        <v>1840361</v>
      </c>
      <c r="W350">
        <f t="shared" si="675"/>
        <v>9031</v>
      </c>
      <c r="X350" s="22">
        <f t="shared" si="676"/>
        <v>-1618</v>
      </c>
      <c r="Y350" s="35">
        <f t="shared" si="677"/>
        <v>463100.40261701052</v>
      </c>
      <c r="Z350" s="10">
        <v>1500774</v>
      </c>
      <c r="AA350" s="22">
        <f t="shared" si="678"/>
        <v>8333</v>
      </c>
      <c r="AB350" s="28">
        <f t="shared" si="679"/>
        <v>0.81547805023036246</v>
      </c>
      <c r="AC350" s="31">
        <f t="shared" si="680"/>
        <v>-1440</v>
      </c>
      <c r="AD350">
        <f t="shared" si="681"/>
        <v>339587</v>
      </c>
      <c r="AE350">
        <f t="shared" si="682"/>
        <v>698</v>
      </c>
      <c r="AF350" s="28">
        <f t="shared" si="683"/>
        <v>0.18452194976963759</v>
      </c>
      <c r="AG350" s="31">
        <f t="shared" si="684"/>
        <v>-178</v>
      </c>
      <c r="AH350" s="35">
        <f t="shared" si="685"/>
        <v>7.7289336729044408E-2</v>
      </c>
      <c r="AI350" s="35">
        <f t="shared" si="686"/>
        <v>85452.189229994969</v>
      </c>
      <c r="AJ350" s="10">
        <v>8792</v>
      </c>
      <c r="AK350" s="22">
        <f t="shared" si="687"/>
        <v>-320</v>
      </c>
      <c r="AL350" s="22">
        <f t="shared" si="688"/>
        <v>-3.5118525021949121E-2</v>
      </c>
      <c r="AM350" s="35">
        <f t="shared" si="689"/>
        <v>2212.3804730749871</v>
      </c>
      <c r="AN350" s="35">
        <f t="shared" si="690"/>
        <v>2.6163785535521386E-2</v>
      </c>
      <c r="AO350" s="10">
        <v>353</v>
      </c>
      <c r="AP350">
        <f t="shared" si="658"/>
        <v>-11</v>
      </c>
      <c r="AQ350">
        <f t="shared" si="659"/>
        <v>-3.0219780219780223E-2</v>
      </c>
      <c r="AR350" s="35">
        <f t="shared" si="691"/>
        <v>88.827377956718664</v>
      </c>
      <c r="AS350" s="10">
        <v>1149</v>
      </c>
      <c r="AT350" s="22">
        <f t="shared" si="692"/>
        <v>-2</v>
      </c>
      <c r="AU350" s="22">
        <f t="shared" si="693"/>
        <v>-1.7376194613379914E-3</v>
      </c>
      <c r="AV350" s="35">
        <f t="shared" si="694"/>
        <v>289.1293407146452</v>
      </c>
      <c r="AW350" s="51">
        <f t="shared" si="695"/>
        <v>3.4192663307909548E-3</v>
      </c>
      <c r="AX350" s="10">
        <v>195</v>
      </c>
      <c r="AY350">
        <f t="shared" si="696"/>
        <v>-11</v>
      </c>
      <c r="AZ350" s="22">
        <f t="shared" si="697"/>
        <v>-5.3398058252427161E-2</v>
      </c>
      <c r="BA350" s="35">
        <f t="shared" si="698"/>
        <v>49.068948163059886</v>
      </c>
      <c r="BB350" s="51">
        <f t="shared" si="699"/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 t="shared" si="700"/>
        <v>-344</v>
      </c>
      <c r="BE350" s="51">
        <f t="shared" si="701"/>
        <v>-3.1754823225329964E-2</v>
      </c>
      <c r="BF350" s="35">
        <f t="shared" si="702"/>
        <v>2639.4061399094112</v>
      </c>
      <c r="BG350" s="35">
        <f t="shared" si="703"/>
        <v>3.1213824668116903E-2</v>
      </c>
      <c r="BH350" s="45">
        <v>59499</v>
      </c>
      <c r="BI350" s="48">
        <f t="shared" si="665"/>
        <v>151</v>
      </c>
      <c r="BJ350" s="14">
        <v>131423</v>
      </c>
      <c r="BK350" s="48">
        <f t="shared" si="666"/>
        <v>253</v>
      </c>
      <c r="BL350" s="14">
        <v>97704</v>
      </c>
      <c r="BM350" s="48">
        <f t="shared" si="704"/>
        <v>208</v>
      </c>
      <c r="BN350" s="14">
        <v>39310</v>
      </c>
      <c r="BO350" s="48">
        <f t="shared" si="705"/>
        <v>76</v>
      </c>
      <c r="BP350" s="14">
        <v>8101</v>
      </c>
      <c r="BQ350" s="48">
        <f t="shared" si="706"/>
        <v>10</v>
      </c>
      <c r="BR350" s="16">
        <v>30</v>
      </c>
      <c r="BS350" s="24">
        <f t="shared" si="707"/>
        <v>0</v>
      </c>
      <c r="BT350" s="16">
        <v>258</v>
      </c>
      <c r="BU350" s="24">
        <f t="shared" si="708"/>
        <v>0</v>
      </c>
      <c r="BV350" s="16">
        <v>1130</v>
      </c>
      <c r="BW350" s="24">
        <f t="shared" si="709"/>
        <v>3</v>
      </c>
      <c r="BX350" s="16">
        <v>2787</v>
      </c>
      <c r="BY350" s="24">
        <f t="shared" si="710"/>
        <v>8</v>
      </c>
      <c r="BZ350" s="21">
        <v>1522</v>
      </c>
      <c r="CA350" s="27">
        <f t="shared" si="711"/>
        <v>5</v>
      </c>
    </row>
    <row r="351" spans="1:79">
      <c r="A351" s="3">
        <v>44248</v>
      </c>
      <c r="B351" s="22">
        <v>44248</v>
      </c>
      <c r="C351" s="10">
        <v>336521</v>
      </c>
      <c r="D351">
        <f t="shared" si="661"/>
        <v>484</v>
      </c>
      <c r="E351" s="10">
        <v>5742</v>
      </c>
      <c r="F351">
        <f t="shared" si="662"/>
        <v>15</v>
      </c>
      <c r="G351" s="10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390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 s="22">
        <f t="shared" si="669"/>
        <v>1.4382460529952068E-3</v>
      </c>
      <c r="O351">
        <f t="shared" ref="O351:O390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 s="22">
        <f t="shared" si="672"/>
        <v>84680.674383492704</v>
      </c>
      <c r="S351" s="22">
        <f t="shared" ref="S351:S390" si="714">+IFERROR(E351/3.974,"")</f>
        <v>1444.8917966784095</v>
      </c>
      <c r="T351" s="22">
        <f t="shared" si="673"/>
        <v>80691.49471565173</v>
      </c>
      <c r="U351" s="22">
        <f t="shared" si="674"/>
        <v>2544.2878711625567</v>
      </c>
      <c r="V351" s="10">
        <v>1846242</v>
      </c>
      <c r="W351">
        <f t="shared" si="675"/>
        <v>5881</v>
      </c>
      <c r="X351" s="22">
        <f t="shared" si="676"/>
        <v>-3150</v>
      </c>
      <c r="Y351" s="35">
        <f t="shared" si="677"/>
        <v>464580.2717664821</v>
      </c>
      <c r="Z351" s="10">
        <v>1506171</v>
      </c>
      <c r="AA351" s="22">
        <f t="shared" si="678"/>
        <v>5397</v>
      </c>
      <c r="AB351" s="28">
        <f t="shared" si="679"/>
        <v>0.81580367037473955</v>
      </c>
      <c r="AC351" s="31">
        <f t="shared" si="680"/>
        <v>-2936</v>
      </c>
      <c r="AD351">
        <f t="shared" si="681"/>
        <v>340071</v>
      </c>
      <c r="AE351">
        <f t="shared" si="682"/>
        <v>484</v>
      </c>
      <c r="AF351" s="28">
        <f t="shared" si="683"/>
        <v>0.18419632962526039</v>
      </c>
      <c r="AG351" s="31">
        <f t="shared" si="684"/>
        <v>-214</v>
      </c>
      <c r="AH351" s="35">
        <f t="shared" si="685"/>
        <v>8.2298928753613332E-2</v>
      </c>
      <c r="AI351" s="35">
        <f t="shared" si="686"/>
        <v>85573.980875691996</v>
      </c>
      <c r="AJ351" s="10">
        <v>8392</v>
      </c>
      <c r="AK351" s="22">
        <f t="shared" si="687"/>
        <v>-400</v>
      </c>
      <c r="AL351" s="22">
        <f t="shared" si="688"/>
        <v>-4.5495905368516887E-2</v>
      </c>
      <c r="AM351" s="35">
        <f t="shared" si="689"/>
        <v>2111.7262204328131</v>
      </c>
      <c r="AN351" s="35">
        <f t="shared" si="690"/>
        <v>2.4937522472594578E-2</v>
      </c>
      <c r="AO351" s="10">
        <v>375</v>
      </c>
      <c r="AP351">
        <f t="shared" si="658"/>
        <v>22</v>
      </c>
      <c r="AQ351">
        <f t="shared" si="659"/>
        <v>6.2322946175637384E-2</v>
      </c>
      <c r="AR351" s="35">
        <f t="shared" si="691"/>
        <v>94.363361852038238</v>
      </c>
      <c r="AS351" s="10">
        <v>1143</v>
      </c>
      <c r="AT351" s="22">
        <f t="shared" si="692"/>
        <v>-6</v>
      </c>
      <c r="AU351" s="22">
        <f t="shared" si="693"/>
        <v>-5.2219321148825326E-3</v>
      </c>
      <c r="AV351" s="35">
        <f t="shared" si="694"/>
        <v>287.61952692501256</v>
      </c>
      <c r="AW351" s="51">
        <f t="shared" si="695"/>
        <v>3.3965190879618212E-3</v>
      </c>
      <c r="AX351" s="10">
        <v>201</v>
      </c>
      <c r="AY351">
        <f t="shared" si="696"/>
        <v>6</v>
      </c>
      <c r="AZ351" s="22">
        <f t="shared" si="697"/>
        <v>3.076923076923066E-2</v>
      </c>
      <c r="BA351" s="35">
        <f t="shared" si="698"/>
        <v>50.578761952692496</v>
      </c>
      <c r="BB351" s="51">
        <f t="shared" si="699"/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 t="shared" si="700"/>
        <v>-378</v>
      </c>
      <c r="BE351" s="51">
        <f t="shared" si="701"/>
        <v>-3.6037753837353415E-2</v>
      </c>
      <c r="BF351" s="35">
        <f t="shared" si="702"/>
        <v>2544.2878711625567</v>
      </c>
      <c r="BG351" s="35">
        <f t="shared" si="703"/>
        <v>3.0045673226930861E-2</v>
      </c>
      <c r="BH351" s="45">
        <v>59624</v>
      </c>
      <c r="BI351" s="48">
        <f t="shared" si="665"/>
        <v>125</v>
      </c>
      <c r="BJ351" s="14">
        <v>131554</v>
      </c>
      <c r="BK351" s="48">
        <f t="shared" si="666"/>
        <v>131</v>
      </c>
      <c r="BL351" s="14">
        <v>97840</v>
      </c>
      <c r="BM351" s="48">
        <f t="shared" si="704"/>
        <v>136</v>
      </c>
      <c r="BN351" s="14">
        <v>39379</v>
      </c>
      <c r="BO351" s="48">
        <f t="shared" si="705"/>
        <v>69</v>
      </c>
      <c r="BP351" s="14">
        <v>8124</v>
      </c>
      <c r="BQ351" s="48">
        <f t="shared" si="706"/>
        <v>23</v>
      </c>
      <c r="BR351" s="16">
        <v>30</v>
      </c>
      <c r="BS351" s="24">
        <f t="shared" si="707"/>
        <v>0</v>
      </c>
      <c r="BT351" s="16">
        <v>258</v>
      </c>
      <c r="BU351" s="24">
        <f t="shared" si="708"/>
        <v>0</v>
      </c>
      <c r="BV351" s="16">
        <v>1132</v>
      </c>
      <c r="BW351" s="24">
        <f t="shared" si="709"/>
        <v>2</v>
      </c>
      <c r="BX351" s="16">
        <v>2794</v>
      </c>
      <c r="BY351" s="24">
        <f t="shared" si="710"/>
        <v>7</v>
      </c>
      <c r="BZ351" s="21">
        <v>1528</v>
      </c>
      <c r="CA351" s="27">
        <f t="shared" si="711"/>
        <v>6</v>
      </c>
    </row>
    <row r="352" spans="1:79">
      <c r="A352" s="3">
        <v>44249</v>
      </c>
      <c r="B352" s="22">
        <v>44249</v>
      </c>
      <c r="C352" s="10">
        <v>337087</v>
      </c>
      <c r="D352">
        <f t="shared" si="661"/>
        <v>566</v>
      </c>
      <c r="E352" s="10">
        <v>5756</v>
      </c>
      <c r="F352">
        <f t="shared" si="662"/>
        <v>14</v>
      </c>
      <c r="G352" s="10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 s="2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 s="22">
        <f t="shared" si="672"/>
        <v>84823.10015098138</v>
      </c>
      <c r="S352" s="22">
        <f t="shared" si="714"/>
        <v>1448.4146955208857</v>
      </c>
      <c r="T352" s="22">
        <f t="shared" si="673"/>
        <v>80885.505787619521</v>
      </c>
      <c r="U352" s="22">
        <f t="shared" si="674"/>
        <v>2489.179667840966</v>
      </c>
      <c r="V352" s="10">
        <v>1856433</v>
      </c>
      <c r="W352">
        <f t="shared" si="675"/>
        <v>10191</v>
      </c>
      <c r="X352" s="22">
        <f t="shared" si="676"/>
        <v>4310</v>
      </c>
      <c r="Y352" s="35">
        <f t="shared" si="677"/>
        <v>467144.6904881731</v>
      </c>
      <c r="Z352" s="10">
        <v>1515796</v>
      </c>
      <c r="AA352" s="22">
        <f t="shared" si="678"/>
        <v>9625</v>
      </c>
      <c r="AB352" s="28">
        <f t="shared" si="679"/>
        <v>0.8165099413768232</v>
      </c>
      <c r="AC352" s="31">
        <f t="shared" si="680"/>
        <v>4228</v>
      </c>
      <c r="AD352">
        <f t="shared" si="681"/>
        <v>340637</v>
      </c>
      <c r="AE352">
        <f t="shared" si="682"/>
        <v>566</v>
      </c>
      <c r="AF352" s="28">
        <f t="shared" si="683"/>
        <v>0.1834900586231768</v>
      </c>
      <c r="AG352" s="31">
        <f t="shared" si="684"/>
        <v>82</v>
      </c>
      <c r="AH352" s="35">
        <f t="shared" si="685"/>
        <v>5.5539201256010202E-2</v>
      </c>
      <c r="AI352" s="35">
        <f t="shared" si="686"/>
        <v>85716.406643180671</v>
      </c>
      <c r="AJ352" s="10">
        <v>8186</v>
      </c>
      <c r="AK352" s="22">
        <f t="shared" si="687"/>
        <v>-206</v>
      </c>
      <c r="AL352" s="22">
        <f t="shared" si="688"/>
        <v>-2.454718779790277E-2</v>
      </c>
      <c r="AM352" s="35">
        <f t="shared" si="689"/>
        <v>2059.8892803220933</v>
      </c>
      <c r="AN352" s="35">
        <f t="shared" si="690"/>
        <v>2.4284531886426947E-2</v>
      </c>
      <c r="AO352" s="10">
        <v>367</v>
      </c>
      <c r="AP352">
        <f t="shared" si="658"/>
        <v>-8</v>
      </c>
      <c r="AQ352">
        <f t="shared" si="659"/>
        <v>-2.1333333333333315E-2</v>
      </c>
      <c r="AR352" s="35">
        <f t="shared" si="691"/>
        <v>92.350276799194759</v>
      </c>
      <c r="AS352" s="10">
        <v>1144</v>
      </c>
      <c r="AT352" s="22">
        <f t="shared" si="692"/>
        <v>1</v>
      </c>
      <c r="AU352" s="22">
        <f t="shared" si="693"/>
        <v>8.7489063867018935E-4</v>
      </c>
      <c r="AV352" s="35">
        <f t="shared" si="694"/>
        <v>287.871162556618</v>
      </c>
      <c r="AW352" s="51">
        <f t="shared" si="695"/>
        <v>3.3937826139839272E-3</v>
      </c>
      <c r="AX352" s="10">
        <v>195</v>
      </c>
      <c r="AY352">
        <f t="shared" si="696"/>
        <v>-6</v>
      </c>
      <c r="AZ352" s="22">
        <f t="shared" si="697"/>
        <v>-2.9850746268656692E-2</v>
      </c>
      <c r="BA352" s="35">
        <f t="shared" si="698"/>
        <v>49.068948163059886</v>
      </c>
      <c r="BB352" s="51">
        <f t="shared" si="699"/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 t="shared" si="700"/>
        <v>-219</v>
      </c>
      <c r="BE352" s="51">
        <f t="shared" si="701"/>
        <v>-2.1659578676688773E-2</v>
      </c>
      <c r="BF352" s="35">
        <f t="shared" si="702"/>
        <v>2489.179667840966</v>
      </c>
      <c r="BG352" s="35">
        <f t="shared" si="703"/>
        <v>2.9345539875462418E-2</v>
      </c>
      <c r="BH352" s="45">
        <v>59763</v>
      </c>
      <c r="BI352" s="48">
        <f t="shared" si="665"/>
        <v>139</v>
      </c>
      <c r="BJ352" s="14">
        <v>131742</v>
      </c>
      <c r="BK352" s="48">
        <f t="shared" si="666"/>
        <v>188</v>
      </c>
      <c r="BL352" s="14">
        <v>97967</v>
      </c>
      <c r="BM352" s="48">
        <f t="shared" si="704"/>
        <v>127</v>
      </c>
      <c r="BN352" s="14">
        <v>39469</v>
      </c>
      <c r="BO352" s="48">
        <f t="shared" si="705"/>
        <v>90</v>
      </c>
      <c r="BP352" s="14">
        <v>8146</v>
      </c>
      <c r="BQ352" s="48">
        <f t="shared" si="706"/>
        <v>22</v>
      </c>
      <c r="BR352" s="16">
        <v>30</v>
      </c>
      <c r="BS352" s="24">
        <f t="shared" si="707"/>
        <v>0</v>
      </c>
      <c r="BT352" s="16">
        <v>258</v>
      </c>
      <c r="BU352" s="24">
        <f t="shared" si="708"/>
        <v>0</v>
      </c>
      <c r="BV352" s="16">
        <v>1133</v>
      </c>
      <c r="BW352" s="24">
        <f t="shared" si="709"/>
        <v>1</v>
      </c>
      <c r="BX352" s="16">
        <v>2803</v>
      </c>
      <c r="BY352" s="24">
        <f t="shared" si="710"/>
        <v>9</v>
      </c>
      <c r="BZ352" s="21">
        <v>1532</v>
      </c>
      <c r="CA352" s="27">
        <f t="shared" si="711"/>
        <v>4</v>
      </c>
    </row>
    <row r="353" spans="1:79">
      <c r="A353" s="3">
        <v>44250</v>
      </c>
      <c r="B353" s="22">
        <v>44250</v>
      </c>
      <c r="C353" s="10">
        <v>337805</v>
      </c>
      <c r="D353">
        <f t="shared" si="661"/>
        <v>718</v>
      </c>
      <c r="E353" s="10">
        <v>5772</v>
      </c>
      <c r="F353">
        <f t="shared" si="662"/>
        <v>16</v>
      </c>
      <c r="G353" s="10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 s="22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 s="22">
        <f t="shared" si="672"/>
        <v>85003.774534474083</v>
      </c>
      <c r="S353" s="22">
        <f t="shared" si="714"/>
        <v>1452.4408656265728</v>
      </c>
      <c r="T353" s="22">
        <f t="shared" si="673"/>
        <v>81086.562657272269</v>
      </c>
      <c r="U353" s="22">
        <f t="shared" si="674"/>
        <v>2464.7710115752388</v>
      </c>
      <c r="V353" s="10">
        <v>1865709</v>
      </c>
      <c r="W353">
        <f t="shared" si="675"/>
        <v>9276</v>
      </c>
      <c r="X353" s="22">
        <f t="shared" si="676"/>
        <v>-915</v>
      </c>
      <c r="Y353" s="35">
        <f t="shared" si="677"/>
        <v>469478.8626069451</v>
      </c>
      <c r="Z353" s="10">
        <v>1524354</v>
      </c>
      <c r="AA353" s="22">
        <f t="shared" si="678"/>
        <v>8558</v>
      </c>
      <c r="AB353" s="28">
        <f t="shared" si="679"/>
        <v>0.81703738364342993</v>
      </c>
      <c r="AC353" s="31">
        <f t="shared" si="680"/>
        <v>-1067</v>
      </c>
      <c r="AD353">
        <f t="shared" si="681"/>
        <v>341355</v>
      </c>
      <c r="AE353">
        <f t="shared" si="682"/>
        <v>718</v>
      </c>
      <c r="AF353" s="28">
        <f t="shared" si="683"/>
        <v>0.18296261635657007</v>
      </c>
      <c r="AG353" s="31">
        <f t="shared" si="684"/>
        <v>152</v>
      </c>
      <c r="AH353" s="35">
        <f t="shared" si="685"/>
        <v>7.7404053471323842E-2</v>
      </c>
      <c r="AI353" s="35">
        <f t="shared" si="686"/>
        <v>85897.081026673375</v>
      </c>
      <c r="AJ353" s="10">
        <v>8163</v>
      </c>
      <c r="AK353" s="22">
        <f t="shared" si="687"/>
        <v>-23</v>
      </c>
      <c r="AL353" s="22">
        <f t="shared" si="688"/>
        <v>-2.8096750549718719E-3</v>
      </c>
      <c r="AM353" s="35">
        <f t="shared" si="689"/>
        <v>2054.1016607951683</v>
      </c>
      <c r="AN353" s="35">
        <f t="shared" si="690"/>
        <v>2.4164828821361437E-2</v>
      </c>
      <c r="AO353" s="10">
        <v>336</v>
      </c>
      <c r="AP353">
        <f t="shared" si="658"/>
        <v>-31</v>
      </c>
      <c r="AQ353">
        <f t="shared" si="659"/>
        <v>-8.4468664850136266E-2</v>
      </c>
      <c r="AR353" s="35">
        <f t="shared" si="691"/>
        <v>84.549572219426267</v>
      </c>
      <c r="AS353" s="10">
        <v>1115</v>
      </c>
      <c r="AT353" s="22">
        <f t="shared" si="692"/>
        <v>-29</v>
      </c>
      <c r="AU353" s="22">
        <f t="shared" si="693"/>
        <v>-2.534965034965031E-2</v>
      </c>
      <c r="AV353" s="35">
        <f t="shared" si="694"/>
        <v>280.5737292400604</v>
      </c>
      <c r="AW353" s="51">
        <f t="shared" si="695"/>
        <v>3.3007208300646824E-3</v>
      </c>
      <c r="AX353" s="10">
        <v>181</v>
      </c>
      <c r="AY353">
        <f t="shared" si="696"/>
        <v>-14</v>
      </c>
      <c r="AZ353" s="22">
        <f t="shared" si="697"/>
        <v>-7.1794871794871762E-2</v>
      </c>
      <c r="BA353" s="35">
        <f t="shared" si="698"/>
        <v>45.546049320583791</v>
      </c>
      <c r="BB353" s="51">
        <f t="shared" si="699"/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 t="shared" si="700"/>
        <v>-97</v>
      </c>
      <c r="BE353" s="51">
        <f t="shared" si="701"/>
        <v>-9.8059037606146315E-3</v>
      </c>
      <c r="BF353" s="35">
        <f t="shared" si="702"/>
        <v>2464.7710115752388</v>
      </c>
      <c r="BG353" s="35">
        <f t="shared" si="703"/>
        <v>2.8996018412989742E-2</v>
      </c>
      <c r="BH353" s="45">
        <v>59904</v>
      </c>
      <c r="BI353" s="48">
        <f t="shared" si="665"/>
        <v>141</v>
      </c>
      <c r="BJ353" s="14">
        <v>132007</v>
      </c>
      <c r="BK353" s="48">
        <f t="shared" si="666"/>
        <v>265</v>
      </c>
      <c r="BL353" s="14">
        <v>98181</v>
      </c>
      <c r="BM353" s="48">
        <f t="shared" si="704"/>
        <v>214</v>
      </c>
      <c r="BN353" s="14">
        <v>39554</v>
      </c>
      <c r="BO353" s="48">
        <f t="shared" si="705"/>
        <v>85</v>
      </c>
      <c r="BP353" s="14">
        <v>8159</v>
      </c>
      <c r="BQ353" s="48">
        <f t="shared" si="706"/>
        <v>13</v>
      </c>
      <c r="BR353" s="16">
        <v>30</v>
      </c>
      <c r="BS353" s="24">
        <f t="shared" si="707"/>
        <v>0</v>
      </c>
      <c r="BT353" s="16">
        <v>258</v>
      </c>
      <c r="BU353" s="24">
        <f t="shared" si="708"/>
        <v>0</v>
      </c>
      <c r="BV353" s="16">
        <v>1137</v>
      </c>
      <c r="BW353" s="24">
        <f t="shared" si="709"/>
        <v>4</v>
      </c>
      <c r="BX353" s="16">
        <v>2811</v>
      </c>
      <c r="BY353" s="24">
        <f t="shared" si="710"/>
        <v>8</v>
      </c>
      <c r="BZ353" s="21">
        <v>1536</v>
      </c>
      <c r="CA353" s="27">
        <f t="shared" si="711"/>
        <v>4</v>
      </c>
    </row>
    <row r="354" spans="1:79">
      <c r="A354" s="3">
        <v>44251</v>
      </c>
      <c r="B354" s="22">
        <v>44251</v>
      </c>
      <c r="C354" s="10">
        <v>338701</v>
      </c>
      <c r="D354">
        <f t="shared" si="661"/>
        <v>896</v>
      </c>
      <c r="E354" s="10">
        <v>5789</v>
      </c>
      <c r="F354">
        <f t="shared" si="662"/>
        <v>17</v>
      </c>
      <c r="G354" s="10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 s="22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 s="22">
        <f t="shared" si="672"/>
        <v>85229.240060392549</v>
      </c>
      <c r="S354" s="22">
        <f t="shared" si="714"/>
        <v>1456.718671363865</v>
      </c>
      <c r="T354" s="22">
        <f t="shared" si="673"/>
        <v>81349.521892299948</v>
      </c>
      <c r="U354" s="22">
        <f t="shared" si="674"/>
        <v>2422.9994967287366</v>
      </c>
      <c r="V354" s="10">
        <v>1875787</v>
      </c>
      <c r="W354">
        <f t="shared" si="675"/>
        <v>10078</v>
      </c>
      <c r="X354" s="22">
        <f t="shared" si="676"/>
        <v>802</v>
      </c>
      <c r="Y354" s="35">
        <f t="shared" si="677"/>
        <v>472014.84650226467</v>
      </c>
      <c r="Z354" s="10">
        <v>1533536</v>
      </c>
      <c r="AA354" s="22">
        <f t="shared" si="678"/>
        <v>9182</v>
      </c>
      <c r="AB354" s="28">
        <f t="shared" si="679"/>
        <v>0.81754271673702827</v>
      </c>
      <c r="AC354" s="31">
        <f t="shared" si="680"/>
        <v>624</v>
      </c>
      <c r="AD354">
        <f t="shared" si="681"/>
        <v>342251</v>
      </c>
      <c r="AE354">
        <f t="shared" si="682"/>
        <v>896</v>
      </c>
      <c r="AF354" s="28">
        <f t="shared" si="683"/>
        <v>0.18245728326297175</v>
      </c>
      <c r="AG354" s="31">
        <f t="shared" si="684"/>
        <v>178</v>
      </c>
      <c r="AH354" s="35">
        <f t="shared" si="685"/>
        <v>8.890652907322881E-2</v>
      </c>
      <c r="AI354" s="35">
        <f t="shared" si="686"/>
        <v>86122.546552591841</v>
      </c>
      <c r="AJ354" s="10">
        <v>8072</v>
      </c>
      <c r="AK354" s="22">
        <f t="shared" si="687"/>
        <v>-91</v>
      </c>
      <c r="AL354" s="22">
        <f t="shared" si="688"/>
        <v>-1.1147862305524892E-2</v>
      </c>
      <c r="AM354" s="35">
        <f t="shared" si="689"/>
        <v>2031.2028183190739</v>
      </c>
      <c r="AN354" s="35">
        <f t="shared" si="690"/>
        <v>2.3832229606644207E-2</v>
      </c>
      <c r="AO354" s="10">
        <v>349</v>
      </c>
      <c r="AP354">
        <f t="shared" si="658"/>
        <v>13</v>
      </c>
      <c r="AQ354">
        <f t="shared" si="659"/>
        <v>3.8690476190476275E-2</v>
      </c>
      <c r="AR354" s="35">
        <f t="shared" si="691"/>
        <v>87.820835430296924</v>
      </c>
      <c r="AS354" s="10">
        <v>1031</v>
      </c>
      <c r="AT354" s="22">
        <f t="shared" si="692"/>
        <v>-84</v>
      </c>
      <c r="AU354" s="22">
        <f t="shared" si="693"/>
        <v>-7.5336322869955175E-2</v>
      </c>
      <c r="AV354" s="35">
        <f t="shared" si="694"/>
        <v>259.4363361852038</v>
      </c>
      <c r="AW354" s="51">
        <f t="shared" si="695"/>
        <v>3.0439827458436791E-3</v>
      </c>
      <c r="AX354" s="10">
        <v>177</v>
      </c>
      <c r="AY354">
        <f t="shared" si="696"/>
        <v>-4</v>
      </c>
      <c r="AZ354" s="22">
        <f t="shared" si="697"/>
        <v>-2.2099447513812209E-2</v>
      </c>
      <c r="BA354" s="35">
        <f t="shared" si="698"/>
        <v>44.539506794162051</v>
      </c>
      <c r="BB354" s="51">
        <f t="shared" si="699"/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 t="shared" si="700"/>
        <v>-166</v>
      </c>
      <c r="BE354" s="51">
        <f t="shared" si="701"/>
        <v>-1.6947422154160341E-2</v>
      </c>
      <c r="BF354" s="35">
        <f t="shared" si="702"/>
        <v>2422.9994967287366</v>
      </c>
      <c r="BG354" s="35">
        <f t="shared" si="703"/>
        <v>2.8429204519620551E-2</v>
      </c>
      <c r="BH354" s="45">
        <v>60098</v>
      </c>
      <c r="BI354" s="48">
        <f t="shared" si="665"/>
        <v>194</v>
      </c>
      <c r="BJ354" s="14">
        <v>132320</v>
      </c>
      <c r="BK354" s="48">
        <f t="shared" si="666"/>
        <v>313</v>
      </c>
      <c r="BL354" s="14">
        <v>98442</v>
      </c>
      <c r="BM354" s="48">
        <f t="shared" si="704"/>
        <v>261</v>
      </c>
      <c r="BN354" s="14">
        <v>39663</v>
      </c>
      <c r="BO354" s="48">
        <f t="shared" si="705"/>
        <v>109</v>
      </c>
      <c r="BP354" s="14">
        <v>8178</v>
      </c>
      <c r="BQ354" s="48">
        <f t="shared" si="706"/>
        <v>19</v>
      </c>
      <c r="BR354" s="16">
        <v>30</v>
      </c>
      <c r="BS354" s="24">
        <f t="shared" si="707"/>
        <v>0</v>
      </c>
      <c r="BT354" s="16">
        <v>258</v>
      </c>
      <c r="BU354" s="24">
        <f t="shared" si="708"/>
        <v>0</v>
      </c>
      <c r="BV354" s="16">
        <v>1141</v>
      </c>
      <c r="BW354" s="24">
        <f t="shared" si="709"/>
        <v>4</v>
      </c>
      <c r="BX354" s="16">
        <v>2817</v>
      </c>
      <c r="BY354" s="24">
        <f t="shared" si="710"/>
        <v>6</v>
      </c>
      <c r="BZ354" s="21">
        <v>1543</v>
      </c>
      <c r="CA354" s="27">
        <f t="shared" si="711"/>
        <v>7</v>
      </c>
    </row>
    <row r="355" spans="1:79">
      <c r="A355" s="3">
        <v>44252</v>
      </c>
      <c r="B355" s="22">
        <v>44252</v>
      </c>
      <c r="C355" s="10">
        <v>339383</v>
      </c>
      <c r="D355">
        <f t="shared" si="661"/>
        <v>682</v>
      </c>
      <c r="E355" s="10">
        <v>5810</v>
      </c>
      <c r="F355">
        <f t="shared" si="662"/>
        <v>21</v>
      </c>
      <c r="G355" s="10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 s="22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 s="22">
        <f t="shared" si="672"/>
        <v>85400.855561147459</v>
      </c>
      <c r="S355" s="22">
        <f t="shared" si="714"/>
        <v>1462.0030196275791</v>
      </c>
      <c r="T355" s="22">
        <f t="shared" si="673"/>
        <v>81569.199798691494</v>
      </c>
      <c r="U355" s="22">
        <f t="shared" si="674"/>
        <v>2369.6527428283844</v>
      </c>
      <c r="V355" s="10">
        <v>1885696</v>
      </c>
      <c r="W355">
        <f t="shared" si="675"/>
        <v>9909</v>
      </c>
      <c r="X355" s="22">
        <f t="shared" si="676"/>
        <v>-169</v>
      </c>
      <c r="Y355" s="35">
        <f t="shared" si="677"/>
        <v>474508.30397584295</v>
      </c>
      <c r="Z355" s="10">
        <v>1542763</v>
      </c>
      <c r="AA355" s="22">
        <f t="shared" si="678"/>
        <v>9227</v>
      </c>
      <c r="AB355" s="28">
        <f t="shared" si="679"/>
        <v>0.81813982741650826</v>
      </c>
      <c r="AC355" s="31">
        <f t="shared" si="680"/>
        <v>45</v>
      </c>
      <c r="AD355">
        <f t="shared" si="681"/>
        <v>342933</v>
      </c>
      <c r="AE355">
        <f t="shared" si="682"/>
        <v>682</v>
      </c>
      <c r="AF355" s="28">
        <f t="shared" si="683"/>
        <v>0.18186017258349171</v>
      </c>
      <c r="AG355" s="31">
        <f t="shared" si="684"/>
        <v>-214</v>
      </c>
      <c r="AH355" s="35">
        <f t="shared" si="685"/>
        <v>6.8826319507518413E-2</v>
      </c>
      <c r="AI355" s="35">
        <f t="shared" si="686"/>
        <v>86294.16205334675</v>
      </c>
      <c r="AJ355" s="10">
        <v>7888</v>
      </c>
      <c r="AK355" s="22">
        <f t="shared" si="687"/>
        <v>-184</v>
      </c>
      <c r="AL355" s="22">
        <f t="shared" si="688"/>
        <v>-2.2794846382557021E-2</v>
      </c>
      <c r="AM355" s="35">
        <f t="shared" si="689"/>
        <v>1984.9018621036737</v>
      </c>
      <c r="AN355" s="35">
        <f t="shared" si="690"/>
        <v>2.3242177716621043E-2</v>
      </c>
      <c r="AO355" s="10">
        <v>341</v>
      </c>
      <c r="AP355">
        <f t="shared" si="658"/>
        <v>-8</v>
      </c>
      <c r="AQ355">
        <f t="shared" si="659"/>
        <v>-2.2922636103151817E-2</v>
      </c>
      <c r="AR355" s="35">
        <f t="shared" si="691"/>
        <v>85.807750377453445</v>
      </c>
      <c r="AS355" s="10">
        <v>1016</v>
      </c>
      <c r="AT355" s="22">
        <f t="shared" si="692"/>
        <v>-15</v>
      </c>
      <c r="AU355" s="22">
        <f t="shared" si="693"/>
        <v>-1.4548981571290032E-2</v>
      </c>
      <c r="AV355" s="35">
        <f t="shared" si="694"/>
        <v>255.66180171112228</v>
      </c>
      <c r="AW355" s="51">
        <f t="shared" si="695"/>
        <v>2.993667920903522E-3</v>
      </c>
      <c r="AX355" s="10">
        <v>172</v>
      </c>
      <c r="AY355">
        <f t="shared" si="696"/>
        <v>-5</v>
      </c>
      <c r="AZ355" s="22">
        <f t="shared" si="697"/>
        <v>-2.8248587570621431E-2</v>
      </c>
      <c r="BA355" s="35">
        <f t="shared" si="698"/>
        <v>43.281328636134873</v>
      </c>
      <c r="BB355" s="51">
        <f t="shared" si="699"/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 t="shared" si="700"/>
        <v>-212</v>
      </c>
      <c r="BE355" s="51">
        <f t="shared" si="701"/>
        <v>-2.2016824176965377E-2</v>
      </c>
      <c r="BF355" s="35">
        <f t="shared" si="702"/>
        <v>2369.6527428283844</v>
      </c>
      <c r="BG355" s="35">
        <f t="shared" si="703"/>
        <v>2.774741221569731E-2</v>
      </c>
      <c r="BH355" s="45">
        <v>60247</v>
      </c>
      <c r="BI355" s="48">
        <f t="shared" si="665"/>
        <v>149</v>
      </c>
      <c r="BJ355" s="14">
        <v>132558</v>
      </c>
      <c r="BK355" s="48">
        <f t="shared" si="666"/>
        <v>238</v>
      </c>
      <c r="BL355" s="14">
        <v>98634</v>
      </c>
      <c r="BM355" s="48">
        <f t="shared" si="704"/>
        <v>192</v>
      </c>
      <c r="BN355" s="14">
        <v>39752</v>
      </c>
      <c r="BO355" s="48">
        <f t="shared" si="705"/>
        <v>89</v>
      </c>
      <c r="BP355" s="14">
        <v>8192</v>
      </c>
      <c r="BQ355" s="48">
        <f t="shared" si="706"/>
        <v>14</v>
      </c>
      <c r="BR355" s="16">
        <v>30</v>
      </c>
      <c r="BS355" s="24">
        <f t="shared" si="707"/>
        <v>0</v>
      </c>
      <c r="BT355" s="16">
        <v>259</v>
      </c>
      <c r="BU355" s="24">
        <f t="shared" si="708"/>
        <v>1</v>
      </c>
      <c r="BV355" s="16">
        <v>1146</v>
      </c>
      <c r="BW355" s="24">
        <f t="shared" si="709"/>
        <v>5</v>
      </c>
      <c r="BX355" s="16">
        <v>2827</v>
      </c>
      <c r="BY355" s="24">
        <f t="shared" si="710"/>
        <v>10</v>
      </c>
      <c r="BZ355" s="21">
        <v>1548</v>
      </c>
      <c r="CA355" s="27">
        <f t="shared" si="711"/>
        <v>5</v>
      </c>
    </row>
    <row r="356" spans="1:79">
      <c r="A356" s="3">
        <v>44253</v>
      </c>
      <c r="B356" s="22">
        <v>44253</v>
      </c>
      <c r="C356" s="10">
        <v>339781</v>
      </c>
      <c r="D356">
        <f t="shared" si="661"/>
        <v>398</v>
      </c>
      <c r="E356" s="10">
        <v>5820</v>
      </c>
      <c r="F356">
        <f t="shared" si="662"/>
        <v>10</v>
      </c>
      <c r="G356" s="10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 s="22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 s="22">
        <f t="shared" si="672"/>
        <v>85501.006542526418</v>
      </c>
      <c r="S356" s="22">
        <f t="shared" si="714"/>
        <v>1464.5193759436336</v>
      </c>
      <c r="T356" s="22">
        <f t="shared" si="673"/>
        <v>81740.31202818318</v>
      </c>
      <c r="U356" s="22">
        <f t="shared" si="674"/>
        <v>2296.1751383995975</v>
      </c>
      <c r="V356" s="10">
        <v>1891638</v>
      </c>
      <c r="W356">
        <f t="shared" si="675"/>
        <v>5942</v>
      </c>
      <c r="X356" s="22">
        <f t="shared" si="676"/>
        <v>-3967</v>
      </c>
      <c r="Y356" s="35">
        <f t="shared" si="677"/>
        <v>476003.52289884246</v>
      </c>
      <c r="Z356" s="10">
        <v>1548307</v>
      </c>
      <c r="AA356" s="22">
        <f t="shared" si="678"/>
        <v>5544</v>
      </c>
      <c r="AB356" s="28">
        <f t="shared" si="679"/>
        <v>0.81850068564915701</v>
      </c>
      <c r="AC356" s="31">
        <f t="shared" si="680"/>
        <v>-3683</v>
      </c>
      <c r="AD356">
        <f t="shared" si="681"/>
        <v>343331</v>
      </c>
      <c r="AE356">
        <f t="shared" si="682"/>
        <v>398</v>
      </c>
      <c r="AF356" s="28">
        <f t="shared" si="683"/>
        <v>0.18149931435084302</v>
      </c>
      <c r="AG356" s="31">
        <f t="shared" si="684"/>
        <v>-284</v>
      </c>
      <c r="AH356" s="35">
        <f t="shared" si="685"/>
        <v>6.6980814540558736E-2</v>
      </c>
      <c r="AI356" s="35">
        <f t="shared" si="686"/>
        <v>86394.31303472571</v>
      </c>
      <c r="AJ356" s="10">
        <v>7620</v>
      </c>
      <c r="AK356" s="22">
        <f t="shared" si="687"/>
        <v>-268</v>
      </c>
      <c r="AL356" s="22">
        <f t="shared" si="688"/>
        <v>-3.3975659229208977E-2</v>
      </c>
      <c r="AM356" s="35">
        <f t="shared" si="689"/>
        <v>1917.4635128334171</v>
      </c>
      <c r="AN356" s="35">
        <f t="shared" si="690"/>
        <v>2.242620982338624E-2</v>
      </c>
      <c r="AO356" s="10">
        <v>352</v>
      </c>
      <c r="AP356">
        <f t="shared" si="658"/>
        <v>11</v>
      </c>
      <c r="AQ356">
        <f t="shared" si="659"/>
        <v>3.2258064516129004E-2</v>
      </c>
      <c r="AR356" s="35">
        <f t="shared" si="691"/>
        <v>88.575742325113225</v>
      </c>
      <c r="AS356" s="10">
        <v>986</v>
      </c>
      <c r="AT356" s="22">
        <f t="shared" si="692"/>
        <v>-30</v>
      </c>
      <c r="AU356" s="22">
        <f t="shared" si="693"/>
        <v>-2.9527559055118058E-2</v>
      </c>
      <c r="AV356" s="35">
        <f t="shared" si="694"/>
        <v>248.11273276295921</v>
      </c>
      <c r="AW356" s="51">
        <f t="shared" si="695"/>
        <v>2.9018691451258311E-3</v>
      </c>
      <c r="AX356" s="10">
        <v>167</v>
      </c>
      <c r="AY356">
        <f t="shared" si="696"/>
        <v>-5</v>
      </c>
      <c r="AZ356" s="22">
        <f t="shared" si="697"/>
        <v>-2.9069767441860517E-2</v>
      </c>
      <c r="BA356" s="35">
        <f t="shared" si="698"/>
        <v>42.023150478107695</v>
      </c>
      <c r="BB356" s="51">
        <f t="shared" si="699"/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 t="shared" si="700"/>
        <v>-292</v>
      </c>
      <c r="BE356" s="51">
        <f t="shared" si="701"/>
        <v>-3.1007751937984551E-2</v>
      </c>
      <c r="BF356" s="35">
        <f t="shared" si="702"/>
        <v>2296.1751383995975</v>
      </c>
      <c r="BG356" s="35">
        <f t="shared" si="703"/>
        <v>2.6855533417112786E-2</v>
      </c>
      <c r="BH356" s="45">
        <v>60350</v>
      </c>
      <c r="BI356" s="48">
        <f t="shared" si="665"/>
        <v>103</v>
      </c>
      <c r="BJ356" s="14">
        <v>132690</v>
      </c>
      <c r="BK356" s="48">
        <f t="shared" si="666"/>
        <v>132</v>
      </c>
      <c r="BL356" s="14">
        <v>98737</v>
      </c>
      <c r="BM356" s="48">
        <f t="shared" si="704"/>
        <v>103</v>
      </c>
      <c r="BN356" s="14">
        <v>39804</v>
      </c>
      <c r="BO356" s="48">
        <f t="shared" si="705"/>
        <v>52</v>
      </c>
      <c r="BP356" s="14">
        <v>8200</v>
      </c>
      <c r="BQ356" s="48">
        <f t="shared" si="706"/>
        <v>8</v>
      </c>
      <c r="BR356" s="16">
        <v>30</v>
      </c>
      <c r="BS356" s="24">
        <f t="shared" si="707"/>
        <v>0</v>
      </c>
      <c r="BT356" s="16">
        <v>260</v>
      </c>
      <c r="BU356" s="24">
        <f t="shared" si="708"/>
        <v>1</v>
      </c>
      <c r="BV356" s="16">
        <v>1150</v>
      </c>
      <c r="BW356" s="24">
        <f t="shared" si="709"/>
        <v>4</v>
      </c>
      <c r="BX356" s="16">
        <v>2831</v>
      </c>
      <c r="BY356" s="24">
        <f t="shared" si="710"/>
        <v>4</v>
      </c>
      <c r="BZ356" s="21">
        <v>1549</v>
      </c>
      <c r="CA356" s="27">
        <f t="shared" si="711"/>
        <v>1</v>
      </c>
    </row>
    <row r="357" spans="1:79">
      <c r="A357" s="3">
        <v>44254</v>
      </c>
      <c r="B357" s="22">
        <v>44254</v>
      </c>
      <c r="C357" s="10">
        <v>340445</v>
      </c>
      <c r="D357">
        <f t="shared" si="661"/>
        <v>664</v>
      </c>
      <c r="E357" s="10">
        <v>5831</v>
      </c>
      <c r="F357">
        <f t="shared" si="662"/>
        <v>11</v>
      </c>
      <c r="G357" s="10">
        <v>325491</v>
      </c>
      <c r="H357">
        <f t="shared" si="663"/>
        <v>655</v>
      </c>
      <c r="I357">
        <f t="shared" si="660"/>
        <v>9123</v>
      </c>
      <c r="J357">
        <f t="shared" ref="J357:J389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 s="22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 s="22">
        <f t="shared" si="672"/>
        <v>85668.092601912431</v>
      </c>
      <c r="S357" s="22">
        <f t="shared" si="714"/>
        <v>1467.2873678912933</v>
      </c>
      <c r="T357" s="22">
        <f t="shared" si="673"/>
        <v>81905.133366884751</v>
      </c>
      <c r="U357" s="22">
        <f t="shared" si="674"/>
        <v>2295.6718671363865</v>
      </c>
      <c r="V357" s="10">
        <v>1903339</v>
      </c>
      <c r="W357">
        <f t="shared" si="675"/>
        <v>11701</v>
      </c>
      <c r="X357" s="22">
        <f t="shared" si="676"/>
        <v>5759</v>
      </c>
      <c r="Y357" s="35">
        <f t="shared" si="677"/>
        <v>478947.91142425768</v>
      </c>
      <c r="Z357" s="10">
        <v>1559344</v>
      </c>
      <c r="AA357" s="22">
        <f t="shared" si="678"/>
        <v>11037</v>
      </c>
      <c r="AB357" s="28">
        <f t="shared" si="679"/>
        <v>0.81926761338889187</v>
      </c>
      <c r="AC357" s="31">
        <f t="shared" si="680"/>
        <v>5493</v>
      </c>
      <c r="AD357">
        <f t="shared" si="681"/>
        <v>343995</v>
      </c>
      <c r="AE357">
        <f t="shared" si="682"/>
        <v>664</v>
      </c>
      <c r="AF357" s="28">
        <f t="shared" si="683"/>
        <v>0.18073238661110816</v>
      </c>
      <c r="AG357" s="31">
        <f t="shared" si="684"/>
        <v>266</v>
      </c>
      <c r="AH357" s="35">
        <f t="shared" si="685"/>
        <v>5.6747286556704558E-2</v>
      </c>
      <c r="AI357" s="35">
        <f t="shared" si="686"/>
        <v>86561.399094111723</v>
      </c>
      <c r="AJ357" s="10">
        <v>7659</v>
      </c>
      <c r="AK357" s="22">
        <f t="shared" si="687"/>
        <v>39</v>
      </c>
      <c r="AL357" s="22">
        <f t="shared" si="688"/>
        <v>5.1181102362205522E-3</v>
      </c>
      <c r="AM357" s="35">
        <f t="shared" si="689"/>
        <v>1927.2773024660291</v>
      </c>
      <c r="AN357" s="35">
        <f t="shared" si="690"/>
        <v>2.2497025951328409E-2</v>
      </c>
      <c r="AO357" s="10">
        <v>328</v>
      </c>
      <c r="AP357">
        <f t="shared" si="658"/>
        <v>-24</v>
      </c>
      <c r="AQ357">
        <f t="shared" si="659"/>
        <v>-6.8181818181818232E-2</v>
      </c>
      <c r="AR357" s="35">
        <f t="shared" si="691"/>
        <v>82.536487166582788</v>
      </c>
      <c r="AS357" s="10">
        <v>968</v>
      </c>
      <c r="AT357" s="22">
        <f t="shared" si="692"/>
        <v>-18</v>
      </c>
      <c r="AU357" s="22">
        <f t="shared" si="693"/>
        <v>-1.8255578093306246E-2</v>
      </c>
      <c r="AV357" s="35">
        <f t="shared" si="694"/>
        <v>243.58329139406138</v>
      </c>
      <c r="AW357" s="51">
        <f t="shared" si="695"/>
        <v>2.8433373966426294E-3</v>
      </c>
      <c r="AX357" s="10">
        <v>168</v>
      </c>
      <c r="AY357">
        <f t="shared" si="696"/>
        <v>1</v>
      </c>
      <c r="AZ357" s="22">
        <f t="shared" si="697"/>
        <v>5.9880239520957446E-3</v>
      </c>
      <c r="BA357" s="35">
        <f t="shared" si="698"/>
        <v>42.274786109713133</v>
      </c>
      <c r="BB357" s="51">
        <f t="shared" si="699"/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 t="shared" si="700"/>
        <v>-2</v>
      </c>
      <c r="BE357" s="51">
        <f t="shared" si="701"/>
        <v>-2.1917808219173995E-4</v>
      </c>
      <c r="BF357" s="35">
        <f t="shared" si="702"/>
        <v>2295.6718671363865</v>
      </c>
      <c r="BG357" s="35">
        <f t="shared" si="703"/>
        <v>2.6797280030548255E-2</v>
      </c>
      <c r="BH357" s="45">
        <v>60516</v>
      </c>
      <c r="BI357" s="48">
        <f t="shared" si="665"/>
        <v>166</v>
      </c>
      <c r="BJ357" s="14">
        <v>132922</v>
      </c>
      <c r="BK357" s="48">
        <f t="shared" si="666"/>
        <v>232</v>
      </c>
      <c r="BL357" s="14">
        <v>98912</v>
      </c>
      <c r="BM357" s="48">
        <f t="shared" si="704"/>
        <v>175</v>
      </c>
      <c r="BN357" s="14">
        <v>39881</v>
      </c>
      <c r="BO357" s="48">
        <f t="shared" si="705"/>
        <v>77</v>
      </c>
      <c r="BP357" s="14">
        <v>8214</v>
      </c>
      <c r="BQ357" s="48">
        <f t="shared" si="706"/>
        <v>14</v>
      </c>
      <c r="BR357" s="16">
        <v>30</v>
      </c>
      <c r="BS357" s="24">
        <f t="shared" si="707"/>
        <v>0</v>
      </c>
      <c r="BT357" s="16">
        <v>261</v>
      </c>
      <c r="BU357" s="24">
        <f t="shared" si="708"/>
        <v>1</v>
      </c>
      <c r="BV357" s="16">
        <v>1153</v>
      </c>
      <c r="BW357" s="24">
        <f t="shared" si="709"/>
        <v>3</v>
      </c>
      <c r="BX357" s="16">
        <v>2835</v>
      </c>
      <c r="BY357" s="24">
        <f t="shared" si="710"/>
        <v>4</v>
      </c>
      <c r="BZ357" s="21">
        <v>1552</v>
      </c>
      <c r="CA357" s="27">
        <f t="shared" si="711"/>
        <v>3</v>
      </c>
    </row>
    <row r="358" spans="1:79">
      <c r="A358" s="3">
        <v>44255</v>
      </c>
      <c r="B358" s="22">
        <v>44255</v>
      </c>
      <c r="C358" s="10">
        <v>340915</v>
      </c>
      <c r="D358">
        <f t="shared" si="661"/>
        <v>470</v>
      </c>
      <c r="E358" s="10">
        <v>5845</v>
      </c>
      <c r="F358">
        <f t="shared" si="662"/>
        <v>14</v>
      </c>
      <c r="G358" s="10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 s="22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 s="22">
        <f t="shared" si="672"/>
        <v>85786.361348766979</v>
      </c>
      <c r="S358" s="22">
        <f t="shared" si="714"/>
        <v>1470.8102667337694</v>
      </c>
      <c r="T358" s="22">
        <f t="shared" si="673"/>
        <v>82086.814292903873</v>
      </c>
      <c r="U358" s="22">
        <f t="shared" si="674"/>
        <v>2228.7367891293407</v>
      </c>
      <c r="V358" s="10">
        <v>1908448</v>
      </c>
      <c r="W358">
        <f t="shared" si="675"/>
        <v>5109</v>
      </c>
      <c r="X358" s="22">
        <f t="shared" si="676"/>
        <v>-6592</v>
      </c>
      <c r="Y358" s="35">
        <f t="shared" si="677"/>
        <v>480233.51786612981</v>
      </c>
      <c r="Z358" s="10">
        <v>1563983</v>
      </c>
      <c r="AA358" s="22">
        <f t="shared" si="678"/>
        <v>4639</v>
      </c>
      <c r="AB358" s="28">
        <f t="shared" si="679"/>
        <v>0.81950516859772971</v>
      </c>
      <c r="AC358" s="31">
        <f t="shared" si="680"/>
        <v>-6398</v>
      </c>
      <c r="AD358">
        <f t="shared" si="681"/>
        <v>344465</v>
      </c>
      <c r="AE358">
        <f t="shared" si="682"/>
        <v>470</v>
      </c>
      <c r="AF358" s="28">
        <f t="shared" si="683"/>
        <v>0.18049483140227032</v>
      </c>
      <c r="AG358" s="31">
        <f t="shared" si="684"/>
        <v>-194</v>
      </c>
      <c r="AH358" s="35">
        <f t="shared" si="685"/>
        <v>9.1994519475435507E-2</v>
      </c>
      <c r="AI358" s="35">
        <f t="shared" si="686"/>
        <v>86679.667840966271</v>
      </c>
      <c r="AJ358" s="10">
        <v>7335</v>
      </c>
      <c r="AK358" s="22">
        <f t="shared" si="687"/>
        <v>-324</v>
      </c>
      <c r="AL358" s="22">
        <f t="shared" si="688"/>
        <v>-4.2303172737955363E-2</v>
      </c>
      <c r="AM358" s="35">
        <f t="shared" si="689"/>
        <v>1845.747357825868</v>
      </c>
      <c r="AN358" s="35">
        <f t="shared" si="690"/>
        <v>2.1515627062464251E-2</v>
      </c>
      <c r="AO358" s="10">
        <v>337</v>
      </c>
      <c r="AP358">
        <f t="shared" si="658"/>
        <v>9</v>
      </c>
      <c r="AQ358">
        <f t="shared" si="659"/>
        <v>2.7439024390243816E-2</v>
      </c>
      <c r="AR358" s="35">
        <f t="shared" si="691"/>
        <v>84.801207851031705</v>
      </c>
      <c r="AS358" s="10">
        <v>1015</v>
      </c>
      <c r="AT358" s="22">
        <f t="shared" si="692"/>
        <v>47</v>
      </c>
      <c r="AU358" s="22">
        <f t="shared" si="693"/>
        <v>4.8553719008264551E-2</v>
      </c>
      <c r="AV358" s="35">
        <f t="shared" si="694"/>
        <v>255.41016607951684</v>
      </c>
      <c r="AW358" s="51">
        <f t="shared" si="695"/>
        <v>2.9772817271167301E-3</v>
      </c>
      <c r="AX358" s="10">
        <v>170</v>
      </c>
      <c r="AY358">
        <f t="shared" si="696"/>
        <v>2</v>
      </c>
      <c r="AZ358" s="22">
        <f t="shared" si="697"/>
        <v>1.1904761904761862E-2</v>
      </c>
      <c r="BA358" s="35">
        <f t="shared" si="698"/>
        <v>42.778057372924003</v>
      </c>
      <c r="BB358" s="51">
        <f t="shared" si="699"/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 t="shared" si="700"/>
        <v>-266</v>
      </c>
      <c r="BE358" s="51">
        <f t="shared" si="701"/>
        <v>-2.9157075523402409E-2</v>
      </c>
      <c r="BF358" s="35">
        <f t="shared" si="702"/>
        <v>2228.7367891293407</v>
      </c>
      <c r="BG358" s="35">
        <f t="shared" si="703"/>
        <v>2.5980083011894462E-2</v>
      </c>
      <c r="BH358" s="45">
        <v>60660</v>
      </c>
      <c r="BI358" s="48">
        <f t="shared" si="665"/>
        <v>144</v>
      </c>
      <c r="BJ358" s="14">
        <v>133068</v>
      </c>
      <c r="BK358" s="48">
        <f t="shared" si="666"/>
        <v>146</v>
      </c>
      <c r="BL358" s="14">
        <v>99021</v>
      </c>
      <c r="BM358" s="48">
        <f t="shared" si="704"/>
        <v>109</v>
      </c>
      <c r="BN358" s="14">
        <v>39936</v>
      </c>
      <c r="BO358" s="48">
        <f t="shared" si="705"/>
        <v>55</v>
      </c>
      <c r="BP358" s="14">
        <v>8230</v>
      </c>
      <c r="BQ358" s="48">
        <f t="shared" si="706"/>
        <v>16</v>
      </c>
      <c r="BR358" s="16">
        <v>30</v>
      </c>
      <c r="BS358" s="24">
        <f t="shared" si="707"/>
        <v>0</v>
      </c>
      <c r="BT358" s="16">
        <v>261</v>
      </c>
      <c r="BU358" s="24">
        <f t="shared" si="708"/>
        <v>0</v>
      </c>
      <c r="BV358" s="16">
        <v>1157</v>
      </c>
      <c r="BW358" s="24">
        <f t="shared" si="709"/>
        <v>4</v>
      </c>
      <c r="BX358" s="16">
        <v>2843</v>
      </c>
      <c r="BY358" s="24">
        <f t="shared" si="710"/>
        <v>8</v>
      </c>
      <c r="BZ358" s="21">
        <v>1554</v>
      </c>
      <c r="CA358" s="27">
        <f t="shared" si="711"/>
        <v>2</v>
      </c>
    </row>
    <row r="359" spans="1:79">
      <c r="A359" s="3">
        <v>44256</v>
      </c>
      <c r="B359" s="22">
        <v>44256</v>
      </c>
      <c r="C359" s="10">
        <v>341420</v>
      </c>
      <c r="D359">
        <f t="shared" si="661"/>
        <v>505</v>
      </c>
      <c r="E359" s="10">
        <v>5858</v>
      </c>
      <c r="F359">
        <f t="shared" si="662"/>
        <v>13</v>
      </c>
      <c r="G359" s="10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 s="22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 s="22">
        <f t="shared" si="672"/>
        <v>85913.437342727731</v>
      </c>
      <c r="S359" s="22">
        <f t="shared" si="714"/>
        <v>1474.0815299446401</v>
      </c>
      <c r="T359" s="22">
        <f t="shared" si="673"/>
        <v>82339.456467035721</v>
      </c>
      <c r="U359" s="22">
        <f t="shared" si="674"/>
        <v>2099.8993457473575</v>
      </c>
      <c r="V359" s="10">
        <v>1913569</v>
      </c>
      <c r="W359">
        <f t="shared" si="675"/>
        <v>5121</v>
      </c>
      <c r="X359" s="22">
        <f t="shared" si="676"/>
        <v>12</v>
      </c>
      <c r="Y359" s="35">
        <f t="shared" si="677"/>
        <v>481522.14393558126</v>
      </c>
      <c r="Z359" s="10">
        <v>1568599</v>
      </c>
      <c r="AA359" s="22">
        <f t="shared" si="678"/>
        <v>4616</v>
      </c>
      <c r="AB359" s="28">
        <f t="shared" si="679"/>
        <v>0.81972429528279356</v>
      </c>
      <c r="AC359" s="31">
        <f t="shared" si="680"/>
        <v>-23</v>
      </c>
      <c r="AD359">
        <f t="shared" si="681"/>
        <v>344970</v>
      </c>
      <c r="AE359">
        <f t="shared" si="682"/>
        <v>505</v>
      </c>
      <c r="AF359" s="28">
        <f t="shared" si="683"/>
        <v>0.18027570471720644</v>
      </c>
      <c r="AG359" s="31">
        <f t="shared" si="684"/>
        <v>35</v>
      </c>
      <c r="AH359" s="35">
        <f t="shared" si="685"/>
        <v>9.8613552040617072E-2</v>
      </c>
      <c r="AI359" s="35">
        <f t="shared" si="686"/>
        <v>86806.743834927023</v>
      </c>
      <c r="AJ359" s="10">
        <v>6704</v>
      </c>
      <c r="AK359" s="22">
        <f t="shared" si="687"/>
        <v>-631</v>
      </c>
      <c r="AL359" s="22">
        <f t="shared" si="688"/>
        <v>-8.6025903203817311E-2</v>
      </c>
      <c r="AM359" s="35">
        <f t="shared" si="689"/>
        <v>1686.9652742828384</v>
      </c>
      <c r="AN359" s="35">
        <f t="shared" si="690"/>
        <v>1.9635639388436529E-2</v>
      </c>
      <c r="AO359" s="10">
        <v>339</v>
      </c>
      <c r="AP359">
        <f t="shared" si="658"/>
        <v>2</v>
      </c>
      <c r="AQ359">
        <f t="shared" si="659"/>
        <v>5.9347181008901906E-3</v>
      </c>
      <c r="AR359" s="35">
        <f t="shared" si="691"/>
        <v>85.304479114242568</v>
      </c>
      <c r="AS359" s="10">
        <v>1036</v>
      </c>
      <c r="AT359" s="22">
        <f t="shared" si="692"/>
        <v>21</v>
      </c>
      <c r="AU359" s="22">
        <f t="shared" si="693"/>
        <v>2.0689655172413834E-2</v>
      </c>
      <c r="AV359" s="35">
        <f t="shared" si="694"/>
        <v>260.69451434323099</v>
      </c>
      <c r="AW359" s="51">
        <f t="shared" si="695"/>
        <v>3.0343858004803466E-3</v>
      </c>
      <c r="AX359" s="10">
        <v>166</v>
      </c>
      <c r="AY359">
        <f t="shared" si="696"/>
        <v>-4</v>
      </c>
      <c r="AZ359" s="22">
        <f t="shared" si="697"/>
        <v>-2.352941176470591E-2</v>
      </c>
      <c r="BA359" s="35">
        <f t="shared" si="698"/>
        <v>41.771514846502264</v>
      </c>
      <c r="BB359" s="51">
        <f t="shared" si="699"/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 t="shared" si="700"/>
        <v>-612</v>
      </c>
      <c r="BE359" s="51">
        <f t="shared" si="701"/>
        <v>-6.9097888675623831E-2</v>
      </c>
      <c r="BF359" s="35">
        <f t="shared" si="702"/>
        <v>2074.7357825868144</v>
      </c>
      <c r="BG359" s="35">
        <f t="shared" si="703"/>
        <v>2.4149141819459902E-2</v>
      </c>
      <c r="BH359" s="45">
        <v>60808</v>
      </c>
      <c r="BI359" s="48">
        <f t="shared" si="665"/>
        <v>148</v>
      </c>
      <c r="BJ359" s="14">
        <v>133217</v>
      </c>
      <c r="BK359" s="48">
        <f t="shared" si="666"/>
        <v>149</v>
      </c>
      <c r="BL359" s="14">
        <v>99160</v>
      </c>
      <c r="BM359" s="48">
        <f t="shared" si="704"/>
        <v>139</v>
      </c>
      <c r="BN359" s="14">
        <v>39985</v>
      </c>
      <c r="BO359" s="48">
        <f t="shared" si="705"/>
        <v>49</v>
      </c>
      <c r="BP359" s="14">
        <v>8250</v>
      </c>
      <c r="BQ359" s="48">
        <f t="shared" si="706"/>
        <v>20</v>
      </c>
      <c r="BR359" s="16">
        <v>30</v>
      </c>
      <c r="BS359" s="24">
        <f t="shared" si="707"/>
        <v>0</v>
      </c>
      <c r="BT359" s="16">
        <v>262</v>
      </c>
      <c r="BU359" s="24">
        <f t="shared" si="708"/>
        <v>1</v>
      </c>
      <c r="BV359" s="16">
        <v>1160</v>
      </c>
      <c r="BW359" s="24">
        <f t="shared" si="709"/>
        <v>3</v>
      </c>
      <c r="BX359" s="16">
        <v>2848</v>
      </c>
      <c r="BY359" s="24">
        <f t="shared" si="710"/>
        <v>5</v>
      </c>
      <c r="BZ359" s="21">
        <v>1558</v>
      </c>
      <c r="CA359" s="27">
        <f t="shared" si="711"/>
        <v>4</v>
      </c>
    </row>
    <row r="360" spans="1:79">
      <c r="A360" s="3">
        <v>44257</v>
      </c>
      <c r="B360" s="22">
        <v>44257</v>
      </c>
      <c r="C360" s="10">
        <v>342019</v>
      </c>
      <c r="D360">
        <f t="shared" si="661"/>
        <v>599</v>
      </c>
      <c r="E360" s="10">
        <v>5871</v>
      </c>
      <c r="F360">
        <f t="shared" si="662"/>
        <v>13</v>
      </c>
      <c r="G360" s="10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 s="22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 s="22">
        <f t="shared" si="672"/>
        <v>86064.167086059388</v>
      </c>
      <c r="S360" s="22">
        <f t="shared" si="714"/>
        <v>1477.3527931555107</v>
      </c>
      <c r="T360" s="22">
        <f t="shared" si="673"/>
        <v>82561.650729743327</v>
      </c>
      <c r="U360" s="22">
        <f t="shared" si="674"/>
        <v>2025.1635631605434</v>
      </c>
      <c r="V360" s="10">
        <v>1921987</v>
      </c>
      <c r="W360">
        <f t="shared" si="675"/>
        <v>8418</v>
      </c>
      <c r="X360" s="22">
        <f t="shared" si="676"/>
        <v>3297</v>
      </c>
      <c r="Y360" s="35">
        <f t="shared" si="677"/>
        <v>483640.41268243582</v>
      </c>
      <c r="Z360" s="10">
        <v>1576418</v>
      </c>
      <c r="AA360" s="22">
        <f t="shared" si="678"/>
        <v>7819</v>
      </c>
      <c r="AB360" s="28">
        <f t="shared" si="679"/>
        <v>0.82020221780896541</v>
      </c>
      <c r="AC360" s="31">
        <f t="shared" si="680"/>
        <v>3203</v>
      </c>
      <c r="AD360">
        <f t="shared" si="681"/>
        <v>345569</v>
      </c>
      <c r="AE360">
        <f t="shared" si="682"/>
        <v>599</v>
      </c>
      <c r="AF360" s="28">
        <f t="shared" si="683"/>
        <v>0.17979778219103459</v>
      </c>
      <c r="AG360" s="31">
        <f t="shared" si="684"/>
        <v>94</v>
      </c>
      <c r="AH360" s="35">
        <f t="shared" si="685"/>
        <v>7.1157044428605376E-2</v>
      </c>
      <c r="AI360" s="35">
        <f t="shared" si="686"/>
        <v>86957.473578258679</v>
      </c>
      <c r="AJ360" s="10">
        <v>6537</v>
      </c>
      <c r="AK360" s="22">
        <f t="shared" si="687"/>
        <v>-167</v>
      </c>
      <c r="AL360" s="22">
        <f t="shared" si="688"/>
        <v>-2.4910501193317391E-2</v>
      </c>
      <c r="AM360" s="35">
        <f t="shared" si="689"/>
        <v>1644.9421238047307</v>
      </c>
      <c r="AN360" s="35">
        <f t="shared" si="690"/>
        <v>1.9112973255871749E-2</v>
      </c>
      <c r="AO360" s="10">
        <v>315</v>
      </c>
      <c r="AP360">
        <f t="shared" si="658"/>
        <v>-24</v>
      </c>
      <c r="AQ360">
        <f t="shared" si="659"/>
        <v>-7.0796460176991149E-2</v>
      </c>
      <c r="AR360" s="35">
        <f t="shared" si="691"/>
        <v>79.265223955712131</v>
      </c>
      <c r="AS360" s="10">
        <v>1026</v>
      </c>
      <c r="AT360" s="22">
        <f t="shared" si="692"/>
        <v>-10</v>
      </c>
      <c r="AU360" s="22">
        <f t="shared" si="693"/>
        <v>-9.6525096525096332E-3</v>
      </c>
      <c r="AV360" s="35">
        <f t="shared" si="694"/>
        <v>258.17815802717661</v>
      </c>
      <c r="AW360" s="51">
        <f t="shared" si="695"/>
        <v>2.9998333425920783E-3</v>
      </c>
      <c r="AX360" s="10">
        <v>170</v>
      </c>
      <c r="AY360">
        <f t="shared" si="696"/>
        <v>4</v>
      </c>
      <c r="AZ360" s="22">
        <f t="shared" si="697"/>
        <v>2.4096385542168752E-2</v>
      </c>
      <c r="BA360" s="35">
        <f t="shared" si="698"/>
        <v>42.778057372924003</v>
      </c>
      <c r="BB360" s="51">
        <f t="shared" si="699"/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 t="shared" si="700"/>
        <v>-197</v>
      </c>
      <c r="BE360" s="51">
        <f t="shared" si="701"/>
        <v>-2.3893268647665278E-2</v>
      </c>
      <c r="BF360" s="35">
        <f t="shared" si="702"/>
        <v>2025.1635631605434</v>
      </c>
      <c r="BG360" s="35">
        <f t="shared" si="703"/>
        <v>2.3530856472886011E-2</v>
      </c>
      <c r="BH360" s="45">
        <v>60939</v>
      </c>
      <c r="BI360" s="48">
        <f t="shared" si="665"/>
        <v>131</v>
      </c>
      <c r="BJ360" s="14">
        <v>133417</v>
      </c>
      <c r="BK360" s="48">
        <f t="shared" si="666"/>
        <v>200</v>
      </c>
      <c r="BL360" s="14">
        <v>99339</v>
      </c>
      <c r="BM360" s="48">
        <f t="shared" si="704"/>
        <v>179</v>
      </c>
      <c r="BN360" s="14">
        <v>40053</v>
      </c>
      <c r="BO360" s="48">
        <f t="shared" si="705"/>
        <v>68</v>
      </c>
      <c r="BP360" s="14">
        <v>8271</v>
      </c>
      <c r="BQ360" s="48">
        <f t="shared" si="706"/>
        <v>21</v>
      </c>
      <c r="BR360" s="16">
        <v>30</v>
      </c>
      <c r="BS360" s="24">
        <f t="shared" si="707"/>
        <v>0</v>
      </c>
      <c r="BT360" s="16">
        <v>263</v>
      </c>
      <c r="BU360" s="24">
        <f t="shared" si="708"/>
        <v>1</v>
      </c>
      <c r="BV360" s="16">
        <v>1162</v>
      </c>
      <c r="BW360" s="24">
        <f t="shared" si="709"/>
        <v>2</v>
      </c>
      <c r="BX360" s="16">
        <v>2855</v>
      </c>
      <c r="BY360" s="24">
        <f t="shared" si="710"/>
        <v>7</v>
      </c>
      <c r="BZ360" s="21">
        <v>1561</v>
      </c>
      <c r="CA360" s="27">
        <f t="shared" si="711"/>
        <v>3</v>
      </c>
    </row>
    <row r="361" spans="1:79">
      <c r="A361" s="3">
        <v>44258</v>
      </c>
      <c r="B361" s="22">
        <v>44258</v>
      </c>
      <c r="C361" s="10">
        <v>342741</v>
      </c>
      <c r="D361">
        <f t="shared" si="661"/>
        <v>722</v>
      </c>
      <c r="E361" s="10">
        <v>5884</v>
      </c>
      <c r="F361">
        <f t="shared" si="662"/>
        <v>13</v>
      </c>
      <c r="G361" s="10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 s="22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 s="22">
        <f t="shared" si="672"/>
        <v>86245.84801207851</v>
      </c>
      <c r="S361" s="22">
        <f t="shared" si="714"/>
        <v>1480.6240563663814</v>
      </c>
      <c r="T361" s="22">
        <f t="shared" si="673"/>
        <v>82774.282838449915</v>
      </c>
      <c r="U361" s="22">
        <f t="shared" si="674"/>
        <v>1990.9411172622042</v>
      </c>
      <c r="V361" s="10">
        <v>1932067</v>
      </c>
      <c r="W361">
        <f t="shared" si="675"/>
        <v>10080</v>
      </c>
      <c r="X361" s="22">
        <f t="shared" si="676"/>
        <v>1662</v>
      </c>
      <c r="Y361" s="35">
        <f t="shared" si="677"/>
        <v>486176.89984901861</v>
      </c>
      <c r="Z361" s="10">
        <v>1585776</v>
      </c>
      <c r="AA361" s="22">
        <f t="shared" si="678"/>
        <v>9358</v>
      </c>
      <c r="AB361" s="28">
        <f t="shared" si="679"/>
        <v>0.82076656761903188</v>
      </c>
      <c r="AC361" s="31">
        <f t="shared" si="680"/>
        <v>1539</v>
      </c>
      <c r="AD361">
        <f t="shared" si="681"/>
        <v>346291</v>
      </c>
      <c r="AE361">
        <f t="shared" si="682"/>
        <v>722</v>
      </c>
      <c r="AF361" s="28">
        <f t="shared" si="683"/>
        <v>0.17923343238096814</v>
      </c>
      <c r="AG361" s="31">
        <f t="shared" si="684"/>
        <v>123</v>
      </c>
      <c r="AH361" s="35">
        <f t="shared" si="685"/>
        <v>7.1626984126984122E-2</v>
      </c>
      <c r="AI361" s="35">
        <f t="shared" si="686"/>
        <v>87139.154504277802</v>
      </c>
      <c r="AJ361" s="10">
        <v>6427</v>
      </c>
      <c r="AK361" s="22">
        <f t="shared" si="687"/>
        <v>-110</v>
      </c>
      <c r="AL361" s="22">
        <f t="shared" si="688"/>
        <v>-1.6827290806180173E-2</v>
      </c>
      <c r="AM361" s="35">
        <f t="shared" si="689"/>
        <v>1617.2622043281328</v>
      </c>
      <c r="AN361" s="35">
        <f t="shared" si="690"/>
        <v>1.8751768828357274E-2</v>
      </c>
      <c r="AO361" s="10">
        <v>313</v>
      </c>
      <c r="AP361">
        <f t="shared" si="658"/>
        <v>-2</v>
      </c>
      <c r="AQ361">
        <f t="shared" si="659"/>
        <v>-6.3492063492063266E-3</v>
      </c>
      <c r="AR361" s="35">
        <f t="shared" si="691"/>
        <v>78.761952692501254</v>
      </c>
      <c r="AS361" s="10">
        <v>1009</v>
      </c>
      <c r="AT361" s="22">
        <f t="shared" si="692"/>
        <v>-17</v>
      </c>
      <c r="AU361" s="22">
        <f t="shared" si="693"/>
        <v>-1.6569200779727122E-2</v>
      </c>
      <c r="AV361" s="35">
        <f t="shared" si="694"/>
        <v>253.90035228988424</v>
      </c>
      <c r="AW361" s="51">
        <f t="shared" si="695"/>
        <v>2.9439139175062219E-3</v>
      </c>
      <c r="AX361" s="10">
        <v>163</v>
      </c>
      <c r="AY361">
        <f t="shared" si="696"/>
        <v>-7</v>
      </c>
      <c r="AZ361" s="22">
        <f t="shared" si="697"/>
        <v>-4.1176470588235259E-2</v>
      </c>
      <c r="BA361" s="35">
        <f t="shared" si="698"/>
        <v>41.016607951685955</v>
      </c>
      <c r="BB361" s="51">
        <f t="shared" si="699"/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 t="shared" si="700"/>
        <v>-136</v>
      </c>
      <c r="BE361" s="51">
        <f t="shared" si="701"/>
        <v>-1.6898608349900646E-2</v>
      </c>
      <c r="BF361" s="35">
        <f t="shared" si="702"/>
        <v>1990.9411172622042</v>
      </c>
      <c r="BG361" s="35">
        <f t="shared" si="703"/>
        <v>2.3084486536480899E-2</v>
      </c>
      <c r="BH361" s="45">
        <v>61118</v>
      </c>
      <c r="BI361" s="48">
        <f t="shared" si="665"/>
        <v>179</v>
      </c>
      <c r="BJ361" s="14">
        <v>133668</v>
      </c>
      <c r="BK361" s="48">
        <f t="shared" si="666"/>
        <v>251</v>
      </c>
      <c r="BL361" s="14">
        <v>99520</v>
      </c>
      <c r="BM361" s="48">
        <f t="shared" si="704"/>
        <v>181</v>
      </c>
      <c r="BN361" s="14">
        <v>40138</v>
      </c>
      <c r="BO361" s="48">
        <f t="shared" si="705"/>
        <v>85</v>
      </c>
      <c r="BP361" s="14">
        <v>8297</v>
      </c>
      <c r="BQ361" s="48">
        <f t="shared" si="706"/>
        <v>26</v>
      </c>
      <c r="BR361" s="16">
        <v>30</v>
      </c>
      <c r="BS361" s="24">
        <f t="shared" si="707"/>
        <v>0</v>
      </c>
      <c r="BT361" s="16">
        <v>263</v>
      </c>
      <c r="BU361" s="24">
        <f t="shared" si="708"/>
        <v>0</v>
      </c>
      <c r="BV361" s="16">
        <v>1165</v>
      </c>
      <c r="BW361" s="24">
        <f t="shared" si="709"/>
        <v>3</v>
      </c>
      <c r="BX361" s="16">
        <v>2862</v>
      </c>
      <c r="BY361" s="24">
        <f t="shared" si="710"/>
        <v>7</v>
      </c>
      <c r="BZ361" s="21">
        <v>1564</v>
      </c>
      <c r="CA361" s="27">
        <f t="shared" si="711"/>
        <v>3</v>
      </c>
    </row>
    <row r="362" spans="1:79">
      <c r="A362" s="3">
        <v>44259</v>
      </c>
      <c r="B362" s="22">
        <v>44259</v>
      </c>
      <c r="C362" s="10">
        <v>343281</v>
      </c>
      <c r="D362">
        <f t="shared" si="661"/>
        <v>540</v>
      </c>
      <c r="E362" s="10">
        <v>5895</v>
      </c>
      <c r="F362">
        <f t="shared" si="662"/>
        <v>11</v>
      </c>
      <c r="G362" s="10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 s="2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 s="22">
        <f t="shared" si="672"/>
        <v>86381.731253145437</v>
      </c>
      <c r="S362" s="22">
        <f t="shared" si="714"/>
        <v>1483.3920483140412</v>
      </c>
      <c r="T362" s="22">
        <f t="shared" si="673"/>
        <v>82966.532460996474</v>
      </c>
      <c r="U362" s="22">
        <f t="shared" si="674"/>
        <v>1931.8067438349269</v>
      </c>
      <c r="V362" s="10">
        <v>1940572</v>
      </c>
      <c r="W362">
        <f t="shared" si="675"/>
        <v>8505</v>
      </c>
      <c r="X362" s="22">
        <f t="shared" si="676"/>
        <v>-1575</v>
      </c>
      <c r="Y362" s="35">
        <f t="shared" si="677"/>
        <v>488317.06089582283</v>
      </c>
      <c r="Z362" s="10">
        <v>1593741</v>
      </c>
      <c r="AA362" s="22">
        <f t="shared" si="678"/>
        <v>7965</v>
      </c>
      <c r="AB362" s="28">
        <f t="shared" si="679"/>
        <v>0.82127383060252335</v>
      </c>
      <c r="AC362" s="31">
        <f t="shared" si="680"/>
        <v>-1393</v>
      </c>
      <c r="AD362">
        <f t="shared" si="681"/>
        <v>346831</v>
      </c>
      <c r="AE362">
        <f t="shared" si="682"/>
        <v>540</v>
      </c>
      <c r="AF362" s="28">
        <f t="shared" si="683"/>
        <v>0.17872616939747663</v>
      </c>
      <c r="AG362" s="31">
        <f t="shared" si="684"/>
        <v>-182</v>
      </c>
      <c r="AH362" s="35">
        <f t="shared" si="685"/>
        <v>6.3492063492063489E-2</v>
      </c>
      <c r="AI362" s="35">
        <f t="shared" si="686"/>
        <v>87275.037745344744</v>
      </c>
      <c r="AJ362" s="10">
        <v>6540</v>
      </c>
      <c r="AK362" s="22">
        <f t="shared" si="687"/>
        <v>113</v>
      </c>
      <c r="AL362" s="22">
        <f t="shared" si="688"/>
        <v>1.7582075618484572E-2</v>
      </c>
      <c r="AM362" s="35">
        <f t="shared" si="689"/>
        <v>1645.697030699547</v>
      </c>
      <c r="AN362" s="35">
        <f t="shared" si="690"/>
        <v>1.9051447647845353E-2</v>
      </c>
      <c r="AO362" s="10">
        <v>277</v>
      </c>
      <c r="AP362">
        <f t="shared" si="658"/>
        <v>-36</v>
      </c>
      <c r="AQ362">
        <f t="shared" si="659"/>
        <v>-0.11501597444089462</v>
      </c>
      <c r="AR362" s="35">
        <f t="shared" si="691"/>
        <v>69.703069954705583</v>
      </c>
      <c r="AS362" s="10">
        <v>709</v>
      </c>
      <c r="AT362" s="22">
        <f t="shared" si="692"/>
        <v>-300</v>
      </c>
      <c r="AU362" s="22">
        <f t="shared" si="693"/>
        <v>-0.29732408325074333</v>
      </c>
      <c r="AV362" s="35">
        <f t="shared" si="694"/>
        <v>178.40966280825364</v>
      </c>
      <c r="AW362" s="51">
        <f t="shared" si="695"/>
        <v>2.0653633612113692E-3</v>
      </c>
      <c r="AX362" s="10">
        <v>151</v>
      </c>
      <c r="AY362">
        <f t="shared" si="696"/>
        <v>-12</v>
      </c>
      <c r="AZ362" s="22">
        <f t="shared" si="697"/>
        <v>-7.361963190184051E-2</v>
      </c>
      <c r="BA362" s="35">
        <f t="shared" si="698"/>
        <v>37.99698037242073</v>
      </c>
      <c r="BB362" s="51">
        <f t="shared" si="699"/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 t="shared" si="700"/>
        <v>-235</v>
      </c>
      <c r="BE362" s="51">
        <f t="shared" si="701"/>
        <v>-2.9701718907987895E-2</v>
      </c>
      <c r="BF362" s="35">
        <f t="shared" si="702"/>
        <v>1931.8067438349269</v>
      </c>
      <c r="BG362" s="35">
        <f t="shared" si="703"/>
        <v>2.2363602995796445E-2</v>
      </c>
      <c r="BH362" s="45">
        <v>61238</v>
      </c>
      <c r="BI362" s="48">
        <f t="shared" si="665"/>
        <v>120</v>
      </c>
      <c r="BJ362" s="14">
        <v>133864</v>
      </c>
      <c r="BK362" s="48">
        <f t="shared" si="666"/>
        <v>196</v>
      </c>
      <c r="BL362" s="14">
        <v>99658</v>
      </c>
      <c r="BM362" s="48">
        <f t="shared" si="704"/>
        <v>138</v>
      </c>
      <c r="BN362" s="14">
        <v>40207</v>
      </c>
      <c r="BO362" s="48">
        <f t="shared" si="705"/>
        <v>69</v>
      </c>
      <c r="BP362" s="14">
        <v>8314</v>
      </c>
      <c r="BQ362" s="48">
        <f t="shared" si="706"/>
        <v>17</v>
      </c>
      <c r="BR362" s="16">
        <v>30</v>
      </c>
      <c r="BS362" s="24">
        <f t="shared" si="707"/>
        <v>0</v>
      </c>
      <c r="BT362" s="16">
        <v>263</v>
      </c>
      <c r="BU362" s="24">
        <f t="shared" si="708"/>
        <v>0</v>
      </c>
      <c r="BV362" s="16">
        <v>1166</v>
      </c>
      <c r="BW362" s="24">
        <f t="shared" si="709"/>
        <v>1</v>
      </c>
      <c r="BX362" s="16">
        <v>2865</v>
      </c>
      <c r="BY362" s="24">
        <f t="shared" si="710"/>
        <v>3</v>
      </c>
      <c r="BZ362" s="21">
        <v>1571</v>
      </c>
      <c r="CA362" s="27">
        <f t="shared" si="711"/>
        <v>7</v>
      </c>
    </row>
    <row r="363" spans="1:79">
      <c r="A363" s="3">
        <v>44260</v>
      </c>
      <c r="B363" s="22">
        <v>44260</v>
      </c>
      <c r="C363" s="10">
        <v>343743</v>
      </c>
      <c r="D363">
        <f t="shared" si="661"/>
        <v>462</v>
      </c>
      <c r="E363" s="10">
        <v>5907</v>
      </c>
      <c r="F363">
        <f t="shared" si="662"/>
        <v>12</v>
      </c>
      <c r="G363" s="10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 s="22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 s="22">
        <f t="shared" si="672"/>
        <v>86497.986914947149</v>
      </c>
      <c r="S363" s="22">
        <f t="shared" si="714"/>
        <v>1486.4116758933064</v>
      </c>
      <c r="T363" s="22">
        <f t="shared" si="673"/>
        <v>83159.033719174637</v>
      </c>
      <c r="U363" s="22">
        <f t="shared" si="674"/>
        <v>1852.5415198792148</v>
      </c>
      <c r="V363" s="10">
        <v>1949472</v>
      </c>
      <c r="W363">
        <f t="shared" si="675"/>
        <v>8900</v>
      </c>
      <c r="X363" s="22">
        <f t="shared" si="676"/>
        <v>395</v>
      </c>
      <c r="Y363" s="35">
        <f t="shared" si="677"/>
        <v>490556.61801711121</v>
      </c>
      <c r="Z363" s="10">
        <v>1602179</v>
      </c>
      <c r="AA363" s="22">
        <f t="shared" si="678"/>
        <v>8438</v>
      </c>
      <c r="AB363" s="28">
        <f t="shared" si="679"/>
        <v>0.82185278885770097</v>
      </c>
      <c r="AC363" s="31">
        <f t="shared" si="680"/>
        <v>473</v>
      </c>
      <c r="AD363">
        <f t="shared" si="681"/>
        <v>347293</v>
      </c>
      <c r="AE363">
        <f t="shared" si="682"/>
        <v>462</v>
      </c>
      <c r="AF363" s="28">
        <f t="shared" si="683"/>
        <v>0.17814721114229903</v>
      </c>
      <c r="AG363" s="31">
        <f t="shared" si="684"/>
        <v>-78</v>
      </c>
      <c r="AH363" s="35">
        <f t="shared" si="685"/>
        <v>5.1910112359550564E-2</v>
      </c>
      <c r="AI363" s="35">
        <f t="shared" si="686"/>
        <v>87391.293407146441</v>
      </c>
      <c r="AJ363" s="10">
        <v>6208</v>
      </c>
      <c r="AK363" s="22">
        <f t="shared" si="687"/>
        <v>-332</v>
      </c>
      <c r="AL363" s="22">
        <f t="shared" si="688"/>
        <v>-5.0764525993883813E-2</v>
      </c>
      <c r="AM363" s="35">
        <f t="shared" si="689"/>
        <v>1562.1540010065426</v>
      </c>
      <c r="AN363" s="35">
        <f t="shared" si="690"/>
        <v>1.8060004130993214E-2</v>
      </c>
      <c r="AO363" s="10">
        <v>265</v>
      </c>
      <c r="AP363">
        <f t="shared" si="658"/>
        <v>-12</v>
      </c>
      <c r="AQ363">
        <f t="shared" si="659"/>
        <v>-4.3321299638989119E-2</v>
      </c>
      <c r="AR363" s="35">
        <f t="shared" si="691"/>
        <v>66.683442375440364</v>
      </c>
      <c r="AS363" s="10">
        <v>740</v>
      </c>
      <c r="AT363" s="22">
        <f t="shared" si="692"/>
        <v>31</v>
      </c>
      <c r="AU363" s="22">
        <f t="shared" si="693"/>
        <v>4.37235543018335E-2</v>
      </c>
      <c r="AV363" s="35">
        <f t="shared" si="694"/>
        <v>186.21036738802212</v>
      </c>
      <c r="AW363" s="51">
        <f t="shared" si="695"/>
        <v>2.1527711109753508E-3</v>
      </c>
      <c r="AX363" s="10">
        <v>149</v>
      </c>
      <c r="AY363">
        <f t="shared" si="696"/>
        <v>-2</v>
      </c>
      <c r="AZ363" s="22">
        <f t="shared" si="697"/>
        <v>-1.3245033112582738E-2</v>
      </c>
      <c r="BA363" s="35">
        <f t="shared" si="698"/>
        <v>37.49370910920986</v>
      </c>
      <c r="BB363" s="51">
        <f t="shared" si="699"/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 t="shared" si="700"/>
        <v>-315</v>
      </c>
      <c r="BE363" s="51">
        <f t="shared" si="701"/>
        <v>-4.1031652989448997E-2</v>
      </c>
      <c r="BF363" s="35">
        <f t="shared" si="702"/>
        <v>1852.5415198792148</v>
      </c>
      <c r="BG363" s="35">
        <f t="shared" si="703"/>
        <v>2.1417163404054772E-2</v>
      </c>
      <c r="BH363" s="45">
        <v>61322</v>
      </c>
      <c r="BI363" s="48">
        <f t="shared" si="665"/>
        <v>84</v>
      </c>
      <c r="BJ363" s="14">
        <v>134021</v>
      </c>
      <c r="BK363" s="48">
        <f t="shared" si="666"/>
        <v>157</v>
      </c>
      <c r="BL363" s="14">
        <v>99796</v>
      </c>
      <c r="BM363" s="48">
        <f t="shared" si="704"/>
        <v>138</v>
      </c>
      <c r="BN363" s="14">
        <v>40278</v>
      </c>
      <c r="BO363" s="48">
        <f t="shared" si="705"/>
        <v>71</v>
      </c>
      <c r="BP363" s="14">
        <v>8326</v>
      </c>
      <c r="BQ363" s="48">
        <f t="shared" si="706"/>
        <v>12</v>
      </c>
      <c r="BR363" s="16">
        <v>30</v>
      </c>
      <c r="BS363" s="24">
        <f t="shared" si="707"/>
        <v>0</v>
      </c>
      <c r="BT363" s="16">
        <v>263</v>
      </c>
      <c r="BU363" s="24">
        <f t="shared" si="708"/>
        <v>0</v>
      </c>
      <c r="BV363" s="16">
        <v>1168</v>
      </c>
      <c r="BW363" s="24">
        <f t="shared" si="709"/>
        <v>2</v>
      </c>
      <c r="BX363" s="16">
        <v>2870</v>
      </c>
      <c r="BY363" s="24">
        <f t="shared" si="710"/>
        <v>5</v>
      </c>
      <c r="BZ363" s="21">
        <v>1576</v>
      </c>
      <c r="CA363" s="27">
        <f t="shared" si="711"/>
        <v>5</v>
      </c>
    </row>
    <row r="364" spans="1:79">
      <c r="A364" s="3">
        <v>44261</v>
      </c>
      <c r="B364" s="22">
        <v>44261</v>
      </c>
      <c r="C364" s="10">
        <v>344477</v>
      </c>
      <c r="D364">
        <f t="shared" si="661"/>
        <v>734</v>
      </c>
      <c r="E364" s="10">
        <v>5910</v>
      </c>
      <c r="F364">
        <f t="shared" si="662"/>
        <v>3</v>
      </c>
      <c r="G364" s="10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 s="22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 s="22">
        <f t="shared" si="672"/>
        <v>86682.68746854554</v>
      </c>
      <c r="S364" s="22">
        <f t="shared" si="714"/>
        <v>1487.1665827881227</v>
      </c>
      <c r="T364" s="22">
        <f t="shared" si="673"/>
        <v>83350.025163563158</v>
      </c>
      <c r="U364" s="22">
        <f t="shared" si="674"/>
        <v>1845.4957221942627</v>
      </c>
      <c r="V364" s="10">
        <v>1959066</v>
      </c>
      <c r="W364">
        <f t="shared" si="675"/>
        <v>9594</v>
      </c>
      <c r="X364" s="22">
        <f t="shared" si="676"/>
        <v>694</v>
      </c>
      <c r="Y364" s="35">
        <f t="shared" si="677"/>
        <v>492970.81026673375</v>
      </c>
      <c r="Z364" s="10">
        <v>1611039</v>
      </c>
      <c r="AA364" s="22">
        <f t="shared" si="678"/>
        <v>8860</v>
      </c>
      <c r="AB364" s="28">
        <f t="shared" si="679"/>
        <v>0.82235054867983004</v>
      </c>
      <c r="AC364" s="31">
        <f t="shared" si="680"/>
        <v>422</v>
      </c>
      <c r="AD364">
        <f t="shared" si="681"/>
        <v>348027</v>
      </c>
      <c r="AE364">
        <f t="shared" si="682"/>
        <v>734</v>
      </c>
      <c r="AF364" s="28">
        <f t="shared" si="683"/>
        <v>0.1776494513201699</v>
      </c>
      <c r="AG364" s="31">
        <f t="shared" si="684"/>
        <v>272</v>
      </c>
      <c r="AH364" s="35">
        <f t="shared" si="685"/>
        <v>7.650614967688138E-2</v>
      </c>
      <c r="AI364" s="35">
        <f t="shared" si="686"/>
        <v>87575.993960744832</v>
      </c>
      <c r="AJ364" s="10">
        <v>6230</v>
      </c>
      <c r="AK364" s="22">
        <f t="shared" si="687"/>
        <v>22</v>
      </c>
      <c r="AL364" s="22">
        <f t="shared" si="688"/>
        <v>3.5438144329897892E-3</v>
      </c>
      <c r="AM364" s="35">
        <f t="shared" si="689"/>
        <v>1567.6899849018621</v>
      </c>
      <c r="AN364" s="35">
        <f t="shared" si="690"/>
        <v>1.8085387413383187E-2</v>
      </c>
      <c r="AO364" s="10">
        <v>257</v>
      </c>
      <c r="AP364">
        <f t="shared" si="658"/>
        <v>-8</v>
      </c>
      <c r="AQ364">
        <f t="shared" si="659"/>
        <v>-3.0188679245283012E-2</v>
      </c>
      <c r="AR364" s="35">
        <f t="shared" si="691"/>
        <v>64.670357322596871</v>
      </c>
      <c r="AS364" s="10">
        <v>717</v>
      </c>
      <c r="AT364" s="22">
        <f t="shared" si="692"/>
        <v>-23</v>
      </c>
      <c r="AU364" s="22">
        <f t="shared" si="693"/>
        <v>-3.1081081081081097E-2</v>
      </c>
      <c r="AV364" s="35">
        <f t="shared" si="694"/>
        <v>180.42274786109712</v>
      </c>
      <c r="AW364" s="51">
        <f t="shared" si="695"/>
        <v>2.0814161758259623E-3</v>
      </c>
      <c r="AX364" s="10">
        <v>130</v>
      </c>
      <c r="AY364">
        <f t="shared" si="696"/>
        <v>-19</v>
      </c>
      <c r="AZ364" s="22">
        <f t="shared" si="697"/>
        <v>-0.12751677852348997</v>
      </c>
      <c r="BA364" s="35">
        <f t="shared" si="698"/>
        <v>32.712632108706593</v>
      </c>
      <c r="BB364" s="51">
        <f t="shared" si="699"/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 t="shared" si="700"/>
        <v>-28</v>
      </c>
      <c r="BE364" s="51">
        <f t="shared" si="701"/>
        <v>-3.80331431676173E-3</v>
      </c>
      <c r="BF364" s="35">
        <f t="shared" si="702"/>
        <v>1845.4957221942627</v>
      </c>
      <c r="BG364" s="35">
        <f t="shared" si="703"/>
        <v>2.1290245792897639E-2</v>
      </c>
      <c r="BH364" s="45">
        <v>61504</v>
      </c>
      <c r="BI364" s="48">
        <f t="shared" si="665"/>
        <v>182</v>
      </c>
      <c r="BJ364" s="14">
        <v>134288</v>
      </c>
      <c r="BK364" s="48">
        <f t="shared" si="666"/>
        <v>267</v>
      </c>
      <c r="BL364" s="14">
        <v>99983</v>
      </c>
      <c r="BM364" s="48">
        <f t="shared" si="704"/>
        <v>187</v>
      </c>
      <c r="BN364" s="14">
        <v>40359</v>
      </c>
      <c r="BO364" s="48">
        <f t="shared" si="705"/>
        <v>81</v>
      </c>
      <c r="BP364" s="14">
        <v>8343</v>
      </c>
      <c r="BQ364" s="48">
        <f t="shared" si="706"/>
        <v>17</v>
      </c>
      <c r="BR364" s="16">
        <v>30</v>
      </c>
      <c r="BS364" s="24">
        <f t="shared" si="707"/>
        <v>0</v>
      </c>
      <c r="BT364" s="16">
        <v>263</v>
      </c>
      <c r="BU364" s="24">
        <f t="shared" si="708"/>
        <v>0</v>
      </c>
      <c r="BV364" s="16">
        <v>1168</v>
      </c>
      <c r="BW364" s="24">
        <f t="shared" si="709"/>
        <v>0</v>
      </c>
      <c r="BX364" s="16">
        <v>2871</v>
      </c>
      <c r="BY364" s="24">
        <f t="shared" si="710"/>
        <v>1</v>
      </c>
      <c r="BZ364" s="21">
        <v>1578</v>
      </c>
      <c r="CA364" s="27">
        <f t="shared" si="711"/>
        <v>2</v>
      </c>
    </row>
    <row r="365" spans="1:79">
      <c r="A365" s="3">
        <v>44262</v>
      </c>
      <c r="B365" s="22">
        <v>44262</v>
      </c>
      <c r="C365" s="10">
        <v>344834</v>
      </c>
      <c r="D365">
        <f t="shared" si="661"/>
        <v>357</v>
      </c>
      <c r="E365" s="10">
        <v>5923</v>
      </c>
      <c r="F365">
        <f t="shared" si="662"/>
        <v>13</v>
      </c>
      <c r="G365" s="10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 s="22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 s="22">
        <f t="shared" si="672"/>
        <v>86772.521389028683</v>
      </c>
      <c r="S365" s="22">
        <f t="shared" si="714"/>
        <v>1490.4378459989935</v>
      </c>
      <c r="T365" s="22">
        <f t="shared" si="673"/>
        <v>83483.140412682435</v>
      </c>
      <c r="U365" s="22">
        <f t="shared" si="674"/>
        <v>1798.943130347257</v>
      </c>
      <c r="V365" s="10">
        <v>1963971</v>
      </c>
      <c r="W365">
        <f t="shared" si="675"/>
        <v>4905</v>
      </c>
      <c r="X365" s="22">
        <f t="shared" si="676"/>
        <v>-4689</v>
      </c>
      <c r="Y365" s="35">
        <f t="shared" si="677"/>
        <v>494205.08303975838</v>
      </c>
      <c r="Z365" s="10">
        <v>1615587</v>
      </c>
      <c r="AA365" s="22">
        <f t="shared" si="678"/>
        <v>4548</v>
      </c>
      <c r="AB365" s="28">
        <f t="shared" si="679"/>
        <v>0.82261245201685773</v>
      </c>
      <c r="AC365" s="31">
        <f t="shared" si="680"/>
        <v>-4312</v>
      </c>
      <c r="AD365">
        <f t="shared" si="681"/>
        <v>348384</v>
      </c>
      <c r="AE365">
        <f t="shared" si="682"/>
        <v>357</v>
      </c>
      <c r="AF365" s="28">
        <f t="shared" si="683"/>
        <v>0.17738754798314232</v>
      </c>
      <c r="AG365" s="31">
        <f t="shared" si="684"/>
        <v>-377</v>
      </c>
      <c r="AH365" s="35">
        <f t="shared" si="685"/>
        <v>7.2782874617736998E-2</v>
      </c>
      <c r="AI365" s="35">
        <f t="shared" si="686"/>
        <v>87665.827881227975</v>
      </c>
      <c r="AJ365" s="10">
        <v>6101</v>
      </c>
      <c r="AK365" s="22">
        <f t="shared" si="687"/>
        <v>-129</v>
      </c>
      <c r="AL365" s="22">
        <f t="shared" si="688"/>
        <v>-2.0706260032102741E-2</v>
      </c>
      <c r="AM365" s="35">
        <f t="shared" si="689"/>
        <v>1535.2289884247609</v>
      </c>
      <c r="AN365" s="35">
        <f t="shared" si="690"/>
        <v>1.7692570918180921E-2</v>
      </c>
      <c r="AO365" s="10">
        <v>248</v>
      </c>
      <c r="AP365">
        <f t="shared" si="658"/>
        <v>-9</v>
      </c>
      <c r="AQ365">
        <f t="shared" si="659"/>
        <v>-3.5019455252918275E-2</v>
      </c>
      <c r="AR365" s="35">
        <f t="shared" si="691"/>
        <v>62.405636638147961</v>
      </c>
      <c r="AS365" s="10">
        <v>682</v>
      </c>
      <c r="AT365" s="22">
        <f t="shared" si="692"/>
        <v>-35</v>
      </c>
      <c r="AU365" s="22">
        <f t="shared" si="693"/>
        <v>-4.8814504881450449E-2</v>
      </c>
      <c r="AV365" s="35">
        <f t="shared" si="694"/>
        <v>171.61550075490689</v>
      </c>
      <c r="AW365" s="51">
        <f t="shared" si="695"/>
        <v>1.9777632136042268E-3</v>
      </c>
      <c r="AX365" s="10">
        <v>118</v>
      </c>
      <c r="AY365">
        <f t="shared" si="696"/>
        <v>-12</v>
      </c>
      <c r="AZ365" s="22">
        <f t="shared" si="697"/>
        <v>-9.2307692307692313E-2</v>
      </c>
      <c r="BA365" s="35">
        <f t="shared" si="698"/>
        <v>29.693004529441367</v>
      </c>
      <c r="BB365" s="51">
        <f t="shared" si="699"/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 t="shared" si="700"/>
        <v>-185</v>
      </c>
      <c r="BE365" s="51">
        <f t="shared" si="701"/>
        <v>-2.5224979547313842E-2</v>
      </c>
      <c r="BF365" s="35">
        <f t="shared" si="702"/>
        <v>1798.943130347257</v>
      </c>
      <c r="BG365" s="35">
        <f t="shared" si="703"/>
        <v>2.0731714390112344E-2</v>
      </c>
      <c r="BH365" s="45">
        <v>61595</v>
      </c>
      <c r="BI365" s="48">
        <f t="shared" si="665"/>
        <v>91</v>
      </c>
      <c r="BJ365" s="14">
        <v>134418</v>
      </c>
      <c r="BK365" s="48">
        <f t="shared" si="666"/>
        <v>130</v>
      </c>
      <c r="BL365" s="14">
        <v>100067</v>
      </c>
      <c r="BM365" s="48">
        <f t="shared" si="704"/>
        <v>84</v>
      </c>
      <c r="BN365" s="14">
        <v>40402</v>
      </c>
      <c r="BO365" s="48">
        <f t="shared" si="705"/>
        <v>43</v>
      </c>
      <c r="BP365" s="14">
        <v>8352</v>
      </c>
      <c r="BQ365" s="48">
        <f t="shared" si="706"/>
        <v>9</v>
      </c>
      <c r="BR365" s="16">
        <v>30</v>
      </c>
      <c r="BS365" s="24">
        <f t="shared" si="707"/>
        <v>0</v>
      </c>
      <c r="BT365" s="16">
        <v>263</v>
      </c>
      <c r="BU365" s="24">
        <f t="shared" si="708"/>
        <v>0</v>
      </c>
      <c r="BV365" s="16">
        <v>1169</v>
      </c>
      <c r="BW365" s="24">
        <f t="shared" si="709"/>
        <v>1</v>
      </c>
      <c r="BX365" s="16">
        <v>2875</v>
      </c>
      <c r="BY365" s="24">
        <f t="shared" si="710"/>
        <v>4</v>
      </c>
      <c r="BZ365" s="21">
        <v>1586</v>
      </c>
      <c r="CA365" s="27">
        <f t="shared" si="711"/>
        <v>8</v>
      </c>
    </row>
    <row r="366" spans="1:79">
      <c r="A366" s="3">
        <v>44263</v>
      </c>
      <c r="B366" s="22">
        <v>44263</v>
      </c>
      <c r="C366" s="10">
        <v>345236</v>
      </c>
      <c r="D366">
        <f t="shared" si="661"/>
        <v>402</v>
      </c>
      <c r="E366" s="10">
        <v>5934</v>
      </c>
      <c r="F366">
        <f t="shared" si="662"/>
        <v>11</v>
      </c>
      <c r="G366" s="10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 s="22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 s="22">
        <f t="shared" si="672"/>
        <v>86873.678912934061</v>
      </c>
      <c r="S366" s="22">
        <f t="shared" si="714"/>
        <v>1493.2058379466532</v>
      </c>
      <c r="T366" s="22">
        <f t="shared" si="673"/>
        <v>83598.137896326109</v>
      </c>
      <c r="U366" s="22">
        <f t="shared" si="674"/>
        <v>1782.3351786612984</v>
      </c>
      <c r="V366" s="10">
        <v>1968196</v>
      </c>
      <c r="W366">
        <f t="shared" si="675"/>
        <v>4225</v>
      </c>
      <c r="X366" s="22">
        <f t="shared" si="676"/>
        <v>-680</v>
      </c>
      <c r="Y366" s="35">
        <f t="shared" si="677"/>
        <v>495268.24358329136</v>
      </c>
      <c r="Z366" s="10">
        <v>1619410</v>
      </c>
      <c r="AA366" s="22">
        <f t="shared" si="678"/>
        <v>3823</v>
      </c>
      <c r="AB366" s="28">
        <f t="shared" si="679"/>
        <v>0.8227889905273662</v>
      </c>
      <c r="AC366" s="31">
        <f t="shared" si="680"/>
        <v>-725</v>
      </c>
      <c r="AD366">
        <f t="shared" si="681"/>
        <v>348786</v>
      </c>
      <c r="AE366">
        <f t="shared" si="682"/>
        <v>402</v>
      </c>
      <c r="AF366" s="28">
        <f t="shared" si="683"/>
        <v>0.17721100947263382</v>
      </c>
      <c r="AG366" s="31">
        <f t="shared" si="684"/>
        <v>45</v>
      </c>
      <c r="AH366" s="35">
        <f t="shared" si="685"/>
        <v>9.5147928994082837E-2</v>
      </c>
      <c r="AI366" s="35">
        <f t="shared" si="686"/>
        <v>87766.985405133368</v>
      </c>
      <c r="AJ366" s="10">
        <v>6030</v>
      </c>
      <c r="AK366" s="22">
        <f t="shared" si="687"/>
        <v>-71</v>
      </c>
      <c r="AL366" s="22">
        <f t="shared" si="688"/>
        <v>-1.163743648582205E-2</v>
      </c>
      <c r="AM366" s="35">
        <f t="shared" si="689"/>
        <v>1517.3628585807749</v>
      </c>
      <c r="AN366" s="35">
        <f t="shared" si="690"/>
        <v>1.7466312899002422E-2</v>
      </c>
      <c r="AO366" s="10">
        <v>233</v>
      </c>
      <c r="AP366">
        <f t="shared" si="658"/>
        <v>-15</v>
      </c>
      <c r="AQ366">
        <f t="shared" si="659"/>
        <v>-6.0483870967741882E-2</v>
      </c>
      <c r="AR366" s="35">
        <f t="shared" si="691"/>
        <v>58.631102164066426</v>
      </c>
      <c r="AS366" s="10">
        <v>703</v>
      </c>
      <c r="AT366" s="22">
        <f t="shared" si="692"/>
        <v>21</v>
      </c>
      <c r="AU366" s="22">
        <f t="shared" si="693"/>
        <v>3.0791788856304958E-2</v>
      </c>
      <c r="AV366" s="35">
        <f t="shared" si="694"/>
        <v>176.89984901862104</v>
      </c>
      <c r="AW366" s="51">
        <f t="shared" si="695"/>
        <v>2.0362882202319575E-3</v>
      </c>
      <c r="AX366" s="10">
        <v>117</v>
      </c>
      <c r="AY366">
        <f t="shared" si="696"/>
        <v>-1</v>
      </c>
      <c r="AZ366" s="22">
        <f t="shared" si="697"/>
        <v>-8.4745762711864181E-3</v>
      </c>
      <c r="BA366" s="35">
        <f t="shared" si="698"/>
        <v>29.441368897835932</v>
      </c>
      <c r="BB366" s="51">
        <f t="shared" si="699"/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 t="shared" si="700"/>
        <v>-66</v>
      </c>
      <c r="BE366" s="51">
        <f t="shared" si="701"/>
        <v>-9.2320604280319296E-3</v>
      </c>
      <c r="BF366" s="35">
        <f t="shared" si="702"/>
        <v>1782.3351786612984</v>
      </c>
      <c r="BG366" s="35">
        <f t="shared" si="703"/>
        <v>2.0516400375395382E-2</v>
      </c>
      <c r="BH366" s="45">
        <v>61709</v>
      </c>
      <c r="BI366" s="48">
        <f t="shared" si="665"/>
        <v>114</v>
      </c>
      <c r="BJ366" s="14">
        <v>134520</v>
      </c>
      <c r="BK366" s="48">
        <f t="shared" si="666"/>
        <v>102</v>
      </c>
      <c r="BL366" s="14">
        <v>100181</v>
      </c>
      <c r="BM366" s="48">
        <f t="shared" si="704"/>
        <v>114</v>
      </c>
      <c r="BN366" s="14">
        <v>40458</v>
      </c>
      <c r="BO366" s="48">
        <f t="shared" si="705"/>
        <v>56</v>
      </c>
      <c r="BP366" s="14">
        <v>8368</v>
      </c>
      <c r="BQ366" s="48">
        <f t="shared" si="706"/>
        <v>16</v>
      </c>
      <c r="BR366" s="16">
        <v>30</v>
      </c>
      <c r="BS366" s="24">
        <f t="shared" si="707"/>
        <v>0</v>
      </c>
      <c r="BT366" s="16">
        <v>263</v>
      </c>
      <c r="BU366" s="24">
        <f t="shared" si="708"/>
        <v>0</v>
      </c>
      <c r="BV366" s="16">
        <v>1175</v>
      </c>
      <c r="BW366" s="24">
        <f t="shared" si="709"/>
        <v>6</v>
      </c>
      <c r="BX366" s="16">
        <v>2878</v>
      </c>
      <c r="BY366" s="24">
        <f t="shared" si="710"/>
        <v>3</v>
      </c>
      <c r="BZ366" s="21">
        <v>1588</v>
      </c>
      <c r="CA366" s="27">
        <f t="shared" si="711"/>
        <v>2</v>
      </c>
    </row>
    <row r="367" spans="1:79">
      <c r="A367" s="3">
        <v>44264</v>
      </c>
      <c r="B367" s="22">
        <v>44264</v>
      </c>
      <c r="C367" s="10">
        <v>345759</v>
      </c>
      <c r="D367">
        <f t="shared" si="661"/>
        <v>523</v>
      </c>
      <c r="E367" s="10">
        <v>5944</v>
      </c>
      <c r="F367">
        <f t="shared" si="662"/>
        <v>10</v>
      </c>
      <c r="G367" s="10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 s="22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 s="22">
        <f t="shared" si="672"/>
        <v>87005.284348263711</v>
      </c>
      <c r="S367" s="22">
        <f t="shared" si="714"/>
        <v>1495.7221942627075</v>
      </c>
      <c r="T367" s="22">
        <f t="shared" si="673"/>
        <v>83795.923502767982</v>
      </c>
      <c r="U367" s="22">
        <f t="shared" si="674"/>
        <v>1713.6386512330146</v>
      </c>
      <c r="V367" s="10">
        <v>1977198</v>
      </c>
      <c r="W367">
        <f t="shared" si="675"/>
        <v>9002</v>
      </c>
      <c r="X367" s="22">
        <f t="shared" si="676"/>
        <v>4777</v>
      </c>
      <c r="Y367" s="35">
        <f t="shared" si="677"/>
        <v>497533.46753900353</v>
      </c>
      <c r="Z367" s="10">
        <v>1627889</v>
      </c>
      <c r="AA367" s="22">
        <f t="shared" si="678"/>
        <v>8479</v>
      </c>
      <c r="AB367" s="28">
        <f t="shared" si="679"/>
        <v>0.8233313001530449</v>
      </c>
      <c r="AC367" s="31">
        <f t="shared" si="680"/>
        <v>4656</v>
      </c>
      <c r="AD367">
        <f t="shared" si="681"/>
        <v>349309</v>
      </c>
      <c r="AE367">
        <f t="shared" si="682"/>
        <v>523</v>
      </c>
      <c r="AF367" s="28">
        <f t="shared" si="683"/>
        <v>0.17666869984695513</v>
      </c>
      <c r="AG367" s="31">
        <f t="shared" si="684"/>
        <v>121</v>
      </c>
      <c r="AH367" s="35">
        <f t="shared" si="685"/>
        <v>5.8098200399911128E-2</v>
      </c>
      <c r="AI367" s="35">
        <f t="shared" si="686"/>
        <v>87898.590840463003</v>
      </c>
      <c r="AJ367" s="10">
        <v>5731</v>
      </c>
      <c r="AK367" s="22">
        <f t="shared" si="687"/>
        <v>-299</v>
      </c>
      <c r="AL367" s="22">
        <f t="shared" si="688"/>
        <v>-4.9585406301824175E-2</v>
      </c>
      <c r="AM367" s="35">
        <f t="shared" si="689"/>
        <v>1442.1238047307497</v>
      </c>
      <c r="AN367" s="35">
        <f t="shared" si="690"/>
        <v>1.6575128919276143E-2</v>
      </c>
      <c r="AO367" s="10">
        <v>213</v>
      </c>
      <c r="AP367">
        <f t="shared" si="658"/>
        <v>-20</v>
      </c>
      <c r="AQ367">
        <f t="shared" si="659"/>
        <v>-8.5836909871244593E-2</v>
      </c>
      <c r="AR367" s="35">
        <f t="shared" si="691"/>
        <v>53.598389531957721</v>
      </c>
      <c r="AS367" s="10">
        <v>755</v>
      </c>
      <c r="AT367" s="22">
        <f t="shared" si="692"/>
        <v>52</v>
      </c>
      <c r="AU367" s="22">
        <f t="shared" si="693"/>
        <v>7.3968705547653002E-2</v>
      </c>
      <c r="AV367" s="35">
        <f t="shared" si="694"/>
        <v>189.98490186210367</v>
      </c>
      <c r="AW367" s="51">
        <f t="shared" si="695"/>
        <v>2.1836018729808914E-3</v>
      </c>
      <c r="AX367" s="10">
        <v>111</v>
      </c>
      <c r="AY367">
        <f t="shared" si="696"/>
        <v>-6</v>
      </c>
      <c r="AZ367" s="22">
        <f t="shared" si="697"/>
        <v>-5.1282051282051322E-2</v>
      </c>
      <c r="BA367" s="35">
        <f t="shared" si="698"/>
        <v>27.93155510820332</v>
      </c>
      <c r="BB367" s="51">
        <f t="shared" si="699"/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 t="shared" si="700"/>
        <v>-273</v>
      </c>
      <c r="BE367" s="51">
        <f t="shared" si="701"/>
        <v>-3.8542990258365051E-2</v>
      </c>
      <c r="BF367" s="35">
        <f t="shared" si="702"/>
        <v>1713.6386512330146</v>
      </c>
      <c r="BG367" s="35">
        <f t="shared" si="703"/>
        <v>1.9695799675496516E-2</v>
      </c>
      <c r="BH367" s="45">
        <v>61814</v>
      </c>
      <c r="BI367" s="48">
        <f t="shared" si="665"/>
        <v>105</v>
      </c>
      <c r="BJ367" s="14">
        <v>134720</v>
      </c>
      <c r="BK367" s="48">
        <f t="shared" si="666"/>
        <v>200</v>
      </c>
      <c r="BL367" s="14">
        <v>100323</v>
      </c>
      <c r="BM367" s="48">
        <f t="shared" si="704"/>
        <v>142</v>
      </c>
      <c r="BN367" s="14">
        <v>40522</v>
      </c>
      <c r="BO367" s="48">
        <f t="shared" si="705"/>
        <v>64</v>
      </c>
      <c r="BP367" s="14">
        <v>8380</v>
      </c>
      <c r="BQ367" s="48">
        <f t="shared" si="706"/>
        <v>12</v>
      </c>
      <c r="BR367" s="16">
        <v>30</v>
      </c>
      <c r="BS367" s="24">
        <f t="shared" si="707"/>
        <v>0</v>
      </c>
      <c r="BT367" s="16">
        <v>263</v>
      </c>
      <c r="BU367" s="24">
        <f t="shared" si="708"/>
        <v>0</v>
      </c>
      <c r="BV367" s="16">
        <v>1178</v>
      </c>
      <c r="BW367" s="24">
        <f t="shared" si="709"/>
        <v>3</v>
      </c>
      <c r="BX367" s="16">
        <v>2883</v>
      </c>
      <c r="BY367" s="24">
        <f t="shared" si="710"/>
        <v>5</v>
      </c>
      <c r="BZ367" s="21">
        <v>1589</v>
      </c>
      <c r="CA367" s="27">
        <f t="shared" si="711"/>
        <v>1</v>
      </c>
    </row>
    <row r="368" spans="1:79">
      <c r="A368" s="3">
        <v>44265</v>
      </c>
      <c r="B368" s="22">
        <v>44265</v>
      </c>
      <c r="C368" s="10">
        <v>346301</v>
      </c>
      <c r="D368">
        <f t="shared" si="661"/>
        <v>542</v>
      </c>
      <c r="E368" s="10">
        <v>5957</v>
      </c>
      <c r="F368">
        <f t="shared" si="662"/>
        <v>13</v>
      </c>
      <c r="G368" s="10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 s="22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 s="22">
        <f t="shared" si="672"/>
        <v>87141.670860593862</v>
      </c>
      <c r="S368" s="22">
        <f t="shared" si="714"/>
        <v>1498.9934574735782</v>
      </c>
      <c r="T368" s="22">
        <f t="shared" si="673"/>
        <v>83964.519375943622</v>
      </c>
      <c r="U368" s="22">
        <f t="shared" si="674"/>
        <v>1678.1580271766481</v>
      </c>
      <c r="V368" s="10">
        <v>1986095</v>
      </c>
      <c r="W368">
        <f t="shared" si="675"/>
        <v>8897</v>
      </c>
      <c r="X368" s="22">
        <f t="shared" si="676"/>
        <v>-105</v>
      </c>
      <c r="Y368" s="35">
        <f t="shared" si="677"/>
        <v>499772.26975339703</v>
      </c>
      <c r="Z368" s="10">
        <v>1636244</v>
      </c>
      <c r="AA368" s="22">
        <f t="shared" si="678"/>
        <v>8355</v>
      </c>
      <c r="AB368" s="28">
        <f t="shared" si="679"/>
        <v>0.82384981584465999</v>
      </c>
      <c r="AC368" s="31">
        <f t="shared" si="680"/>
        <v>-124</v>
      </c>
      <c r="AD368">
        <f t="shared" si="681"/>
        <v>349851</v>
      </c>
      <c r="AE368">
        <f t="shared" si="682"/>
        <v>542</v>
      </c>
      <c r="AF368" s="28">
        <f t="shared" si="683"/>
        <v>0.17615018415534001</v>
      </c>
      <c r="AG368" s="31">
        <f t="shared" si="684"/>
        <v>19</v>
      </c>
      <c r="AH368" s="35">
        <f t="shared" si="685"/>
        <v>6.0919411037428345E-2</v>
      </c>
      <c r="AI368" s="35">
        <f t="shared" si="686"/>
        <v>88034.977352793154</v>
      </c>
      <c r="AJ368" s="10">
        <v>5608</v>
      </c>
      <c r="AK368" s="22">
        <f t="shared" si="687"/>
        <v>-123</v>
      </c>
      <c r="AL368" s="22">
        <f t="shared" si="688"/>
        <v>-2.1462222997731595E-2</v>
      </c>
      <c r="AM368" s="35">
        <f t="shared" si="689"/>
        <v>1411.1726220432813</v>
      </c>
      <c r="AN368" s="35">
        <f t="shared" si="690"/>
        <v>1.6194004637584067E-2</v>
      </c>
      <c r="AO368" s="10">
        <v>214</v>
      </c>
      <c r="AP368">
        <f t="shared" si="658"/>
        <v>1</v>
      </c>
      <c r="AQ368">
        <f t="shared" si="659"/>
        <v>4.6948356807512415E-3</v>
      </c>
      <c r="AR368" s="35">
        <f t="shared" si="691"/>
        <v>53.85002516356316</v>
      </c>
      <c r="AS368" s="10">
        <v>740</v>
      </c>
      <c r="AT368" s="22">
        <f t="shared" si="692"/>
        <v>-15</v>
      </c>
      <c r="AU368" s="22">
        <f t="shared" si="693"/>
        <v>-1.9867549668874163E-2</v>
      </c>
      <c r="AV368" s="35">
        <f t="shared" si="694"/>
        <v>186.21036738802212</v>
      </c>
      <c r="AW368" s="51">
        <f t="shared" si="695"/>
        <v>2.13686937086523E-3</v>
      </c>
      <c r="AX368" s="10">
        <v>107</v>
      </c>
      <c r="AY368">
        <f t="shared" si="696"/>
        <v>-4</v>
      </c>
      <c r="AZ368" s="22">
        <f t="shared" si="697"/>
        <v>-3.6036036036036001E-2</v>
      </c>
      <c r="BA368" s="35">
        <f t="shared" si="698"/>
        <v>26.92501258178158</v>
      </c>
      <c r="BB368" s="51">
        <f t="shared" si="699"/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 t="shared" si="700"/>
        <v>-141</v>
      </c>
      <c r="BE368" s="51">
        <f t="shared" si="701"/>
        <v>-2.0704845814978001E-2</v>
      </c>
      <c r="BF368" s="35">
        <f t="shared" si="702"/>
        <v>1678.1580271766481</v>
      </c>
      <c r="BG368" s="35">
        <f t="shared" si="703"/>
        <v>1.9257813289594888E-2</v>
      </c>
      <c r="BH368" s="45">
        <v>61940</v>
      </c>
      <c r="BI368" s="48">
        <f t="shared" si="665"/>
        <v>126</v>
      </c>
      <c r="BJ368" s="14">
        <v>134927</v>
      </c>
      <c r="BK368" s="48">
        <f t="shared" si="666"/>
        <v>207</v>
      </c>
      <c r="BL368" s="14">
        <v>100464</v>
      </c>
      <c r="BM368" s="48">
        <f t="shared" si="704"/>
        <v>141</v>
      </c>
      <c r="BN368" s="14">
        <v>40576</v>
      </c>
      <c r="BO368" s="48">
        <f t="shared" si="705"/>
        <v>54</v>
      </c>
      <c r="BP368" s="14">
        <v>8394</v>
      </c>
      <c r="BQ368" s="48">
        <f t="shared" si="706"/>
        <v>14</v>
      </c>
      <c r="BR368" s="16">
        <v>31</v>
      </c>
      <c r="BS368" s="24">
        <f t="shared" si="707"/>
        <v>1</v>
      </c>
      <c r="BT368" s="16">
        <v>264</v>
      </c>
      <c r="BU368" s="24">
        <f t="shared" si="708"/>
        <v>1</v>
      </c>
      <c r="BV368" s="16">
        <v>1183</v>
      </c>
      <c r="BW368" s="24">
        <f t="shared" si="709"/>
        <v>5</v>
      </c>
      <c r="BX368" s="16">
        <v>2889</v>
      </c>
      <c r="BY368" s="24">
        <f t="shared" si="710"/>
        <v>6</v>
      </c>
      <c r="BZ368" s="21">
        <v>1590</v>
      </c>
      <c r="CA368" s="27">
        <f t="shared" si="711"/>
        <v>1</v>
      </c>
    </row>
    <row r="369" spans="1:79">
      <c r="A369" s="3">
        <v>44266</v>
      </c>
      <c r="B369" s="22">
        <v>44266</v>
      </c>
      <c r="C369" s="10">
        <v>346775</v>
      </c>
      <c r="D369">
        <f t="shared" si="661"/>
        <v>474</v>
      </c>
      <c r="E369" s="10">
        <v>5972</v>
      </c>
      <c r="F369">
        <f t="shared" si="662"/>
        <v>15</v>
      </c>
      <c r="G369" s="10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 s="22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 s="22">
        <f t="shared" si="672"/>
        <v>87260.946149974829</v>
      </c>
      <c r="S369" s="22">
        <f t="shared" si="714"/>
        <v>1502.7679919476598</v>
      </c>
      <c r="T369" s="22">
        <f t="shared" si="673"/>
        <v>84110.719677906382</v>
      </c>
      <c r="U369" s="22">
        <f t="shared" si="674"/>
        <v>1647.458480120785</v>
      </c>
      <c r="V369" s="10">
        <v>1995370</v>
      </c>
      <c r="W369">
        <f t="shared" si="675"/>
        <v>9275</v>
      </c>
      <c r="X369" s="22">
        <f t="shared" si="676"/>
        <v>378</v>
      </c>
      <c r="Y369" s="35">
        <f t="shared" si="677"/>
        <v>502106.19023653748</v>
      </c>
      <c r="Z369" s="10">
        <v>1645045</v>
      </c>
      <c r="AA369" s="22">
        <f t="shared" si="678"/>
        <v>8801</v>
      </c>
      <c r="AB369" s="28">
        <f t="shared" si="679"/>
        <v>0.82443105789903626</v>
      </c>
      <c r="AC369" s="31">
        <f t="shared" si="680"/>
        <v>446</v>
      </c>
      <c r="AD369">
        <f t="shared" si="681"/>
        <v>350325</v>
      </c>
      <c r="AE369">
        <f t="shared" si="682"/>
        <v>474</v>
      </c>
      <c r="AF369" s="28">
        <f t="shared" si="683"/>
        <v>0.17556894210096374</v>
      </c>
      <c r="AG369" s="31">
        <f t="shared" si="684"/>
        <v>-68</v>
      </c>
      <c r="AH369" s="35">
        <f t="shared" si="685"/>
        <v>5.1105121293800536E-2</v>
      </c>
      <c r="AI369" s="35">
        <f t="shared" si="686"/>
        <v>88154.25264217412</v>
      </c>
      <c r="AJ369" s="10">
        <v>5512</v>
      </c>
      <c r="AK369" s="22">
        <f t="shared" si="687"/>
        <v>-96</v>
      </c>
      <c r="AL369" s="22">
        <f t="shared" si="688"/>
        <v>-1.7118402282453649E-2</v>
      </c>
      <c r="AM369" s="35">
        <f t="shared" si="689"/>
        <v>1387.0156014091594</v>
      </c>
      <c r="AN369" s="35">
        <f t="shared" si="690"/>
        <v>1.5895032802249298E-2</v>
      </c>
      <c r="AO369" s="10">
        <v>195</v>
      </c>
      <c r="AP369">
        <f t="shared" si="658"/>
        <v>-19</v>
      </c>
      <c r="AQ369">
        <f t="shared" si="659"/>
        <v>-8.8785046728971917E-2</v>
      </c>
      <c r="AR369" s="35">
        <f t="shared" si="691"/>
        <v>49.068948163059886</v>
      </c>
      <c r="AS369" s="10">
        <v>732</v>
      </c>
      <c r="AT369" s="22">
        <f t="shared" si="692"/>
        <v>-8</v>
      </c>
      <c r="AU369" s="22">
        <f t="shared" si="693"/>
        <v>-1.0810810810810811E-2</v>
      </c>
      <c r="AV369" s="35">
        <f t="shared" si="694"/>
        <v>184.19728233517864</v>
      </c>
      <c r="AW369" s="51">
        <f t="shared" si="695"/>
        <v>2.1108788119097396E-3</v>
      </c>
      <c r="AX369" s="10">
        <v>108</v>
      </c>
      <c r="AY369">
        <f t="shared" si="696"/>
        <v>1</v>
      </c>
      <c r="AZ369" s="22">
        <f t="shared" si="697"/>
        <v>9.3457943925232545E-3</v>
      </c>
      <c r="BA369" s="35">
        <f t="shared" si="698"/>
        <v>27.176648213387015</v>
      </c>
      <c r="BB369" s="51">
        <f t="shared" si="699"/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 t="shared" si="700"/>
        <v>-122</v>
      </c>
      <c r="BE369" s="51">
        <f t="shared" si="701"/>
        <v>-1.8293597240965687E-2</v>
      </c>
      <c r="BF369" s="35">
        <f t="shared" si="702"/>
        <v>1647.458480120785</v>
      </c>
      <c r="BG369" s="35">
        <f t="shared" si="703"/>
        <v>1.8879677024006922E-2</v>
      </c>
      <c r="BH369" s="45">
        <v>62051</v>
      </c>
      <c r="BI369" s="48">
        <f t="shared" si="665"/>
        <v>111</v>
      </c>
      <c r="BJ369" s="14">
        <v>135091</v>
      </c>
      <c r="BK369" s="48">
        <f t="shared" si="666"/>
        <v>164</v>
      </c>
      <c r="BL369" s="14">
        <v>100599</v>
      </c>
      <c r="BM369" s="48">
        <f t="shared" si="704"/>
        <v>135</v>
      </c>
      <c r="BN369" s="14">
        <v>40628</v>
      </c>
      <c r="BO369" s="48">
        <f t="shared" si="705"/>
        <v>52</v>
      </c>
      <c r="BP369" s="14">
        <v>8406</v>
      </c>
      <c r="BQ369" s="48">
        <f t="shared" si="706"/>
        <v>12</v>
      </c>
      <c r="BR369" s="16">
        <v>31</v>
      </c>
      <c r="BS369" s="24">
        <f t="shared" si="707"/>
        <v>0</v>
      </c>
      <c r="BT369" s="16">
        <v>264</v>
      </c>
      <c r="BU369" s="24">
        <f t="shared" si="708"/>
        <v>0</v>
      </c>
      <c r="BV369" s="16">
        <v>1185</v>
      </c>
      <c r="BW369" s="24">
        <f t="shared" si="709"/>
        <v>2</v>
      </c>
      <c r="BX369" s="16">
        <v>2897</v>
      </c>
      <c r="BY369" s="24">
        <f t="shared" si="710"/>
        <v>8</v>
      </c>
      <c r="BZ369" s="21">
        <v>1595</v>
      </c>
      <c r="CA369" s="27">
        <f t="shared" si="711"/>
        <v>5</v>
      </c>
    </row>
    <row r="370" spans="1:79">
      <c r="A370" s="3">
        <v>44267</v>
      </c>
      <c r="B370" s="22">
        <v>44267</v>
      </c>
      <c r="C370" s="10">
        <v>347226</v>
      </c>
      <c r="D370">
        <f t="shared" si="661"/>
        <v>451</v>
      </c>
      <c r="E370" s="10">
        <v>5981</v>
      </c>
      <c r="F370">
        <f t="shared" si="662"/>
        <v>9</v>
      </c>
      <c r="G370" s="10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 s="22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 s="22">
        <f t="shared" si="672"/>
        <v>87374.43381982889</v>
      </c>
      <c r="S370" s="22">
        <f t="shared" si="714"/>
        <v>1505.0327126321085</v>
      </c>
      <c r="T370" s="22">
        <f t="shared" si="673"/>
        <v>84246.351283341719</v>
      </c>
      <c r="U370" s="22">
        <f t="shared" si="674"/>
        <v>1623.0498238550579</v>
      </c>
      <c r="V370" s="10">
        <v>2003801</v>
      </c>
      <c r="W370">
        <f t="shared" si="675"/>
        <v>8431</v>
      </c>
      <c r="X370" s="22">
        <f t="shared" si="676"/>
        <v>-844</v>
      </c>
      <c r="Y370" s="35">
        <f t="shared" si="677"/>
        <v>504227.73024660291</v>
      </c>
      <c r="Z370" s="10">
        <v>1653025</v>
      </c>
      <c r="AA370" s="22">
        <f t="shared" si="678"/>
        <v>7980</v>
      </c>
      <c r="AB370" s="28">
        <f t="shared" si="679"/>
        <v>0.82494469261169145</v>
      </c>
      <c r="AC370" s="31">
        <f t="shared" si="680"/>
        <v>-821</v>
      </c>
      <c r="AD370">
        <f t="shared" si="681"/>
        <v>350776</v>
      </c>
      <c r="AE370">
        <f t="shared" si="682"/>
        <v>451</v>
      </c>
      <c r="AF370" s="28">
        <f t="shared" si="683"/>
        <v>0.17505530738830852</v>
      </c>
      <c r="AG370" s="31">
        <f t="shared" si="684"/>
        <v>-23</v>
      </c>
      <c r="AH370" s="35">
        <f t="shared" si="685"/>
        <v>5.3493061321314199E-2</v>
      </c>
      <c r="AI370" s="35">
        <f t="shared" si="686"/>
        <v>88267.740312028182</v>
      </c>
      <c r="AJ370" s="10">
        <v>5397</v>
      </c>
      <c r="AK370" s="22">
        <f t="shared" si="687"/>
        <v>-115</v>
      </c>
      <c r="AL370" s="22">
        <f t="shared" si="688"/>
        <v>-2.0863570391872255E-2</v>
      </c>
      <c r="AM370" s="35">
        <f t="shared" si="689"/>
        <v>1358.0775037745343</v>
      </c>
      <c r="AN370" s="35">
        <f t="shared" si="690"/>
        <v>1.5543190890083117E-2</v>
      </c>
      <c r="AO370" s="10">
        <v>196</v>
      </c>
      <c r="AP370">
        <f t="shared" si="658"/>
        <v>1</v>
      </c>
      <c r="AQ370">
        <f t="shared" si="659"/>
        <v>5.12820512820511E-3</v>
      </c>
      <c r="AR370" s="35">
        <f t="shared" si="691"/>
        <v>49.320583794665325</v>
      </c>
      <c r="AS370" s="10">
        <v>746</v>
      </c>
      <c r="AT370" s="22">
        <f t="shared" si="692"/>
        <v>14</v>
      </c>
      <c r="AU370" s="22">
        <f t="shared" si="693"/>
        <v>1.91256830601092E-2</v>
      </c>
      <c r="AV370" s="35">
        <f t="shared" si="694"/>
        <v>187.72018117765475</v>
      </c>
      <c r="AW370" s="51">
        <f t="shared" si="695"/>
        <v>2.1484566247919222E-3</v>
      </c>
      <c r="AX370" s="10">
        <v>111</v>
      </c>
      <c r="AY370">
        <f t="shared" si="696"/>
        <v>3</v>
      </c>
      <c r="AZ370" s="22">
        <f t="shared" si="697"/>
        <v>2.7777777777777679E-2</v>
      </c>
      <c r="BA370" s="35">
        <f t="shared" si="698"/>
        <v>27.93155510820332</v>
      </c>
      <c r="BB370" s="51">
        <f t="shared" si="699"/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 t="shared" si="700"/>
        <v>-97</v>
      </c>
      <c r="BE370" s="51">
        <f t="shared" si="701"/>
        <v>-1.4815946234916777E-2</v>
      </c>
      <c r="BF370" s="35">
        <f t="shared" si="702"/>
        <v>1623.0498238550579</v>
      </c>
      <c r="BG370" s="35">
        <f t="shared" si="703"/>
        <v>1.85757978953189E-2</v>
      </c>
      <c r="BH370" s="45">
        <v>62142</v>
      </c>
      <c r="BI370" s="48">
        <f t="shared" si="665"/>
        <v>91</v>
      </c>
      <c r="BJ370" s="14">
        <v>135259</v>
      </c>
      <c r="BK370" s="48">
        <f t="shared" si="666"/>
        <v>168</v>
      </c>
      <c r="BL370" s="14">
        <v>100729</v>
      </c>
      <c r="BM370" s="48">
        <f t="shared" si="704"/>
        <v>130</v>
      </c>
      <c r="BN370" s="14">
        <v>40680</v>
      </c>
      <c r="BO370" s="48">
        <f t="shared" si="705"/>
        <v>52</v>
      </c>
      <c r="BP370" s="14">
        <v>8416</v>
      </c>
      <c r="BQ370" s="48">
        <f t="shared" si="706"/>
        <v>10</v>
      </c>
      <c r="BR370" s="16">
        <v>31</v>
      </c>
      <c r="BS370" s="24">
        <f t="shared" si="707"/>
        <v>0</v>
      </c>
      <c r="BT370" s="16">
        <v>264</v>
      </c>
      <c r="BU370" s="24">
        <f t="shared" si="708"/>
        <v>0</v>
      </c>
      <c r="BV370" s="16">
        <v>1188</v>
      </c>
      <c r="BW370" s="24">
        <f t="shared" si="709"/>
        <v>3</v>
      </c>
      <c r="BX370" s="16">
        <v>2901</v>
      </c>
      <c r="BY370" s="24">
        <f t="shared" si="710"/>
        <v>4</v>
      </c>
      <c r="BZ370" s="21">
        <v>1597</v>
      </c>
      <c r="CA370" s="27">
        <f t="shared" si="711"/>
        <v>2</v>
      </c>
    </row>
    <row r="371" spans="1:79">
      <c r="A371" s="3">
        <v>44268</v>
      </c>
      <c r="B371" s="22">
        <v>44268</v>
      </c>
      <c r="C371" s="10">
        <v>347641</v>
      </c>
      <c r="D371">
        <f t="shared" si="661"/>
        <v>415</v>
      </c>
      <c r="E371" s="10">
        <v>5987</v>
      </c>
      <c r="F371">
        <f t="shared" si="662"/>
        <v>6</v>
      </c>
      <c r="G371" s="10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 s="22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 s="22">
        <f t="shared" si="672"/>
        <v>87478.862606945142</v>
      </c>
      <c r="S371" s="22">
        <f t="shared" si="714"/>
        <v>1506.5425264217413</v>
      </c>
      <c r="T371" s="22">
        <f t="shared" si="673"/>
        <v>84399.094111726212</v>
      </c>
      <c r="U371" s="22">
        <f t="shared" si="674"/>
        <v>1573.2259687971816</v>
      </c>
      <c r="V371" s="10">
        <v>2012111</v>
      </c>
      <c r="W371">
        <f t="shared" si="675"/>
        <v>8310</v>
      </c>
      <c r="X371" s="22">
        <f t="shared" si="676"/>
        <v>-121</v>
      </c>
      <c r="Y371" s="35">
        <f t="shared" si="677"/>
        <v>506318.82234524406</v>
      </c>
      <c r="Z371" s="10">
        <v>1660920</v>
      </c>
      <c r="AA371" s="22">
        <f t="shared" si="678"/>
        <v>7895</v>
      </c>
      <c r="AB371" s="28">
        <f t="shared" si="679"/>
        <v>0.82546141838099385</v>
      </c>
      <c r="AC371" s="31">
        <f t="shared" si="680"/>
        <v>-85</v>
      </c>
      <c r="AD371">
        <f t="shared" si="681"/>
        <v>351191</v>
      </c>
      <c r="AE371">
        <f t="shared" si="682"/>
        <v>415</v>
      </c>
      <c r="AF371" s="28">
        <f t="shared" si="683"/>
        <v>0.17453858161900612</v>
      </c>
      <c r="AG371" s="31">
        <f t="shared" si="684"/>
        <v>-36</v>
      </c>
      <c r="AH371" s="35">
        <f t="shared" si="685"/>
        <v>4.9939831528279181E-2</v>
      </c>
      <c r="AI371" s="35">
        <f t="shared" si="686"/>
        <v>88372.169099144434</v>
      </c>
      <c r="AJ371" s="10">
        <v>5230</v>
      </c>
      <c r="AK371" s="22">
        <f t="shared" si="687"/>
        <v>-167</v>
      </c>
      <c r="AL371" s="22">
        <f t="shared" si="688"/>
        <v>-3.0943116546229388E-2</v>
      </c>
      <c r="AM371" s="35">
        <f t="shared" si="689"/>
        <v>1316.0543532964266</v>
      </c>
      <c r="AN371" s="35">
        <f t="shared" si="690"/>
        <v>1.5044255424417717E-2</v>
      </c>
      <c r="AO371" s="10">
        <v>188</v>
      </c>
      <c r="AP371">
        <f t="shared" si="658"/>
        <v>-8</v>
      </c>
      <c r="AQ371">
        <f t="shared" si="659"/>
        <v>-4.081632653061229E-2</v>
      </c>
      <c r="AR371" s="35">
        <f t="shared" si="691"/>
        <v>47.307498741821838</v>
      </c>
      <c r="AS371" s="10">
        <v>723</v>
      </c>
      <c r="AT371" s="22">
        <f t="shared" si="692"/>
        <v>-23</v>
      </c>
      <c r="AU371" s="22">
        <f t="shared" si="693"/>
        <v>-3.0831099195710476E-2</v>
      </c>
      <c r="AV371" s="35">
        <f t="shared" si="694"/>
        <v>181.93256165072972</v>
      </c>
      <c r="AW371" s="51">
        <f t="shared" si="695"/>
        <v>2.0797316772187399E-3</v>
      </c>
      <c r="AX371" s="10">
        <v>111</v>
      </c>
      <c r="AY371">
        <f t="shared" si="696"/>
        <v>0</v>
      </c>
      <c r="AZ371" s="22">
        <f t="shared" si="697"/>
        <v>0</v>
      </c>
      <c r="BA371" s="35">
        <f t="shared" si="698"/>
        <v>27.93155510820332</v>
      </c>
      <c r="BB371" s="51">
        <f t="shared" si="699"/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 t="shared" si="700"/>
        <v>-198</v>
      </c>
      <c r="BE371" s="51">
        <f t="shared" si="701"/>
        <v>-3.0697674418604604E-2</v>
      </c>
      <c r="BF371" s="35">
        <f t="shared" si="702"/>
        <v>1573.2259687971816</v>
      </c>
      <c r="BG371" s="35">
        <f t="shared" si="703"/>
        <v>1.7984069773128025E-2</v>
      </c>
      <c r="BH371" s="45">
        <v>62241</v>
      </c>
      <c r="BI371" s="48">
        <f t="shared" si="665"/>
        <v>99</v>
      </c>
      <c r="BJ371" s="14">
        <v>135398</v>
      </c>
      <c r="BK371" s="48">
        <f t="shared" si="666"/>
        <v>139</v>
      </c>
      <c r="BL371" s="14">
        <v>100839</v>
      </c>
      <c r="BM371" s="48">
        <f t="shared" si="704"/>
        <v>110</v>
      </c>
      <c r="BN371" s="14">
        <v>40733</v>
      </c>
      <c r="BO371" s="48">
        <f t="shared" si="705"/>
        <v>53</v>
      </c>
      <c r="BP371" s="14">
        <v>8430</v>
      </c>
      <c r="BQ371" s="48">
        <f t="shared" si="706"/>
        <v>14</v>
      </c>
      <c r="BR371" s="16">
        <v>31</v>
      </c>
      <c r="BS371" s="24">
        <f t="shared" si="707"/>
        <v>0</v>
      </c>
      <c r="BT371" s="16">
        <v>265</v>
      </c>
      <c r="BU371" s="24">
        <f t="shared" si="708"/>
        <v>1</v>
      </c>
      <c r="BV371" s="16">
        <v>1189</v>
      </c>
      <c r="BW371" s="24">
        <f t="shared" si="709"/>
        <v>1</v>
      </c>
      <c r="BX371" s="16">
        <v>2901</v>
      </c>
      <c r="BY371" s="24">
        <f t="shared" si="710"/>
        <v>0</v>
      </c>
      <c r="BZ371" s="21">
        <v>1601</v>
      </c>
      <c r="CA371" s="27">
        <f t="shared" si="711"/>
        <v>4</v>
      </c>
    </row>
    <row r="372" spans="1:79">
      <c r="A372" s="3">
        <v>44269</v>
      </c>
      <c r="B372" s="22">
        <v>44269</v>
      </c>
      <c r="C372" s="10">
        <v>347919</v>
      </c>
      <c r="D372">
        <f t="shared" si="661"/>
        <v>278</v>
      </c>
      <c r="E372" s="10">
        <v>5994</v>
      </c>
      <c r="F372">
        <f t="shared" si="662"/>
        <v>7</v>
      </c>
      <c r="G372" s="10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 s="2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 s="22">
        <f t="shared" si="672"/>
        <v>87548.81731253145</v>
      </c>
      <c r="S372" s="22">
        <f t="shared" si="714"/>
        <v>1508.3039758429793</v>
      </c>
      <c r="T372" s="22">
        <f t="shared" si="673"/>
        <v>84511.826874685445</v>
      </c>
      <c r="U372" s="22">
        <f t="shared" si="674"/>
        <v>1528.6864620030196</v>
      </c>
      <c r="V372" s="10">
        <v>2017331</v>
      </c>
      <c r="W372">
        <f t="shared" si="675"/>
        <v>5220</v>
      </c>
      <c r="X372" s="22">
        <f t="shared" si="676"/>
        <v>-3090</v>
      </c>
      <c r="Y372" s="35">
        <f t="shared" si="677"/>
        <v>507632.36034222442</v>
      </c>
      <c r="Z372" s="10">
        <v>1665862</v>
      </c>
      <c r="AA372" s="22">
        <f t="shared" si="678"/>
        <v>4942</v>
      </c>
      <c r="AB372" s="28">
        <f t="shared" si="679"/>
        <v>0.82577524461776475</v>
      </c>
      <c r="AC372" s="31">
        <f t="shared" si="680"/>
        <v>-2953</v>
      </c>
      <c r="AD372">
        <f t="shared" si="681"/>
        <v>351469</v>
      </c>
      <c r="AE372">
        <f t="shared" si="682"/>
        <v>278</v>
      </c>
      <c r="AF372" s="28">
        <f t="shared" si="683"/>
        <v>0.17422475538223525</v>
      </c>
      <c r="AG372" s="31">
        <f t="shared" si="684"/>
        <v>-137</v>
      </c>
      <c r="AH372" s="35">
        <f t="shared" si="685"/>
        <v>5.3256704980842909E-2</v>
      </c>
      <c r="AI372" s="35">
        <f t="shared" si="686"/>
        <v>88442.123804730742</v>
      </c>
      <c r="AJ372" s="10">
        <v>5083</v>
      </c>
      <c r="AK372" s="22">
        <f t="shared" si="687"/>
        <v>-147</v>
      </c>
      <c r="AL372" s="22">
        <f t="shared" si="688"/>
        <v>-2.810707456978967E-2</v>
      </c>
      <c r="AM372" s="35">
        <f t="shared" si="689"/>
        <v>1279.0639154504277</v>
      </c>
      <c r="AN372" s="35">
        <f t="shared" si="690"/>
        <v>1.4609722377909801E-2</v>
      </c>
      <c r="AO372" s="10">
        <v>199</v>
      </c>
      <c r="AP372">
        <f t="shared" si="658"/>
        <v>11</v>
      </c>
      <c r="AQ372">
        <f t="shared" si="659"/>
        <v>5.8510638297872397E-2</v>
      </c>
      <c r="AR372" s="35">
        <f t="shared" si="691"/>
        <v>50.075490689481626</v>
      </c>
      <c r="AS372" s="10">
        <v>689</v>
      </c>
      <c r="AT372" s="22">
        <f t="shared" si="692"/>
        <v>-34</v>
      </c>
      <c r="AU372" s="22">
        <f t="shared" si="693"/>
        <v>-4.7026279391424675E-2</v>
      </c>
      <c r="AV372" s="35">
        <f t="shared" si="694"/>
        <v>173.37695017614493</v>
      </c>
      <c r="AW372" s="51">
        <f t="shared" si="695"/>
        <v>1.9803460000747302E-3</v>
      </c>
      <c r="AX372" s="10">
        <v>104</v>
      </c>
      <c r="AY372">
        <f t="shared" si="696"/>
        <v>-7</v>
      </c>
      <c r="AZ372" s="22">
        <f t="shared" si="697"/>
        <v>-6.3063063063063085E-2</v>
      </c>
      <c r="BA372" s="35">
        <f t="shared" si="698"/>
        <v>26.170105686965272</v>
      </c>
      <c r="BB372" s="51">
        <f t="shared" si="699"/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 t="shared" si="700"/>
        <v>-177</v>
      </c>
      <c r="BE372" s="51">
        <f t="shared" si="701"/>
        <v>-2.831094049904026E-2</v>
      </c>
      <c r="BF372" s="35">
        <f t="shared" si="702"/>
        <v>1528.6864620030196</v>
      </c>
      <c r="BG372" s="35">
        <f t="shared" si="703"/>
        <v>1.7460960740862098E-2</v>
      </c>
      <c r="BH372" s="45">
        <v>62297</v>
      </c>
      <c r="BI372" s="48">
        <f t="shared" si="665"/>
        <v>56</v>
      </c>
      <c r="BJ372" s="14">
        <v>135507</v>
      </c>
      <c r="BK372" s="48">
        <f t="shared" si="666"/>
        <v>109</v>
      </c>
      <c r="BL372" s="14">
        <v>100908</v>
      </c>
      <c r="BM372" s="48">
        <f t="shared" si="704"/>
        <v>69</v>
      </c>
      <c r="BN372" s="14">
        <v>40769</v>
      </c>
      <c r="BO372" s="48">
        <f t="shared" si="705"/>
        <v>36</v>
      </c>
      <c r="BP372" s="14">
        <v>8438</v>
      </c>
      <c r="BQ372" s="48">
        <f t="shared" si="706"/>
        <v>8</v>
      </c>
      <c r="BR372" s="16">
        <v>31</v>
      </c>
      <c r="BS372" s="24">
        <f t="shared" si="707"/>
        <v>0</v>
      </c>
      <c r="BT372" s="16">
        <v>265</v>
      </c>
      <c r="BU372" s="24">
        <f t="shared" si="708"/>
        <v>0</v>
      </c>
      <c r="BV372" s="16">
        <v>1192</v>
      </c>
      <c r="BW372" s="24">
        <f t="shared" si="709"/>
        <v>3</v>
      </c>
      <c r="BX372" s="16">
        <v>2902</v>
      </c>
      <c r="BY372" s="24">
        <f t="shared" si="710"/>
        <v>1</v>
      </c>
      <c r="BZ372" s="21">
        <v>1604</v>
      </c>
      <c r="CA372" s="27">
        <f t="shared" si="711"/>
        <v>3</v>
      </c>
    </row>
    <row r="373" spans="1:79">
      <c r="A373" s="3">
        <v>44270</v>
      </c>
      <c r="B373" s="22">
        <v>44270</v>
      </c>
      <c r="C373" s="10">
        <v>348155</v>
      </c>
      <c r="D373">
        <f t="shared" si="661"/>
        <v>236</v>
      </c>
      <c r="E373" s="10">
        <v>6005</v>
      </c>
      <c r="F373">
        <f t="shared" si="662"/>
        <v>11</v>
      </c>
      <c r="G373" s="10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 s="22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 s="22">
        <f t="shared" si="672"/>
        <v>87608.203321590336</v>
      </c>
      <c r="S373" s="22">
        <f t="shared" si="714"/>
        <v>1511.0719677906391</v>
      </c>
      <c r="T373" s="22">
        <f t="shared" si="673"/>
        <v>84619.275289380967</v>
      </c>
      <c r="U373" s="22">
        <f t="shared" si="674"/>
        <v>1477.8560644187216</v>
      </c>
      <c r="V373" s="10">
        <v>2020905</v>
      </c>
      <c r="W373">
        <f t="shared" si="675"/>
        <v>3574</v>
      </c>
      <c r="X373" s="22">
        <f t="shared" si="676"/>
        <v>-1646</v>
      </c>
      <c r="Y373" s="35">
        <f t="shared" si="677"/>
        <v>508531.70608958224</v>
      </c>
      <c r="Z373" s="10">
        <v>1669200</v>
      </c>
      <c r="AA373" s="22">
        <f t="shared" si="678"/>
        <v>3338</v>
      </c>
      <c r="AB373" s="28">
        <f t="shared" si="679"/>
        <v>0.82596658427783587</v>
      </c>
      <c r="AC373" s="31">
        <f t="shared" si="680"/>
        <v>-1604</v>
      </c>
      <c r="AD373">
        <f t="shared" si="681"/>
        <v>351705</v>
      </c>
      <c r="AE373">
        <f t="shared" si="682"/>
        <v>236</v>
      </c>
      <c r="AF373" s="28">
        <f t="shared" si="683"/>
        <v>0.17403341572216408</v>
      </c>
      <c r="AG373" s="31">
        <f t="shared" si="684"/>
        <v>-42</v>
      </c>
      <c r="AH373" s="35">
        <f t="shared" si="685"/>
        <v>6.603245663122552E-2</v>
      </c>
      <c r="AI373" s="35">
        <f t="shared" si="686"/>
        <v>88501.509813789628</v>
      </c>
      <c r="AJ373" s="10">
        <v>4882</v>
      </c>
      <c r="AK373" s="22">
        <f t="shared" si="687"/>
        <v>-201</v>
      </c>
      <c r="AL373" s="22">
        <f t="shared" si="688"/>
        <v>-3.9543576627975585E-2</v>
      </c>
      <c r="AM373" s="35">
        <f t="shared" si="689"/>
        <v>1228.4851534977352</v>
      </c>
      <c r="AN373" s="35">
        <f t="shared" si="690"/>
        <v>1.4022489982909911E-2</v>
      </c>
      <c r="AO373" s="10">
        <v>210</v>
      </c>
      <c r="AP373">
        <f t="shared" si="658"/>
        <v>11</v>
      </c>
      <c r="AQ373">
        <f t="shared" si="659"/>
        <v>5.5276381909547645E-2</v>
      </c>
      <c r="AR373" s="35">
        <f t="shared" si="691"/>
        <v>52.843482637141413</v>
      </c>
      <c r="AS373" s="10">
        <v>683</v>
      </c>
      <c r="AT373" s="22">
        <f t="shared" si="692"/>
        <v>-6</v>
      </c>
      <c r="AU373" s="22">
        <f t="shared" si="693"/>
        <v>-8.7082728592162706E-3</v>
      </c>
      <c r="AV373" s="35">
        <f t="shared" si="694"/>
        <v>171.86713638651233</v>
      </c>
      <c r="AW373" s="51">
        <f t="shared" si="695"/>
        <v>1.9617699013370483E-3</v>
      </c>
      <c r="AX373" s="10">
        <v>98</v>
      </c>
      <c r="AY373">
        <f t="shared" si="696"/>
        <v>-6</v>
      </c>
      <c r="AZ373" s="22">
        <f t="shared" si="697"/>
        <v>-5.7692307692307709E-2</v>
      </c>
      <c r="BA373" s="35">
        <f t="shared" si="698"/>
        <v>24.660291897332662</v>
      </c>
      <c r="BB373" s="51">
        <f t="shared" si="699"/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 t="shared" si="700"/>
        <v>-202</v>
      </c>
      <c r="BE373" s="51">
        <f t="shared" si="701"/>
        <v>-3.3251028806584371E-2</v>
      </c>
      <c r="BF373" s="35">
        <f t="shared" si="702"/>
        <v>1477.8560644187216</v>
      </c>
      <c r="BG373" s="35">
        <f t="shared" si="703"/>
        <v>1.686892332438138E-2</v>
      </c>
      <c r="BH373" s="45">
        <v>62359</v>
      </c>
      <c r="BI373" s="48">
        <f t="shared" si="665"/>
        <v>62</v>
      </c>
      <c r="BJ373" s="14">
        <v>135600</v>
      </c>
      <c r="BK373" s="48">
        <f t="shared" si="666"/>
        <v>93</v>
      </c>
      <c r="BL373" s="14">
        <v>100961</v>
      </c>
      <c r="BM373" s="48">
        <f t="shared" si="704"/>
        <v>53</v>
      </c>
      <c r="BN373" s="14">
        <v>40792</v>
      </c>
      <c r="BO373" s="48">
        <f t="shared" si="705"/>
        <v>23</v>
      </c>
      <c r="BP373" s="14">
        <v>8443</v>
      </c>
      <c r="BQ373" s="48">
        <f t="shared" si="706"/>
        <v>5</v>
      </c>
      <c r="BR373" s="16">
        <v>31</v>
      </c>
      <c r="BS373" s="24">
        <f t="shared" si="707"/>
        <v>0</v>
      </c>
      <c r="BT373" s="16">
        <v>265</v>
      </c>
      <c r="BU373" s="24">
        <f t="shared" si="708"/>
        <v>0</v>
      </c>
      <c r="BV373" s="16">
        <v>1195</v>
      </c>
      <c r="BW373" s="24">
        <f t="shared" si="709"/>
        <v>3</v>
      </c>
      <c r="BX373" s="16">
        <v>2907</v>
      </c>
      <c r="BY373" s="24">
        <f t="shared" si="710"/>
        <v>5</v>
      </c>
      <c r="BZ373" s="21">
        <v>1607</v>
      </c>
      <c r="CA373" s="27">
        <f t="shared" si="711"/>
        <v>3</v>
      </c>
    </row>
    <row r="374" spans="1:79">
      <c r="A374" s="3">
        <v>44271</v>
      </c>
      <c r="B374" s="22">
        <v>44271</v>
      </c>
      <c r="C374" s="10">
        <v>348580</v>
      </c>
      <c r="D374">
        <f t="shared" si="661"/>
        <v>425</v>
      </c>
      <c r="E374" s="10">
        <v>6009</v>
      </c>
      <c r="F374">
        <f t="shared" si="662"/>
        <v>4</v>
      </c>
      <c r="G374" s="10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 s="22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 s="22">
        <f t="shared" si="672"/>
        <v>87715.148465022648</v>
      </c>
      <c r="S374" s="22">
        <f t="shared" si="714"/>
        <v>1512.0785103170608</v>
      </c>
      <c r="T374" s="22">
        <f t="shared" si="673"/>
        <v>84803.724207347754</v>
      </c>
      <c r="U374" s="22">
        <f t="shared" si="674"/>
        <v>1399.3457473578258</v>
      </c>
      <c r="V374" s="10">
        <v>2030053</v>
      </c>
      <c r="W374">
        <f t="shared" si="675"/>
        <v>9148</v>
      </c>
      <c r="X374" s="22">
        <f t="shared" si="676"/>
        <v>5574</v>
      </c>
      <c r="Y374" s="35">
        <f t="shared" si="677"/>
        <v>510833.66884750879</v>
      </c>
      <c r="Z374" s="10">
        <v>1677923</v>
      </c>
      <c r="AA374" s="22">
        <f t="shared" si="678"/>
        <v>8723</v>
      </c>
      <c r="AB374" s="28">
        <f t="shared" si="679"/>
        <v>0.82654147453293092</v>
      </c>
      <c r="AC374" s="31">
        <f t="shared" si="680"/>
        <v>5385</v>
      </c>
      <c r="AD374">
        <f t="shared" si="681"/>
        <v>352130</v>
      </c>
      <c r="AE374">
        <f t="shared" si="682"/>
        <v>425</v>
      </c>
      <c r="AF374" s="28">
        <f t="shared" si="683"/>
        <v>0.17345852546706908</v>
      </c>
      <c r="AG374" s="31">
        <f t="shared" si="684"/>
        <v>189</v>
      </c>
      <c r="AH374" s="35">
        <f t="shared" si="685"/>
        <v>4.6458242238740712E-2</v>
      </c>
      <c r="AI374" s="35">
        <f t="shared" si="686"/>
        <v>88608.45495722194</v>
      </c>
      <c r="AJ374" s="10">
        <v>4624</v>
      </c>
      <c r="AK374" s="22">
        <f t="shared" si="687"/>
        <v>-258</v>
      </c>
      <c r="AL374" s="22">
        <f t="shared" si="688"/>
        <v>-5.284719377304381E-2</v>
      </c>
      <c r="AM374" s="35">
        <f t="shared" si="689"/>
        <v>1163.5631605435328</v>
      </c>
      <c r="AN374" s="35">
        <f t="shared" si="690"/>
        <v>1.3265247575879281E-2</v>
      </c>
      <c r="AO374" s="10">
        <v>194</v>
      </c>
      <c r="AP374">
        <f t="shared" si="658"/>
        <v>-16</v>
      </c>
      <c r="AQ374">
        <f t="shared" si="659"/>
        <v>-7.6190476190476142E-2</v>
      </c>
      <c r="AR374" s="35">
        <f t="shared" si="691"/>
        <v>48.817312531454455</v>
      </c>
      <c r="AS374" s="10">
        <v>646</v>
      </c>
      <c r="AT374" s="22">
        <f t="shared" si="692"/>
        <v>-37</v>
      </c>
      <c r="AU374" s="22">
        <f t="shared" si="693"/>
        <v>-5.4172767203513938E-2</v>
      </c>
      <c r="AV374" s="35">
        <f t="shared" si="694"/>
        <v>162.55661801711122</v>
      </c>
      <c r="AW374" s="51">
        <f t="shared" si="695"/>
        <v>1.8532331172184291E-3</v>
      </c>
      <c r="AX374" s="10">
        <v>97</v>
      </c>
      <c r="AY374">
        <f t="shared" si="696"/>
        <v>-1</v>
      </c>
      <c r="AZ374" s="22">
        <f t="shared" si="697"/>
        <v>-1.0204081632653073E-2</v>
      </c>
      <c r="BA374" s="35">
        <f t="shared" si="698"/>
        <v>24.408656265727227</v>
      </c>
      <c r="BB374" s="51">
        <f t="shared" si="699"/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 t="shared" si="700"/>
        <v>-312</v>
      </c>
      <c r="BE374" s="51">
        <f t="shared" si="701"/>
        <v>-5.3124467903967298E-2</v>
      </c>
      <c r="BF374" s="35">
        <f t="shared" si="702"/>
        <v>1399.3457473578258</v>
      </c>
      <c r="BG374" s="35">
        <f t="shared" si="703"/>
        <v>1.5953296230420563E-2</v>
      </c>
      <c r="BH374" s="45">
        <v>62442</v>
      </c>
      <c r="BI374" s="48">
        <f t="shared" si="665"/>
        <v>83</v>
      </c>
      <c r="BJ374" s="14">
        <v>135763</v>
      </c>
      <c r="BK374" s="48">
        <f t="shared" si="666"/>
        <v>163</v>
      </c>
      <c r="BL374" s="14">
        <v>101068</v>
      </c>
      <c r="BM374" s="48">
        <f t="shared" si="704"/>
        <v>107</v>
      </c>
      <c r="BN374" s="14">
        <v>40853</v>
      </c>
      <c r="BO374" s="48">
        <f t="shared" si="705"/>
        <v>61</v>
      </c>
      <c r="BP374" s="14">
        <v>8454</v>
      </c>
      <c r="BQ374" s="48">
        <f t="shared" si="706"/>
        <v>11</v>
      </c>
      <c r="BR374" s="16">
        <v>31</v>
      </c>
      <c r="BS374" s="24">
        <f t="shared" si="707"/>
        <v>0</v>
      </c>
      <c r="BT374" s="16">
        <v>266</v>
      </c>
      <c r="BU374" s="24">
        <f t="shared" si="708"/>
        <v>1</v>
      </c>
      <c r="BV374" s="16">
        <v>1197</v>
      </c>
      <c r="BW374" s="24">
        <f t="shared" si="709"/>
        <v>2</v>
      </c>
      <c r="BX374" s="16">
        <v>2908</v>
      </c>
      <c r="BY374" s="24">
        <f t="shared" si="710"/>
        <v>1</v>
      </c>
      <c r="BZ374" s="21">
        <v>1607</v>
      </c>
      <c r="CA374" s="27">
        <f t="shared" si="711"/>
        <v>0</v>
      </c>
    </row>
    <row r="375" spans="1:79">
      <c r="A375" s="3">
        <v>44272</v>
      </c>
      <c r="B375" s="22">
        <v>44272</v>
      </c>
      <c r="C375" s="10">
        <v>349020</v>
      </c>
      <c r="D375">
        <f t="shared" si="661"/>
        <v>440</v>
      </c>
      <c r="E375" s="10">
        <v>6018</v>
      </c>
      <c r="F375">
        <f t="shared" si="662"/>
        <v>9</v>
      </c>
      <c r="G375" s="10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 s="22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 s="22">
        <f t="shared" si="672"/>
        <v>87825.86814292903</v>
      </c>
      <c r="S375" s="22">
        <f t="shared" si="714"/>
        <v>1514.3432310015098</v>
      </c>
      <c r="T375" s="22">
        <f t="shared" si="673"/>
        <v>84959.738298943121</v>
      </c>
      <c r="U375" s="22">
        <f t="shared" si="674"/>
        <v>1351.7866129843985</v>
      </c>
      <c r="V375" s="10">
        <v>2038760</v>
      </c>
      <c r="W375">
        <f t="shared" si="675"/>
        <v>8707</v>
      </c>
      <c r="X375" s="22">
        <f t="shared" si="676"/>
        <v>-441</v>
      </c>
      <c r="Y375" s="35">
        <f t="shared" si="677"/>
        <v>513024.66029189731</v>
      </c>
      <c r="Z375" s="10">
        <v>1686190</v>
      </c>
      <c r="AA375" s="22">
        <f t="shared" si="678"/>
        <v>8267</v>
      </c>
      <c r="AB375" s="28">
        <f t="shared" si="679"/>
        <v>0.82706645215719354</v>
      </c>
      <c r="AC375" s="31">
        <f t="shared" si="680"/>
        <v>-456</v>
      </c>
      <c r="AD375">
        <f t="shared" si="681"/>
        <v>352570</v>
      </c>
      <c r="AE375">
        <f t="shared" si="682"/>
        <v>440</v>
      </c>
      <c r="AF375" s="28">
        <f t="shared" si="683"/>
        <v>0.1729335478428064</v>
      </c>
      <c r="AG375" s="31">
        <f t="shared" si="684"/>
        <v>15</v>
      </c>
      <c r="AH375" s="35">
        <f t="shared" si="685"/>
        <v>5.0534053060755715E-2</v>
      </c>
      <c r="AI375" s="35">
        <f t="shared" si="686"/>
        <v>88719.174635128336</v>
      </c>
      <c r="AJ375" s="10">
        <v>4441</v>
      </c>
      <c r="AK375" s="22">
        <f t="shared" si="687"/>
        <v>-183</v>
      </c>
      <c r="AL375" s="22">
        <f t="shared" si="688"/>
        <v>-3.9576124567474058E-2</v>
      </c>
      <c r="AM375" s="35">
        <f t="shared" si="689"/>
        <v>1117.5138399597383</v>
      </c>
      <c r="AN375" s="35">
        <f t="shared" si="690"/>
        <v>1.2724199186293049E-2</v>
      </c>
      <c r="AO375" s="10">
        <v>194</v>
      </c>
      <c r="AP375">
        <f t="shared" si="658"/>
        <v>0</v>
      </c>
      <c r="AQ375">
        <f t="shared" si="659"/>
        <v>0</v>
      </c>
      <c r="AR375" s="35">
        <f t="shared" si="691"/>
        <v>48.817312531454455</v>
      </c>
      <c r="AS375" s="10">
        <v>643</v>
      </c>
      <c r="AT375" s="22">
        <f t="shared" si="692"/>
        <v>-3</v>
      </c>
      <c r="AU375" s="22">
        <f t="shared" si="693"/>
        <v>-4.6439628482972672E-3</v>
      </c>
      <c r="AV375" s="35">
        <f t="shared" si="694"/>
        <v>161.8017111222949</v>
      </c>
      <c r="AW375" s="51">
        <f t="shared" si="695"/>
        <v>1.8423013007850552E-3</v>
      </c>
      <c r="AX375" s="10">
        <v>94</v>
      </c>
      <c r="AY375">
        <f t="shared" si="696"/>
        <v>-3</v>
      </c>
      <c r="AZ375" s="22">
        <f t="shared" si="697"/>
        <v>-3.0927835051546393E-2</v>
      </c>
      <c r="BA375" s="35">
        <f t="shared" si="698"/>
        <v>23.653749370910919</v>
      </c>
      <c r="BB375" s="51">
        <f t="shared" si="699"/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 t="shared" si="700"/>
        <v>-189</v>
      </c>
      <c r="BE375" s="51">
        <f t="shared" si="701"/>
        <v>-3.3986693040820026E-2</v>
      </c>
      <c r="BF375" s="35">
        <f t="shared" si="702"/>
        <v>1351.7866129843985</v>
      </c>
      <c r="BG375" s="35">
        <f t="shared" si="703"/>
        <v>1.5391668099249326E-2</v>
      </c>
      <c r="BH375" s="45">
        <v>62539</v>
      </c>
      <c r="BI375" s="48">
        <f t="shared" si="665"/>
        <v>97</v>
      </c>
      <c r="BJ375" s="14">
        <v>135913</v>
      </c>
      <c r="BK375" s="48">
        <f t="shared" si="666"/>
        <v>150</v>
      </c>
      <c r="BL375" s="14">
        <v>101187</v>
      </c>
      <c r="BM375" s="48">
        <f t="shared" si="704"/>
        <v>119</v>
      </c>
      <c r="BN375" s="14">
        <v>40916</v>
      </c>
      <c r="BO375" s="48">
        <f t="shared" si="705"/>
        <v>63</v>
      </c>
      <c r="BP375" s="14">
        <v>8465</v>
      </c>
      <c r="BQ375" s="48">
        <f t="shared" si="706"/>
        <v>11</v>
      </c>
      <c r="BR375" s="16">
        <v>31</v>
      </c>
      <c r="BS375" s="24">
        <f t="shared" si="707"/>
        <v>0</v>
      </c>
      <c r="BT375" s="16">
        <v>268</v>
      </c>
      <c r="BU375" s="24">
        <f t="shared" si="708"/>
        <v>2</v>
      </c>
      <c r="BV375" s="16">
        <v>1198</v>
      </c>
      <c r="BW375" s="24">
        <f t="shared" si="709"/>
        <v>1</v>
      </c>
      <c r="BX375" s="16">
        <v>2911</v>
      </c>
      <c r="BY375" s="24">
        <f t="shared" si="710"/>
        <v>3</v>
      </c>
      <c r="BZ375" s="21">
        <v>1610</v>
      </c>
      <c r="CA375" s="27">
        <f t="shared" si="711"/>
        <v>3</v>
      </c>
    </row>
    <row r="376" spans="1:79">
      <c r="A376" s="3">
        <v>44273</v>
      </c>
      <c r="B376" s="22">
        <v>44273</v>
      </c>
      <c r="C376" s="10">
        <v>349505</v>
      </c>
      <c r="D376">
        <f t="shared" si="661"/>
        <v>485</v>
      </c>
      <c r="E376" s="10">
        <v>6025</v>
      </c>
      <c r="F376">
        <f t="shared" si="662"/>
        <v>7</v>
      </c>
      <c r="G376" s="10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 s="22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 s="22">
        <f t="shared" si="672"/>
        <v>87947.911424257676</v>
      </c>
      <c r="S376" s="22">
        <f t="shared" si="714"/>
        <v>1516.1046804227478</v>
      </c>
      <c r="T376" s="22">
        <f t="shared" si="673"/>
        <v>85098.389531957728</v>
      </c>
      <c r="U376" s="22">
        <f t="shared" si="674"/>
        <v>1333.4172118772017</v>
      </c>
      <c r="V376" s="10">
        <v>2047706</v>
      </c>
      <c r="W376">
        <f t="shared" si="675"/>
        <v>8946</v>
      </c>
      <c r="X376" s="22">
        <f t="shared" si="676"/>
        <v>239</v>
      </c>
      <c r="Y376" s="35">
        <f t="shared" si="677"/>
        <v>515275.79265223956</v>
      </c>
      <c r="Z376" s="10">
        <v>1694651</v>
      </c>
      <c r="AA376" s="22">
        <f t="shared" si="678"/>
        <v>8461</v>
      </c>
      <c r="AB376" s="28">
        <f t="shared" si="679"/>
        <v>0.82758511231592813</v>
      </c>
      <c r="AC376" s="31">
        <f t="shared" si="680"/>
        <v>194</v>
      </c>
      <c r="AD376">
        <f t="shared" si="681"/>
        <v>353055</v>
      </c>
      <c r="AE376">
        <f t="shared" si="682"/>
        <v>485</v>
      </c>
      <c r="AF376" s="28">
        <f t="shared" si="683"/>
        <v>0.17241488768407184</v>
      </c>
      <c r="AG376" s="31">
        <f t="shared" si="684"/>
        <v>45</v>
      </c>
      <c r="AH376" s="35">
        <f t="shared" si="685"/>
        <v>5.4214173932483789E-2</v>
      </c>
      <c r="AI376" s="35">
        <f t="shared" si="686"/>
        <v>88841.217916456968</v>
      </c>
      <c r="AJ376" s="10">
        <v>4365</v>
      </c>
      <c r="AK376" s="22">
        <f t="shared" si="687"/>
        <v>-76</v>
      </c>
      <c r="AL376" s="22">
        <f t="shared" si="688"/>
        <v>-1.7113262778653437E-2</v>
      </c>
      <c r="AM376" s="35">
        <f t="shared" si="689"/>
        <v>1098.3895319577252</v>
      </c>
      <c r="AN376" s="35">
        <f t="shared" si="690"/>
        <v>1.2489091715426103E-2</v>
      </c>
      <c r="AO376" s="10">
        <v>201</v>
      </c>
      <c r="AP376">
        <f t="shared" si="658"/>
        <v>7</v>
      </c>
      <c r="AQ376">
        <f t="shared" si="659"/>
        <v>3.6082474226804218E-2</v>
      </c>
      <c r="AR376" s="35">
        <f t="shared" si="691"/>
        <v>50.578761952692496</v>
      </c>
      <c r="AS376" s="10">
        <v>642</v>
      </c>
      <c r="AT376" s="22">
        <f t="shared" si="692"/>
        <v>-1</v>
      </c>
      <c r="AU376" s="22">
        <f t="shared" si="693"/>
        <v>-1.5552099533436836E-3</v>
      </c>
      <c r="AV376" s="35">
        <f t="shared" si="694"/>
        <v>161.55007549068947</v>
      </c>
      <c r="AW376" s="51">
        <f t="shared" si="695"/>
        <v>1.8368835925094062E-3</v>
      </c>
      <c r="AX376" s="10">
        <v>91</v>
      </c>
      <c r="AY376">
        <f t="shared" si="696"/>
        <v>-3</v>
      </c>
      <c r="AZ376" s="22">
        <f t="shared" si="697"/>
        <v>-3.1914893617021267E-2</v>
      </c>
      <c r="BA376" s="35">
        <f t="shared" si="698"/>
        <v>22.898842476094615</v>
      </c>
      <c r="BB376" s="51">
        <f t="shared" si="699"/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 t="shared" si="700"/>
        <v>-73</v>
      </c>
      <c r="BE376" s="51">
        <f t="shared" si="701"/>
        <v>-1.3588979895755804E-2</v>
      </c>
      <c r="BF376" s="35">
        <f t="shared" si="702"/>
        <v>1333.4172118772017</v>
      </c>
      <c r="BG376" s="35">
        <f t="shared" si="703"/>
        <v>1.5161442611693681E-2</v>
      </c>
      <c r="BH376" s="45">
        <v>62620</v>
      </c>
      <c r="BI376" s="48">
        <f t="shared" si="665"/>
        <v>81</v>
      </c>
      <c r="BJ376" s="14">
        <v>136096</v>
      </c>
      <c r="BK376" s="48">
        <f t="shared" si="666"/>
        <v>183</v>
      </c>
      <c r="BL376" s="14">
        <v>101323</v>
      </c>
      <c r="BM376" s="48">
        <f t="shared" si="704"/>
        <v>136</v>
      </c>
      <c r="BN376" s="14">
        <v>40991</v>
      </c>
      <c r="BO376" s="48">
        <f t="shared" si="705"/>
        <v>75</v>
      </c>
      <c r="BP376" s="14">
        <v>8475</v>
      </c>
      <c r="BQ376" s="48">
        <f t="shared" si="706"/>
        <v>10</v>
      </c>
      <c r="BR376" s="16">
        <v>31</v>
      </c>
      <c r="BS376" s="24">
        <f t="shared" si="707"/>
        <v>0</v>
      </c>
      <c r="BT376" s="16">
        <v>268</v>
      </c>
      <c r="BU376" s="24">
        <f t="shared" si="708"/>
        <v>0</v>
      </c>
      <c r="BV376" s="16">
        <v>1199</v>
      </c>
      <c r="BW376" s="24">
        <f t="shared" si="709"/>
        <v>1</v>
      </c>
      <c r="BX376" s="16">
        <v>2914</v>
      </c>
      <c r="BY376" s="24">
        <f t="shared" si="710"/>
        <v>3</v>
      </c>
      <c r="BZ376" s="21">
        <v>1613</v>
      </c>
      <c r="CA376" s="27">
        <f t="shared" si="711"/>
        <v>3</v>
      </c>
    </row>
    <row r="377" spans="1:79">
      <c r="A377" s="3">
        <v>44274</v>
      </c>
      <c r="B377" s="22">
        <v>44274</v>
      </c>
      <c r="C377" s="10">
        <v>350220</v>
      </c>
      <c r="D377">
        <f t="shared" si="661"/>
        <v>715</v>
      </c>
      <c r="E377" s="10">
        <v>6035</v>
      </c>
      <c r="F377">
        <f t="shared" si="662"/>
        <v>10</v>
      </c>
      <c r="G377" s="10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 s="22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 s="22">
        <f t="shared" si="672"/>
        <v>88127.830900855552</v>
      </c>
      <c r="S377" s="22">
        <f t="shared" si="714"/>
        <v>1518.6210367388021</v>
      </c>
      <c r="T377" s="22">
        <f t="shared" si="673"/>
        <v>85240.31202818318</v>
      </c>
      <c r="U377" s="22">
        <f t="shared" si="674"/>
        <v>1368.8978359335681</v>
      </c>
      <c r="V377" s="10">
        <v>2058286</v>
      </c>
      <c r="W377">
        <f t="shared" si="675"/>
        <v>10580</v>
      </c>
      <c r="X377" s="22">
        <f t="shared" si="676"/>
        <v>1634</v>
      </c>
      <c r="Y377" s="35">
        <f t="shared" si="677"/>
        <v>517938.09763462504</v>
      </c>
      <c r="Z377" s="10">
        <v>1704516</v>
      </c>
      <c r="AA377" s="22">
        <f t="shared" si="678"/>
        <v>9865</v>
      </c>
      <c r="AB377" s="28">
        <f t="shared" si="679"/>
        <v>0.82812398277013011</v>
      </c>
      <c r="AC377" s="31">
        <f t="shared" si="680"/>
        <v>1404</v>
      </c>
      <c r="AD377">
        <f t="shared" si="681"/>
        <v>353770</v>
      </c>
      <c r="AE377">
        <f t="shared" si="682"/>
        <v>715</v>
      </c>
      <c r="AF377" s="28">
        <f t="shared" si="683"/>
        <v>0.17187601722986989</v>
      </c>
      <c r="AG377" s="31">
        <f t="shared" si="684"/>
        <v>230</v>
      </c>
      <c r="AH377" s="35">
        <f t="shared" si="685"/>
        <v>6.758034026465029E-2</v>
      </c>
      <c r="AI377" s="35">
        <f t="shared" si="686"/>
        <v>89021.137393054858</v>
      </c>
      <c r="AJ377" s="10">
        <v>4502</v>
      </c>
      <c r="AK377" s="22">
        <f t="shared" si="687"/>
        <v>137</v>
      </c>
      <c r="AL377" s="22">
        <f t="shared" si="688"/>
        <v>3.1386025200458301E-2</v>
      </c>
      <c r="AM377" s="35">
        <f t="shared" si="689"/>
        <v>1132.8636134876699</v>
      </c>
      <c r="AN377" s="35">
        <f t="shared" si="690"/>
        <v>1.2854776997315973E-2</v>
      </c>
      <c r="AO377" s="10">
        <v>205</v>
      </c>
      <c r="AP377">
        <f t="shared" si="658"/>
        <v>4</v>
      </c>
      <c r="AQ377">
        <f t="shared" si="659"/>
        <v>1.990049751243772E-2</v>
      </c>
      <c r="AR377" s="35">
        <f t="shared" si="691"/>
        <v>51.585304479114242</v>
      </c>
      <c r="AS377" s="10">
        <v>634</v>
      </c>
      <c r="AT377" s="22">
        <f t="shared" si="692"/>
        <v>-8</v>
      </c>
      <c r="AU377" s="22">
        <f t="shared" si="693"/>
        <v>-1.2461059190031154E-2</v>
      </c>
      <c r="AV377" s="35">
        <f t="shared" si="694"/>
        <v>159.53699043784599</v>
      </c>
      <c r="AW377" s="51">
        <f t="shared" si="695"/>
        <v>1.8102906744332135E-3</v>
      </c>
      <c r="AX377" s="10">
        <v>99</v>
      </c>
      <c r="AY377">
        <f t="shared" si="696"/>
        <v>8</v>
      </c>
      <c r="AZ377" s="22">
        <f t="shared" si="697"/>
        <v>8.7912087912087822E-2</v>
      </c>
      <c r="BA377" s="35">
        <f t="shared" si="698"/>
        <v>24.911927528938097</v>
      </c>
      <c r="BB377" s="51">
        <f t="shared" si="699"/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 t="shared" si="700"/>
        <v>141</v>
      </c>
      <c r="BE377" s="51">
        <f t="shared" si="701"/>
        <v>2.6608794112096712E-2</v>
      </c>
      <c r="BF377" s="35">
        <f t="shared" si="702"/>
        <v>1368.8978359335681</v>
      </c>
      <c r="BG377" s="35">
        <f t="shared" si="703"/>
        <v>1.5533093484095711E-2</v>
      </c>
      <c r="BH377" s="45">
        <v>62821</v>
      </c>
      <c r="BI377" s="48">
        <f t="shared" si="665"/>
        <v>201</v>
      </c>
      <c r="BJ377" s="14">
        <v>136340</v>
      </c>
      <c r="BK377" s="48">
        <f t="shared" si="666"/>
        <v>244</v>
      </c>
      <c r="BL377" s="14">
        <v>101495</v>
      </c>
      <c r="BM377" s="48">
        <f t="shared" si="704"/>
        <v>172</v>
      </c>
      <c r="BN377" s="14">
        <v>41074</v>
      </c>
      <c r="BO377" s="48">
        <f t="shared" si="705"/>
        <v>83</v>
      </c>
      <c r="BP377" s="14">
        <v>8490</v>
      </c>
      <c r="BQ377" s="48">
        <f t="shared" si="706"/>
        <v>15</v>
      </c>
      <c r="BR377" s="16">
        <v>31</v>
      </c>
      <c r="BS377" s="24">
        <f t="shared" si="707"/>
        <v>0</v>
      </c>
      <c r="BT377" s="16">
        <v>268</v>
      </c>
      <c r="BU377" s="24">
        <f t="shared" si="708"/>
        <v>0</v>
      </c>
      <c r="BV377" s="16">
        <v>1199</v>
      </c>
      <c r="BW377" s="24">
        <f t="shared" si="709"/>
        <v>0</v>
      </c>
      <c r="BX377" s="16">
        <v>2922</v>
      </c>
      <c r="BY377" s="24">
        <f t="shared" si="710"/>
        <v>8</v>
      </c>
      <c r="BZ377" s="21">
        <v>1615</v>
      </c>
      <c r="CA377" s="27">
        <f t="shared" si="711"/>
        <v>2</v>
      </c>
    </row>
    <row r="378" spans="1:79">
      <c r="A378" s="3">
        <v>44275</v>
      </c>
      <c r="B378" s="22">
        <v>44275</v>
      </c>
      <c r="C378" s="10">
        <v>350665</v>
      </c>
      <c r="D378">
        <f t="shared" si="661"/>
        <v>445</v>
      </c>
      <c r="E378" s="10">
        <v>6042</v>
      </c>
      <c r="F378">
        <f t="shared" si="662"/>
        <v>7</v>
      </c>
      <c r="G378" s="10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 s="22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 s="22">
        <f t="shared" si="672"/>
        <v>88239.808756919971</v>
      </c>
      <c r="S378" s="22">
        <f t="shared" si="714"/>
        <v>1520.3824861600401</v>
      </c>
      <c r="T378" s="22">
        <f t="shared" si="673"/>
        <v>85364.620030196267</v>
      </c>
      <c r="U378" s="22">
        <f t="shared" si="674"/>
        <v>1354.8062405636638</v>
      </c>
      <c r="V378" s="10">
        <v>2067115</v>
      </c>
      <c r="W378">
        <f t="shared" si="675"/>
        <v>8829</v>
      </c>
      <c r="X378" s="22">
        <f t="shared" si="676"/>
        <v>-1751</v>
      </c>
      <c r="Y378" s="35">
        <f t="shared" si="677"/>
        <v>520159.78862606944</v>
      </c>
      <c r="Z378" s="10">
        <v>1712900</v>
      </c>
      <c r="AA378" s="22">
        <f t="shared" si="678"/>
        <v>8384</v>
      </c>
      <c r="AB378" s="28">
        <f t="shared" si="679"/>
        <v>0.82864281861434896</v>
      </c>
      <c r="AC378" s="31">
        <f t="shared" si="680"/>
        <v>-1481</v>
      </c>
      <c r="AD378">
        <f t="shared" si="681"/>
        <v>354215</v>
      </c>
      <c r="AE378">
        <f t="shared" si="682"/>
        <v>445</v>
      </c>
      <c r="AF378" s="28">
        <f t="shared" si="683"/>
        <v>0.17135718138565101</v>
      </c>
      <c r="AG378" s="31">
        <f t="shared" si="684"/>
        <v>-270</v>
      </c>
      <c r="AH378" s="35">
        <f t="shared" si="685"/>
        <v>5.0402084041227771E-2</v>
      </c>
      <c r="AI378" s="35">
        <f t="shared" si="686"/>
        <v>89133.115249119277</v>
      </c>
      <c r="AJ378" s="10">
        <v>4448</v>
      </c>
      <c r="AK378" s="22">
        <f t="shared" si="687"/>
        <v>-54</v>
      </c>
      <c r="AL378" s="22">
        <f t="shared" si="688"/>
        <v>-1.1994669035984007E-2</v>
      </c>
      <c r="AM378" s="35">
        <f t="shared" si="689"/>
        <v>1119.2752893809763</v>
      </c>
      <c r="AN378" s="35">
        <f t="shared" si="690"/>
        <v>1.2684470933797215E-2</v>
      </c>
      <c r="AO378" s="10">
        <v>216</v>
      </c>
      <c r="AP378">
        <f t="shared" si="658"/>
        <v>11</v>
      </c>
      <c r="AQ378">
        <f t="shared" si="659"/>
        <v>5.3658536585365901E-2</v>
      </c>
      <c r="AR378" s="35">
        <f t="shared" si="691"/>
        <v>54.35329642677403</v>
      </c>
      <c r="AS378" s="10">
        <v>622</v>
      </c>
      <c r="AT378" s="22">
        <f t="shared" si="692"/>
        <v>-12</v>
      </c>
      <c r="AU378" s="22">
        <f t="shared" si="693"/>
        <v>-1.8927444794952675E-2</v>
      </c>
      <c r="AV378" s="35">
        <f t="shared" si="694"/>
        <v>156.51736285858075</v>
      </c>
      <c r="AW378" s="51">
        <f t="shared" si="695"/>
        <v>1.7737726890336932E-3</v>
      </c>
      <c r="AX378" s="10">
        <v>98</v>
      </c>
      <c r="AY378">
        <f t="shared" si="696"/>
        <v>-1</v>
      </c>
      <c r="AZ378" s="22">
        <f t="shared" si="697"/>
        <v>-1.0101010101010055E-2</v>
      </c>
      <c r="BA378" s="35">
        <f t="shared" si="698"/>
        <v>24.660291897332662</v>
      </c>
      <c r="BB378" s="51">
        <f t="shared" si="699"/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 t="shared" si="700"/>
        <v>-56</v>
      </c>
      <c r="BE378" s="51">
        <f t="shared" si="701"/>
        <v>-1.0294117647058787E-2</v>
      </c>
      <c r="BF378" s="35">
        <f t="shared" si="702"/>
        <v>1354.8062405636638</v>
      </c>
      <c r="BG378" s="35">
        <f t="shared" si="703"/>
        <v>1.5353685141089073E-2</v>
      </c>
      <c r="BH378" s="45">
        <v>62918</v>
      </c>
      <c r="BI378" s="48">
        <f t="shared" si="665"/>
        <v>97</v>
      </c>
      <c r="BJ378" s="14">
        <v>136510</v>
      </c>
      <c r="BK378" s="48">
        <f t="shared" si="666"/>
        <v>170</v>
      </c>
      <c r="BL378" s="14">
        <v>101609</v>
      </c>
      <c r="BM378" s="48">
        <f t="shared" si="704"/>
        <v>114</v>
      </c>
      <c r="BN378" s="14">
        <v>41126</v>
      </c>
      <c r="BO378" s="48">
        <f t="shared" si="705"/>
        <v>52</v>
      </c>
      <c r="BP378" s="14">
        <v>8502</v>
      </c>
      <c r="BQ378" s="48">
        <f t="shared" si="706"/>
        <v>12</v>
      </c>
      <c r="BR378" s="16">
        <v>31</v>
      </c>
      <c r="BS378" s="24">
        <f t="shared" si="707"/>
        <v>0</v>
      </c>
      <c r="BT378" s="16">
        <v>268</v>
      </c>
      <c r="BU378" s="24">
        <f t="shared" si="708"/>
        <v>0</v>
      </c>
      <c r="BV378" s="16">
        <v>1200</v>
      </c>
      <c r="BW378" s="24">
        <f t="shared" si="709"/>
        <v>1</v>
      </c>
      <c r="BX378" s="16">
        <v>2927</v>
      </c>
      <c r="BY378" s="24">
        <f t="shared" si="710"/>
        <v>5</v>
      </c>
      <c r="BZ378" s="21">
        <v>1616</v>
      </c>
      <c r="CA378" s="27">
        <f t="shared" si="711"/>
        <v>1</v>
      </c>
    </row>
    <row r="379" spans="1:79">
      <c r="A379" s="3">
        <v>44276</v>
      </c>
      <c r="B379" s="22">
        <v>44276</v>
      </c>
      <c r="C379" s="10">
        <v>350991</v>
      </c>
      <c r="D379">
        <f t="shared" si="661"/>
        <v>326</v>
      </c>
      <c r="E379" s="10">
        <v>6044</v>
      </c>
      <c r="F379">
        <f t="shared" si="662"/>
        <v>2</v>
      </c>
      <c r="G379" s="10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 s="22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 s="22">
        <f t="shared" si="672"/>
        <v>88321.841972823342</v>
      </c>
      <c r="S379" s="22">
        <f t="shared" si="714"/>
        <v>1520.8857574232511</v>
      </c>
      <c r="T379" s="22">
        <f t="shared" si="673"/>
        <v>85446.653246099639</v>
      </c>
      <c r="U379" s="22">
        <f t="shared" si="674"/>
        <v>1354.3029693004528</v>
      </c>
      <c r="V379" s="10">
        <v>2072144</v>
      </c>
      <c r="W379">
        <f t="shared" si="675"/>
        <v>5029</v>
      </c>
      <c r="X379" s="22">
        <f t="shared" si="676"/>
        <v>-3800</v>
      </c>
      <c r="Y379" s="35">
        <f t="shared" si="677"/>
        <v>521425.26421741315</v>
      </c>
      <c r="Z379" s="10">
        <v>1717603</v>
      </c>
      <c r="AA379" s="22">
        <f t="shared" si="678"/>
        <v>4703</v>
      </c>
      <c r="AB379" s="28">
        <f t="shared" si="679"/>
        <v>0.82890136978897222</v>
      </c>
      <c r="AC379" s="31">
        <f t="shared" si="680"/>
        <v>-3681</v>
      </c>
      <c r="AD379">
        <f t="shared" si="681"/>
        <v>354541</v>
      </c>
      <c r="AE379">
        <f t="shared" si="682"/>
        <v>326</v>
      </c>
      <c r="AF379" s="28">
        <f t="shared" si="683"/>
        <v>0.17109863021102781</v>
      </c>
      <c r="AG379" s="31">
        <f t="shared" si="684"/>
        <v>-119</v>
      </c>
      <c r="AH379" s="35">
        <f t="shared" si="685"/>
        <v>6.4824020680055675E-2</v>
      </c>
      <c r="AI379" s="35">
        <f t="shared" si="686"/>
        <v>89215.148465022648</v>
      </c>
      <c r="AJ379" s="10">
        <v>4446</v>
      </c>
      <c r="AK379" s="22">
        <f t="shared" si="687"/>
        <v>-2</v>
      </c>
      <c r="AL379" s="22">
        <f t="shared" si="688"/>
        <v>-4.4964028776983689E-4</v>
      </c>
      <c r="AM379" s="35">
        <f t="shared" si="689"/>
        <v>1118.7720181177654</v>
      </c>
      <c r="AN379" s="35">
        <f t="shared" si="690"/>
        <v>1.2666991461319521E-2</v>
      </c>
      <c r="AO379" s="10">
        <v>219</v>
      </c>
      <c r="AP379">
        <f t="shared" si="658"/>
        <v>3</v>
      </c>
      <c r="AQ379">
        <f t="shared" si="659"/>
        <v>1.388888888888884E-2</v>
      </c>
      <c r="AR379" s="35">
        <f t="shared" si="691"/>
        <v>55.108203321590338</v>
      </c>
      <c r="AS379" s="10">
        <v>618</v>
      </c>
      <c r="AT379" s="22">
        <f t="shared" si="692"/>
        <v>-4</v>
      </c>
      <c r="AU379" s="22">
        <f t="shared" si="693"/>
        <v>-6.4308681672026191E-3</v>
      </c>
      <c r="AV379" s="35">
        <f t="shared" si="694"/>
        <v>155.51082033215903</v>
      </c>
      <c r="AW379" s="51">
        <f t="shared" si="695"/>
        <v>1.7607289075788268E-3</v>
      </c>
      <c r="AX379" s="10">
        <v>99</v>
      </c>
      <c r="AY379">
        <f t="shared" si="696"/>
        <v>1</v>
      </c>
      <c r="AZ379" s="22">
        <f t="shared" si="697"/>
        <v>1.0204081632652962E-2</v>
      </c>
      <c r="BA379" s="35">
        <f t="shared" si="698"/>
        <v>24.911927528938097</v>
      </c>
      <c r="BB379" s="51">
        <f t="shared" si="699"/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 t="shared" si="700"/>
        <v>-2</v>
      </c>
      <c r="BE379" s="51">
        <f t="shared" si="701"/>
        <v>-3.714710252600284E-4</v>
      </c>
      <c r="BF379" s="35">
        <f t="shared" si="702"/>
        <v>1354.3029693004528</v>
      </c>
      <c r="BG379" s="35">
        <f t="shared" si="703"/>
        <v>1.5333726505807841E-2</v>
      </c>
      <c r="BH379" s="45">
        <v>63008</v>
      </c>
      <c r="BI379" s="48">
        <f t="shared" si="665"/>
        <v>90</v>
      </c>
      <c r="BJ379" s="14">
        <v>136609</v>
      </c>
      <c r="BK379" s="48">
        <f t="shared" si="666"/>
        <v>99</v>
      </c>
      <c r="BL379" s="14">
        <v>101701</v>
      </c>
      <c r="BM379" s="48">
        <f t="shared" si="704"/>
        <v>92</v>
      </c>
      <c r="BN379" s="14">
        <v>41164</v>
      </c>
      <c r="BO379" s="48">
        <f t="shared" si="705"/>
        <v>38</v>
      </c>
      <c r="BP379" s="14">
        <v>8509</v>
      </c>
      <c r="BQ379" s="48">
        <f t="shared" si="706"/>
        <v>7</v>
      </c>
      <c r="BR379" s="16">
        <v>31</v>
      </c>
      <c r="BS379" s="24">
        <f t="shared" si="707"/>
        <v>0</v>
      </c>
      <c r="BT379" s="16">
        <v>268</v>
      </c>
      <c r="BU379" s="24">
        <f t="shared" si="708"/>
        <v>0</v>
      </c>
      <c r="BV379" s="16">
        <v>1200</v>
      </c>
      <c r="BW379" s="24">
        <f t="shared" si="709"/>
        <v>0</v>
      </c>
      <c r="BX379" s="16">
        <v>2928</v>
      </c>
      <c r="BY379" s="24">
        <f t="shared" si="710"/>
        <v>1</v>
      </c>
      <c r="BZ379" s="21">
        <v>1617</v>
      </c>
      <c r="CA379" s="27">
        <f t="shared" si="711"/>
        <v>1</v>
      </c>
    </row>
    <row r="380" spans="1:79">
      <c r="A380" s="3">
        <v>44277</v>
      </c>
      <c r="B380" s="22">
        <v>44277</v>
      </c>
      <c r="C380" s="10">
        <v>351213</v>
      </c>
      <c r="D380">
        <f t="shared" si="661"/>
        <v>222</v>
      </c>
      <c r="E380" s="10">
        <v>6052</v>
      </c>
      <c r="F380">
        <f t="shared" si="662"/>
        <v>8</v>
      </c>
      <c r="G380" s="10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 s="22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 s="22">
        <f t="shared" si="672"/>
        <v>88377.705083039749</v>
      </c>
      <c r="S380" s="22">
        <f t="shared" si="714"/>
        <v>1522.8988424760946</v>
      </c>
      <c r="T380" s="22">
        <f t="shared" si="673"/>
        <v>85546.300956215389</v>
      </c>
      <c r="U380" s="22">
        <f t="shared" si="674"/>
        <v>1308.5052843482636</v>
      </c>
      <c r="V380" s="10">
        <v>2076630</v>
      </c>
      <c r="W380">
        <f t="shared" si="675"/>
        <v>4486</v>
      </c>
      <c r="X380" s="22">
        <f t="shared" si="676"/>
        <v>-543</v>
      </c>
      <c r="Y380" s="35">
        <f t="shared" si="677"/>
        <v>522554.10166079516</v>
      </c>
      <c r="Z380" s="10">
        <v>1721867</v>
      </c>
      <c r="AA380" s="22">
        <f t="shared" si="678"/>
        <v>4264</v>
      </c>
      <c r="AB380" s="28">
        <f t="shared" si="679"/>
        <v>0.82916407833846184</v>
      </c>
      <c r="AC380" s="31">
        <f t="shared" si="680"/>
        <v>-439</v>
      </c>
      <c r="AD380">
        <f t="shared" si="681"/>
        <v>354763</v>
      </c>
      <c r="AE380">
        <f t="shared" si="682"/>
        <v>222</v>
      </c>
      <c r="AF380" s="28">
        <f t="shared" si="683"/>
        <v>0.17083592166153816</v>
      </c>
      <c r="AG380" s="31">
        <f t="shared" si="684"/>
        <v>-104</v>
      </c>
      <c r="AH380" s="35">
        <f t="shared" si="685"/>
        <v>4.9487293802942485E-2</v>
      </c>
      <c r="AI380" s="35">
        <f t="shared" si="686"/>
        <v>89271.011575239056</v>
      </c>
      <c r="AJ380" s="10">
        <v>4272</v>
      </c>
      <c r="AK380" s="22">
        <f t="shared" si="687"/>
        <v>-174</v>
      </c>
      <c r="AL380" s="22">
        <f t="shared" si="688"/>
        <v>-3.9136302294197067E-2</v>
      </c>
      <c r="AM380" s="35">
        <f t="shared" si="689"/>
        <v>1074.9874182184196</v>
      </c>
      <c r="AN380" s="35">
        <f t="shared" si="690"/>
        <v>1.2163558865987308E-2</v>
      </c>
      <c r="AO380" s="10">
        <v>213</v>
      </c>
      <c r="AP380">
        <f t="shared" si="658"/>
        <v>-6</v>
      </c>
      <c r="AQ380">
        <f t="shared" si="659"/>
        <v>-2.7397260273972601E-2</v>
      </c>
      <c r="AR380" s="35">
        <f t="shared" si="691"/>
        <v>53.598389531957721</v>
      </c>
      <c r="AS380" s="10">
        <v>616</v>
      </c>
      <c r="AT380" s="22">
        <f t="shared" si="692"/>
        <v>-2</v>
      </c>
      <c r="AU380" s="22">
        <f t="shared" si="693"/>
        <v>-3.2362459546925182E-3</v>
      </c>
      <c r="AV380" s="35">
        <f t="shared" si="694"/>
        <v>155.00754906894815</v>
      </c>
      <c r="AW380" s="51">
        <f t="shared" si="695"/>
        <v>1.7539214095150238E-3</v>
      </c>
      <c r="AX380" s="10">
        <v>99</v>
      </c>
      <c r="AY380">
        <f t="shared" si="696"/>
        <v>0</v>
      </c>
      <c r="AZ380" s="22">
        <f t="shared" si="697"/>
        <v>0</v>
      </c>
      <c r="BA380" s="35">
        <f t="shared" si="698"/>
        <v>24.911927528938097</v>
      </c>
      <c r="BB380" s="51">
        <f t="shared" si="699"/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 t="shared" si="700"/>
        <v>-182</v>
      </c>
      <c r="BE380" s="51">
        <f t="shared" si="701"/>
        <v>-3.3816425120772986E-2</v>
      </c>
      <c r="BF380" s="35">
        <f t="shared" si="702"/>
        <v>1308.5052843482636</v>
      </c>
      <c r="BG380" s="35">
        <f t="shared" si="703"/>
        <v>1.4805830080321629E-2</v>
      </c>
      <c r="BH380" s="45">
        <v>63070</v>
      </c>
      <c r="BI380" s="48">
        <f t="shared" si="665"/>
        <v>62</v>
      </c>
      <c r="BJ380" s="14">
        <v>136679</v>
      </c>
      <c r="BK380" s="48">
        <f t="shared" si="666"/>
        <v>70</v>
      </c>
      <c r="BL380" s="14">
        <v>101755</v>
      </c>
      <c r="BM380" s="48">
        <f t="shared" si="704"/>
        <v>54</v>
      </c>
      <c r="BN380" s="14">
        <v>41194</v>
      </c>
      <c r="BO380" s="48">
        <f t="shared" si="705"/>
        <v>30</v>
      </c>
      <c r="BP380" s="14">
        <v>8515</v>
      </c>
      <c r="BQ380" s="48">
        <f t="shared" si="706"/>
        <v>6</v>
      </c>
      <c r="BR380" s="16">
        <v>31</v>
      </c>
      <c r="BS380" s="24">
        <f t="shared" si="707"/>
        <v>0</v>
      </c>
      <c r="BT380" s="16">
        <v>268</v>
      </c>
      <c r="BU380" s="24">
        <f t="shared" si="708"/>
        <v>0</v>
      </c>
      <c r="BV380" s="16">
        <v>1202</v>
      </c>
      <c r="BW380" s="24">
        <f t="shared" si="709"/>
        <v>2</v>
      </c>
      <c r="BX380" s="16">
        <v>2933</v>
      </c>
      <c r="BY380" s="24">
        <f t="shared" si="710"/>
        <v>5</v>
      </c>
      <c r="BZ380" s="21">
        <v>1618</v>
      </c>
      <c r="CA380" s="27">
        <f t="shared" si="711"/>
        <v>1</v>
      </c>
    </row>
    <row r="381" spans="1:79">
      <c r="A381" s="3">
        <v>44278</v>
      </c>
      <c r="B381" s="22">
        <v>44278</v>
      </c>
      <c r="C381" s="10">
        <v>351667</v>
      </c>
      <c r="D381">
        <f t="shared" si="661"/>
        <v>454</v>
      </c>
      <c r="E381" s="10">
        <v>6060</v>
      </c>
      <c r="F381">
        <f t="shared" si="662"/>
        <v>8</v>
      </c>
      <c r="G381" s="10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 s="22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 s="22">
        <f t="shared" si="672"/>
        <v>88491.947659788624</v>
      </c>
      <c r="S381" s="22">
        <f t="shared" si="714"/>
        <v>1524.9119275289381</v>
      </c>
      <c r="T381" s="22">
        <f t="shared" si="673"/>
        <v>85680.171112229495</v>
      </c>
      <c r="U381" s="22">
        <f t="shared" si="674"/>
        <v>1286.8646200301962</v>
      </c>
      <c r="V381" s="10">
        <v>2085617</v>
      </c>
      <c r="W381">
        <f t="shared" si="675"/>
        <v>8987</v>
      </c>
      <c r="X381" s="22">
        <f t="shared" si="676"/>
        <v>4501</v>
      </c>
      <c r="Y381" s="35">
        <f t="shared" si="677"/>
        <v>524815.5510820332</v>
      </c>
      <c r="Z381" s="10">
        <v>1730400</v>
      </c>
      <c r="AA381" s="22">
        <f t="shared" si="678"/>
        <v>8533</v>
      </c>
      <c r="AB381" s="28">
        <f t="shared" si="679"/>
        <v>0.82968253519222368</v>
      </c>
      <c r="AC381" s="31">
        <f t="shared" si="680"/>
        <v>4269</v>
      </c>
      <c r="AD381">
        <f t="shared" si="681"/>
        <v>355217</v>
      </c>
      <c r="AE381">
        <f t="shared" si="682"/>
        <v>454</v>
      </c>
      <c r="AF381" s="28">
        <f t="shared" si="683"/>
        <v>0.17031746480777632</v>
      </c>
      <c r="AG381" s="31">
        <f t="shared" si="684"/>
        <v>232</v>
      </c>
      <c r="AH381" s="35">
        <f t="shared" si="685"/>
        <v>5.0517414042505843E-2</v>
      </c>
      <c r="AI381" s="35">
        <f t="shared" si="686"/>
        <v>89385.254151987916</v>
      </c>
      <c r="AJ381" s="10">
        <v>4219</v>
      </c>
      <c r="AK381" s="22">
        <f t="shared" si="687"/>
        <v>-53</v>
      </c>
      <c r="AL381" s="22">
        <f t="shared" si="688"/>
        <v>-1.2406367041198463E-2</v>
      </c>
      <c r="AM381" s="35">
        <f t="shared" si="689"/>
        <v>1061.6507297433316</v>
      </c>
      <c r="AN381" s="35">
        <f t="shared" si="690"/>
        <v>1.1997145026402818E-2</v>
      </c>
      <c r="AO381" s="10">
        <v>194</v>
      </c>
      <c r="AP381">
        <f t="shared" si="658"/>
        <v>-19</v>
      </c>
      <c r="AQ381">
        <f t="shared" si="659"/>
        <v>-8.9201877934272256E-2</v>
      </c>
      <c r="AR381" s="35">
        <f t="shared" si="691"/>
        <v>48.817312531454455</v>
      </c>
      <c r="AS381" s="10">
        <v>595</v>
      </c>
      <c r="AT381" s="22">
        <f t="shared" si="692"/>
        <v>-21</v>
      </c>
      <c r="AU381" s="22">
        <f t="shared" si="693"/>
        <v>-3.4090909090909061E-2</v>
      </c>
      <c r="AV381" s="35">
        <f t="shared" si="694"/>
        <v>149.723200805234</v>
      </c>
      <c r="AW381" s="51">
        <f t="shared" si="695"/>
        <v>1.6919415242260434E-3</v>
      </c>
      <c r="AX381" s="10">
        <v>106</v>
      </c>
      <c r="AY381">
        <f t="shared" si="696"/>
        <v>7</v>
      </c>
      <c r="AZ381" s="22">
        <f t="shared" si="697"/>
        <v>7.0707070707070718E-2</v>
      </c>
      <c r="BA381" s="35">
        <f t="shared" si="698"/>
        <v>26.673376950176145</v>
      </c>
      <c r="BB381" s="51">
        <f t="shared" si="699"/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 t="shared" si="700"/>
        <v>-86</v>
      </c>
      <c r="BE381" s="51">
        <f t="shared" si="701"/>
        <v>-1.6538461538461502E-2</v>
      </c>
      <c r="BF381" s="35">
        <f t="shared" si="702"/>
        <v>1286.8646200301962</v>
      </c>
      <c r="BG381" s="35">
        <f t="shared" si="703"/>
        <v>1.4542166310742833E-2</v>
      </c>
      <c r="BH381" s="45">
        <v>63163</v>
      </c>
      <c r="BI381" s="48">
        <f t="shared" si="665"/>
        <v>93</v>
      </c>
      <c r="BJ381" s="14">
        <v>136847</v>
      </c>
      <c r="BK381" s="48">
        <f t="shared" si="666"/>
        <v>168</v>
      </c>
      <c r="BL381" s="14">
        <v>101876</v>
      </c>
      <c r="BM381" s="48">
        <f t="shared" si="704"/>
        <v>121</v>
      </c>
      <c r="BN381" s="14">
        <v>41255</v>
      </c>
      <c r="BO381" s="48">
        <f t="shared" si="705"/>
        <v>61</v>
      </c>
      <c r="BP381" s="14">
        <v>8526</v>
      </c>
      <c r="BQ381" s="48">
        <f t="shared" si="706"/>
        <v>11</v>
      </c>
      <c r="BR381" s="16">
        <v>31</v>
      </c>
      <c r="BS381" s="24">
        <f t="shared" si="707"/>
        <v>0</v>
      </c>
      <c r="BT381" s="16">
        <v>268</v>
      </c>
      <c r="BU381" s="24">
        <f t="shared" si="708"/>
        <v>0</v>
      </c>
      <c r="BV381" s="16">
        <v>1202</v>
      </c>
      <c r="BW381" s="24">
        <f t="shared" si="709"/>
        <v>0</v>
      </c>
      <c r="BX381" s="16">
        <v>2939</v>
      </c>
      <c r="BY381" s="24">
        <f t="shared" si="710"/>
        <v>6</v>
      </c>
      <c r="BZ381" s="21">
        <v>1620</v>
      </c>
      <c r="CA381" s="27">
        <f t="shared" si="711"/>
        <v>2</v>
      </c>
    </row>
    <row r="382" spans="1:79">
      <c r="A382" s="3">
        <v>44279</v>
      </c>
      <c r="B382" s="22">
        <v>44279</v>
      </c>
      <c r="C382" s="10">
        <v>352082</v>
      </c>
      <c r="D382">
        <f t="shared" si="661"/>
        <v>415</v>
      </c>
      <c r="E382" s="10">
        <v>6065</v>
      </c>
      <c r="F382">
        <f t="shared" si="662"/>
        <v>5</v>
      </c>
      <c r="G382" s="10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 s="2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 s="22">
        <f t="shared" si="672"/>
        <v>88596.376446904877</v>
      </c>
      <c r="S382" s="22">
        <f t="shared" si="714"/>
        <v>1526.1701056869651</v>
      </c>
      <c r="T382" s="22">
        <f t="shared" si="673"/>
        <v>85801.207851031708</v>
      </c>
      <c r="U382" s="22">
        <f t="shared" si="674"/>
        <v>1268.9984901862103</v>
      </c>
      <c r="V382" s="10">
        <v>2095216</v>
      </c>
      <c r="W382">
        <f t="shared" si="675"/>
        <v>9599</v>
      </c>
      <c r="X382" s="22">
        <f t="shared" si="676"/>
        <v>612</v>
      </c>
      <c r="Y382" s="35">
        <f t="shared" si="677"/>
        <v>527231.00150981371</v>
      </c>
      <c r="Z382" s="10">
        <v>1739584</v>
      </c>
      <c r="AA382" s="22">
        <f t="shared" si="678"/>
        <v>9184</v>
      </c>
      <c r="AB382" s="28">
        <f t="shared" si="679"/>
        <v>0.83026475551924006</v>
      </c>
      <c r="AC382" s="31">
        <f t="shared" si="680"/>
        <v>651</v>
      </c>
      <c r="AD382">
        <f t="shared" si="681"/>
        <v>355632</v>
      </c>
      <c r="AE382">
        <f t="shared" si="682"/>
        <v>415</v>
      </c>
      <c r="AF382" s="28">
        <f t="shared" si="683"/>
        <v>0.16973524448075997</v>
      </c>
      <c r="AG382" s="31">
        <f t="shared" si="684"/>
        <v>-39</v>
      </c>
      <c r="AH382" s="35">
        <f t="shared" si="685"/>
        <v>4.3233670173976453E-2</v>
      </c>
      <c r="AI382" s="35">
        <f t="shared" si="686"/>
        <v>89489.682939104168</v>
      </c>
      <c r="AJ382" s="10">
        <v>4154</v>
      </c>
      <c r="AK382" s="22">
        <f t="shared" si="687"/>
        <v>-65</v>
      </c>
      <c r="AL382" s="22">
        <f t="shared" si="688"/>
        <v>-1.5406494429959672E-2</v>
      </c>
      <c r="AM382" s="35">
        <f t="shared" si="689"/>
        <v>1045.2944136889782</v>
      </c>
      <c r="AN382" s="35">
        <f t="shared" si="690"/>
        <v>1.1798387875551718E-2</v>
      </c>
      <c r="AO382" s="10">
        <v>202</v>
      </c>
      <c r="AP382">
        <f t="shared" si="658"/>
        <v>8</v>
      </c>
      <c r="AQ382">
        <f t="shared" si="659"/>
        <v>4.1237113402061931E-2</v>
      </c>
      <c r="AR382" s="35">
        <f t="shared" si="691"/>
        <v>50.830397584297934</v>
      </c>
      <c r="AS382" s="10">
        <v>581</v>
      </c>
      <c r="AT382" s="22">
        <f t="shared" si="692"/>
        <v>-14</v>
      </c>
      <c r="AU382" s="22">
        <f t="shared" si="693"/>
        <v>-2.352941176470591E-2</v>
      </c>
      <c r="AV382" s="35">
        <f t="shared" si="694"/>
        <v>146.20030196275792</v>
      </c>
      <c r="AW382" s="51">
        <f t="shared" si="695"/>
        <v>1.6501837640095205E-3</v>
      </c>
      <c r="AX382" s="10">
        <v>107</v>
      </c>
      <c r="AY382">
        <f t="shared" si="696"/>
        <v>1</v>
      </c>
      <c r="AZ382" s="22">
        <f t="shared" si="697"/>
        <v>9.4339622641510523E-3</v>
      </c>
      <c r="BA382" s="35">
        <f t="shared" si="698"/>
        <v>26.92501258178158</v>
      </c>
      <c r="BB382" s="51">
        <f t="shared" si="699"/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 t="shared" si="700"/>
        <v>-70</v>
      </c>
      <c r="BE382" s="51">
        <f t="shared" si="701"/>
        <v>-1.3687915526007011E-2</v>
      </c>
      <c r="BF382" s="35">
        <f t="shared" si="702"/>
        <v>1269.2501258178158</v>
      </c>
      <c r="BG382" s="35">
        <f t="shared" si="703"/>
        <v>1.4326208099249607E-2</v>
      </c>
      <c r="BH382" s="45">
        <v>63250</v>
      </c>
      <c r="BI382" s="48">
        <f t="shared" si="665"/>
        <v>87</v>
      </c>
      <c r="BJ382" s="14">
        <v>136980</v>
      </c>
      <c r="BK382" s="48">
        <f t="shared" si="666"/>
        <v>133</v>
      </c>
      <c r="BL382" s="14">
        <v>102004</v>
      </c>
      <c r="BM382" s="48">
        <f t="shared" si="704"/>
        <v>128</v>
      </c>
      <c r="BN382" s="14">
        <v>41308</v>
      </c>
      <c r="BO382" s="48">
        <f t="shared" si="705"/>
        <v>53</v>
      </c>
      <c r="BP382" s="14">
        <v>8540</v>
      </c>
      <c r="BQ382" s="48">
        <f t="shared" si="706"/>
        <v>14</v>
      </c>
      <c r="BR382" s="16">
        <v>31</v>
      </c>
      <c r="BS382" s="24">
        <f t="shared" si="707"/>
        <v>0</v>
      </c>
      <c r="BT382" s="16">
        <v>268</v>
      </c>
      <c r="BU382" s="24">
        <f t="shared" si="708"/>
        <v>0</v>
      </c>
      <c r="BV382" s="16">
        <v>1202</v>
      </c>
      <c r="BW382" s="24">
        <f t="shared" si="709"/>
        <v>0</v>
      </c>
      <c r="BX382" s="16">
        <v>2941</v>
      </c>
      <c r="BY382" s="24">
        <f t="shared" si="710"/>
        <v>2</v>
      </c>
      <c r="BZ382" s="21">
        <v>1623</v>
      </c>
      <c r="CA382" s="27">
        <f t="shared" si="711"/>
        <v>3</v>
      </c>
    </row>
    <row r="383" spans="1:79">
      <c r="A383" s="3">
        <v>44280</v>
      </c>
      <c r="B383" s="22">
        <v>44280</v>
      </c>
      <c r="C383" s="10">
        <v>352579</v>
      </c>
      <c r="D383">
        <f t="shared" si="661"/>
        <v>497</v>
      </c>
      <c r="E383" s="10">
        <v>6073</v>
      </c>
      <c r="F383">
        <f t="shared" si="662"/>
        <v>8</v>
      </c>
      <c r="G383" s="10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 s="22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 s="22">
        <f t="shared" si="672"/>
        <v>88721.439355812778</v>
      </c>
      <c r="S383" s="22">
        <f t="shared" si="714"/>
        <v>1528.1831907398087</v>
      </c>
      <c r="T383" s="22">
        <f t="shared" si="673"/>
        <v>85927.528938097632</v>
      </c>
      <c r="U383" s="22">
        <f t="shared" si="674"/>
        <v>1265.7272269753396</v>
      </c>
      <c r="V383" s="10">
        <v>2104908</v>
      </c>
      <c r="W383">
        <f t="shared" si="675"/>
        <v>9692</v>
      </c>
      <c r="X383" s="22">
        <f t="shared" si="676"/>
        <v>93</v>
      </c>
      <c r="Y383" s="35">
        <f t="shared" si="677"/>
        <v>529669.85405133362</v>
      </c>
      <c r="Z383" s="10">
        <v>1748779</v>
      </c>
      <c r="AA383" s="22">
        <f t="shared" si="678"/>
        <v>9195</v>
      </c>
      <c r="AB383" s="28">
        <f t="shared" si="679"/>
        <v>0.8308101826778177</v>
      </c>
      <c r="AC383" s="31">
        <f t="shared" si="680"/>
        <v>11</v>
      </c>
      <c r="AD383">
        <f t="shared" si="681"/>
        <v>356129</v>
      </c>
      <c r="AE383">
        <f t="shared" si="682"/>
        <v>497</v>
      </c>
      <c r="AF383" s="28">
        <f t="shared" si="683"/>
        <v>0.16918981732218225</v>
      </c>
      <c r="AG383" s="31">
        <f t="shared" si="684"/>
        <v>82</v>
      </c>
      <c r="AH383" s="35">
        <f t="shared" si="685"/>
        <v>5.1279405695418903E-2</v>
      </c>
      <c r="AI383" s="35">
        <f t="shared" si="686"/>
        <v>89614.745848012069</v>
      </c>
      <c r="AJ383" s="10">
        <v>4151</v>
      </c>
      <c r="AK383" s="22">
        <f t="shared" si="687"/>
        <v>-3</v>
      </c>
      <c r="AL383" s="22">
        <f t="shared" si="688"/>
        <v>-7.2219547424168251E-4</v>
      </c>
      <c r="AM383" s="35">
        <f t="shared" si="689"/>
        <v>1044.539506794162</v>
      </c>
      <c r="AN383" s="35">
        <f t="shared" si="690"/>
        <v>1.1773247981303482E-2</v>
      </c>
      <c r="AO383" s="10">
        <v>195</v>
      </c>
      <c r="AP383">
        <f t="shared" si="658"/>
        <v>-7</v>
      </c>
      <c r="AQ383">
        <f t="shared" si="659"/>
        <v>-3.4653465346534684E-2</v>
      </c>
      <c r="AR383" s="35">
        <f t="shared" si="691"/>
        <v>49.068948163059886</v>
      </c>
      <c r="AS383" s="10">
        <v>579</v>
      </c>
      <c r="AT383" s="22">
        <f t="shared" si="692"/>
        <v>-2</v>
      </c>
      <c r="AU383" s="22">
        <f t="shared" si="693"/>
        <v>-3.4423407917383297E-3</v>
      </c>
      <c r="AV383" s="35">
        <f t="shared" si="694"/>
        <v>145.69703069954704</v>
      </c>
      <c r="AW383" s="51">
        <f t="shared" si="695"/>
        <v>1.6421851556672406E-3</v>
      </c>
      <c r="AX383" s="10">
        <v>105</v>
      </c>
      <c r="AY383">
        <f t="shared" si="696"/>
        <v>-2</v>
      </c>
      <c r="AZ383" s="22">
        <f t="shared" si="697"/>
        <v>-1.8691588785046731E-2</v>
      </c>
      <c r="BA383" s="35">
        <f t="shared" si="698"/>
        <v>26.421741318570707</v>
      </c>
      <c r="BB383" s="51">
        <f t="shared" si="699"/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 t="shared" si="700"/>
        <v>-14</v>
      </c>
      <c r="BE383" s="51">
        <f t="shared" si="701"/>
        <v>-2.7755749405233843E-3</v>
      </c>
      <c r="BF383" s="35">
        <f t="shared" si="702"/>
        <v>1265.7272269753396</v>
      </c>
      <c r="BG383" s="35">
        <f t="shared" si="703"/>
        <v>1.4266306274622142E-2</v>
      </c>
      <c r="BH383" s="45">
        <v>63362</v>
      </c>
      <c r="BI383" s="48">
        <f t="shared" si="665"/>
        <v>112</v>
      </c>
      <c r="BJ383" s="14">
        <v>137148</v>
      </c>
      <c r="BK383" s="48">
        <f t="shared" si="666"/>
        <v>168</v>
      </c>
      <c r="BL383" s="14">
        <v>102143</v>
      </c>
      <c r="BM383" s="48">
        <f t="shared" si="704"/>
        <v>139</v>
      </c>
      <c r="BN383" s="14">
        <v>41369</v>
      </c>
      <c r="BO383" s="48">
        <f t="shared" si="705"/>
        <v>61</v>
      </c>
      <c r="BP383" s="14">
        <v>8557</v>
      </c>
      <c r="BQ383" s="48">
        <f t="shared" si="706"/>
        <v>17</v>
      </c>
      <c r="BR383" s="16">
        <v>31</v>
      </c>
      <c r="BS383" s="24">
        <f t="shared" si="707"/>
        <v>0</v>
      </c>
      <c r="BT383" s="16">
        <v>268</v>
      </c>
      <c r="BU383" s="24">
        <f t="shared" si="708"/>
        <v>0</v>
      </c>
      <c r="BV383" s="16">
        <v>1202</v>
      </c>
      <c r="BW383" s="24">
        <f t="shared" si="709"/>
        <v>0</v>
      </c>
      <c r="BX383" s="16">
        <v>2945</v>
      </c>
      <c r="BY383" s="24">
        <f t="shared" si="710"/>
        <v>4</v>
      </c>
      <c r="BZ383" s="21">
        <v>1627</v>
      </c>
      <c r="CA383" s="27">
        <f t="shared" si="711"/>
        <v>4</v>
      </c>
    </row>
    <row r="384" spans="1:79">
      <c r="A384" s="3">
        <v>44281</v>
      </c>
      <c r="B384" s="22">
        <v>44281</v>
      </c>
      <c r="C384" s="10">
        <v>353017</v>
      </c>
      <c r="D384">
        <f t="shared" si="661"/>
        <v>438</v>
      </c>
      <c r="E384" s="10">
        <v>6087</v>
      </c>
      <c r="F384">
        <f t="shared" si="662"/>
        <v>14</v>
      </c>
      <c r="G384" s="10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 s="22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 s="22">
        <f t="shared" si="672"/>
        <v>88831.655762455965</v>
      </c>
      <c r="S384" s="22">
        <f t="shared" si="714"/>
        <v>1531.7060895822847</v>
      </c>
      <c r="T384" s="22">
        <f t="shared" si="673"/>
        <v>86034.22244589834</v>
      </c>
      <c r="U384" s="22">
        <f t="shared" si="674"/>
        <v>1265.7272269753396</v>
      </c>
      <c r="V384" s="10">
        <v>2114048</v>
      </c>
      <c r="W384">
        <f t="shared" si="675"/>
        <v>9140</v>
      </c>
      <c r="X384" s="22">
        <f t="shared" si="676"/>
        <v>-552</v>
      </c>
      <c r="Y384" s="35">
        <f t="shared" si="677"/>
        <v>531969.80372420733</v>
      </c>
      <c r="Z384" s="10">
        <v>1757481</v>
      </c>
      <c r="AA384" s="22">
        <f t="shared" si="678"/>
        <v>8702</v>
      </c>
      <c r="AB384" s="28">
        <f t="shared" si="679"/>
        <v>0.83133448247154274</v>
      </c>
      <c r="AC384" s="31">
        <f t="shared" si="680"/>
        <v>-493</v>
      </c>
      <c r="AD384">
        <f t="shared" si="681"/>
        <v>356567</v>
      </c>
      <c r="AE384">
        <f t="shared" si="682"/>
        <v>438</v>
      </c>
      <c r="AF384" s="28">
        <f t="shared" si="683"/>
        <v>0.16866551752845726</v>
      </c>
      <c r="AG384" s="31">
        <f t="shared" si="684"/>
        <v>-59</v>
      </c>
      <c r="AH384" s="35">
        <f t="shared" si="685"/>
        <v>4.7921225382932163E-2</v>
      </c>
      <c r="AI384" s="35">
        <f t="shared" si="686"/>
        <v>89724.962254655256</v>
      </c>
      <c r="AJ384" s="10">
        <v>4194</v>
      </c>
      <c r="AK384" s="22">
        <f t="shared" si="687"/>
        <v>43</v>
      </c>
      <c r="AL384" s="22">
        <f t="shared" si="688"/>
        <v>1.0358949650686622E-2</v>
      </c>
      <c r="AM384" s="35">
        <f t="shared" si="689"/>
        <v>1055.3598389531958</v>
      </c>
      <c r="AN384" s="35">
        <f t="shared" si="690"/>
        <v>1.1880447683822593E-2</v>
      </c>
      <c r="AO384" s="10">
        <v>202</v>
      </c>
      <c r="AP384">
        <f t="shared" si="658"/>
        <v>7</v>
      </c>
      <c r="AQ384">
        <f t="shared" si="659"/>
        <v>3.5897435897435992E-2</v>
      </c>
      <c r="AR384" s="35">
        <f t="shared" si="691"/>
        <v>50.830397584297934</v>
      </c>
      <c r="AS384" s="10">
        <v>535</v>
      </c>
      <c r="AT384" s="22">
        <f t="shared" si="692"/>
        <v>-44</v>
      </c>
      <c r="AU384" s="22">
        <f t="shared" si="693"/>
        <v>-7.5993091537132962E-2</v>
      </c>
      <c r="AV384" s="35">
        <f t="shared" si="694"/>
        <v>134.62506290890789</v>
      </c>
      <c r="AW384" s="51">
        <f t="shared" si="695"/>
        <v>1.5155077517513321E-3</v>
      </c>
      <c r="AX384" s="10">
        <v>99</v>
      </c>
      <c r="AY384">
        <f t="shared" si="696"/>
        <v>-6</v>
      </c>
      <c r="AZ384" s="22">
        <f t="shared" si="697"/>
        <v>-5.7142857142857162E-2</v>
      </c>
      <c r="BA384" s="35">
        <f t="shared" si="698"/>
        <v>24.911927528938097</v>
      </c>
      <c r="BB384" s="51">
        <f t="shared" si="699"/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 t="shared" si="700"/>
        <v>0</v>
      </c>
      <c r="BE384" s="51">
        <f t="shared" si="701"/>
        <v>0</v>
      </c>
      <c r="BF384" s="35">
        <f t="shared" si="702"/>
        <v>1265.7272269753396</v>
      </c>
      <c r="BG384" s="35">
        <f t="shared" si="703"/>
        <v>1.4248605591232151E-2</v>
      </c>
      <c r="BH384" s="45">
        <v>63462</v>
      </c>
      <c r="BI384" s="48">
        <f t="shared" si="665"/>
        <v>100</v>
      </c>
      <c r="BJ384" s="14">
        <v>137298</v>
      </c>
      <c r="BK384" s="48">
        <f t="shared" si="666"/>
        <v>150</v>
      </c>
      <c r="BL384" s="14">
        <v>102261</v>
      </c>
      <c r="BM384" s="48">
        <f t="shared" si="704"/>
        <v>118</v>
      </c>
      <c r="BN384" s="14">
        <v>41426</v>
      </c>
      <c r="BO384" s="48">
        <f t="shared" si="705"/>
        <v>57</v>
      </c>
      <c r="BP384" s="14">
        <v>8570</v>
      </c>
      <c r="BQ384" s="48">
        <f t="shared" si="706"/>
        <v>13</v>
      </c>
      <c r="BR384" s="16">
        <v>31</v>
      </c>
      <c r="BS384" s="24">
        <f t="shared" si="707"/>
        <v>0</v>
      </c>
      <c r="BT384" s="16">
        <v>268</v>
      </c>
      <c r="BU384" s="24">
        <f t="shared" si="708"/>
        <v>0</v>
      </c>
      <c r="BV384" s="16">
        <v>1205</v>
      </c>
      <c r="BW384" s="24">
        <f t="shared" si="709"/>
        <v>3</v>
      </c>
      <c r="BX384" s="16">
        <v>2953</v>
      </c>
      <c r="BY384" s="24">
        <f t="shared" si="710"/>
        <v>8</v>
      </c>
      <c r="BZ384" s="21">
        <v>1630</v>
      </c>
      <c r="CA384" s="27">
        <f t="shared" si="711"/>
        <v>3</v>
      </c>
    </row>
    <row r="385" spans="1:79">
      <c r="A385" s="3">
        <v>44282</v>
      </c>
      <c r="B385" s="22">
        <v>44282</v>
      </c>
      <c r="C385" s="10">
        <v>353497</v>
      </c>
      <c r="D385">
        <f t="shared" si="661"/>
        <v>480</v>
      </c>
      <c r="E385" s="10">
        <v>6090</v>
      </c>
      <c r="F385">
        <f t="shared" si="662"/>
        <v>3</v>
      </c>
      <c r="G385" s="10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 s="22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 s="22">
        <f t="shared" si="672"/>
        <v>88952.440865626573</v>
      </c>
      <c r="S385" s="22">
        <f t="shared" si="714"/>
        <v>1532.4609964771012</v>
      </c>
      <c r="T385" s="22">
        <f t="shared" si="673"/>
        <v>86154.755913437344</v>
      </c>
      <c r="U385" s="22">
        <f t="shared" si="674"/>
        <v>1265.2239557121288</v>
      </c>
      <c r="V385" s="10">
        <v>2123009</v>
      </c>
      <c r="W385">
        <f t="shared" si="675"/>
        <v>8961</v>
      </c>
      <c r="X385" s="22">
        <f t="shared" si="676"/>
        <v>-179</v>
      </c>
      <c r="Y385" s="35">
        <f t="shared" si="677"/>
        <v>534224.71061902365</v>
      </c>
      <c r="Z385" s="10">
        <v>1765962</v>
      </c>
      <c r="AA385" s="22">
        <f t="shared" si="678"/>
        <v>8481</v>
      </c>
      <c r="AB385" s="28">
        <f t="shared" si="679"/>
        <v>0.83182030787434247</v>
      </c>
      <c r="AC385" s="31">
        <f t="shared" si="680"/>
        <v>-221</v>
      </c>
      <c r="AD385">
        <f t="shared" si="681"/>
        <v>357047</v>
      </c>
      <c r="AE385">
        <f t="shared" si="682"/>
        <v>480</v>
      </c>
      <c r="AF385" s="28">
        <f t="shared" si="683"/>
        <v>0.1681796921256575</v>
      </c>
      <c r="AG385" s="31">
        <f t="shared" si="684"/>
        <v>42</v>
      </c>
      <c r="AH385" s="35">
        <f t="shared" si="685"/>
        <v>5.3565450284566454E-2</v>
      </c>
      <c r="AI385" s="35">
        <f t="shared" si="686"/>
        <v>89845.747357825865</v>
      </c>
      <c r="AJ385" s="10">
        <v>4217</v>
      </c>
      <c r="AK385" s="22">
        <f t="shared" si="687"/>
        <v>23</v>
      </c>
      <c r="AL385" s="22">
        <f t="shared" si="688"/>
        <v>5.4840247973295675E-3</v>
      </c>
      <c r="AM385" s="35">
        <f t="shared" si="689"/>
        <v>1061.1474584801208</v>
      </c>
      <c r="AN385" s="35">
        <f t="shared" si="690"/>
        <v>1.1929379881583154E-2</v>
      </c>
      <c r="AO385" s="10">
        <v>207</v>
      </c>
      <c r="AP385">
        <f t="shared" si="658"/>
        <v>5</v>
      </c>
      <c r="AQ385">
        <f t="shared" si="659"/>
        <v>2.4752475247524774E-2</v>
      </c>
      <c r="AR385" s="35">
        <f t="shared" si="691"/>
        <v>52.088575742325112</v>
      </c>
      <c r="AS385" s="10">
        <v>508</v>
      </c>
      <c r="AT385" s="22">
        <f t="shared" si="692"/>
        <v>-27</v>
      </c>
      <c r="AU385" s="22">
        <f t="shared" si="693"/>
        <v>-5.0467289719626218E-2</v>
      </c>
      <c r="AV385" s="35">
        <f t="shared" si="694"/>
        <v>127.83090085556114</v>
      </c>
      <c r="AW385" s="51">
        <f t="shared" si="695"/>
        <v>1.4370701873000337E-3</v>
      </c>
      <c r="AX385" s="10">
        <v>96</v>
      </c>
      <c r="AY385">
        <f t="shared" si="696"/>
        <v>-3</v>
      </c>
      <c r="AZ385" s="22">
        <f t="shared" si="697"/>
        <v>-3.0303030303030276E-2</v>
      </c>
      <c r="BA385" s="35">
        <f t="shared" si="698"/>
        <v>24.157020634121789</v>
      </c>
      <c r="BB385" s="51">
        <f t="shared" si="699"/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 t="shared" si="700"/>
        <v>-2</v>
      </c>
      <c r="BE385" s="51">
        <f t="shared" si="701"/>
        <v>-3.9761431411533543E-4</v>
      </c>
      <c r="BF385" s="35">
        <f t="shared" si="702"/>
        <v>1265.2239557121288</v>
      </c>
      <c r="BG385" s="35">
        <f t="shared" si="703"/>
        <v>1.4223600200284585E-2</v>
      </c>
      <c r="BH385" s="45">
        <v>63584</v>
      </c>
      <c r="BI385" s="48">
        <f t="shared" si="665"/>
        <v>122</v>
      </c>
      <c r="BJ385" s="14">
        <v>137453</v>
      </c>
      <c r="BK385" s="48">
        <f t="shared" si="666"/>
        <v>155</v>
      </c>
      <c r="BL385" s="14">
        <v>102398</v>
      </c>
      <c r="BM385" s="48">
        <f t="shared" si="704"/>
        <v>137</v>
      </c>
      <c r="BN385" s="14">
        <v>41483</v>
      </c>
      <c r="BO385" s="48">
        <f t="shared" si="705"/>
        <v>57</v>
      </c>
      <c r="BP385" s="14">
        <v>8579</v>
      </c>
      <c r="BQ385" s="48">
        <f t="shared" si="706"/>
        <v>9</v>
      </c>
      <c r="BR385" s="16">
        <v>31</v>
      </c>
      <c r="BS385" s="24">
        <f t="shared" si="707"/>
        <v>0</v>
      </c>
      <c r="BT385" s="16">
        <v>268</v>
      </c>
      <c r="BU385" s="24">
        <f t="shared" si="708"/>
        <v>0</v>
      </c>
      <c r="BV385" s="16">
        <v>1205</v>
      </c>
      <c r="BW385" s="24">
        <f t="shared" si="709"/>
        <v>0</v>
      </c>
      <c r="BX385" s="16">
        <v>2955</v>
      </c>
      <c r="BY385" s="24">
        <f t="shared" si="710"/>
        <v>2</v>
      </c>
      <c r="BZ385" s="21">
        <v>1631</v>
      </c>
      <c r="CA385" s="27">
        <f t="shared" si="711"/>
        <v>1</v>
      </c>
    </row>
    <row r="386" spans="1:79">
      <c r="A386" s="3">
        <v>44283</v>
      </c>
      <c r="B386" s="22">
        <v>44283</v>
      </c>
      <c r="C386" s="10">
        <v>353839</v>
      </c>
      <c r="D386">
        <f t="shared" si="661"/>
        <v>342</v>
      </c>
      <c r="E386" s="10">
        <v>6100</v>
      </c>
      <c r="F386">
        <f t="shared" si="662"/>
        <v>10</v>
      </c>
      <c r="G386" s="10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 s="22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 s="22">
        <f t="shared" si="672"/>
        <v>89038.500251635633</v>
      </c>
      <c r="S386" s="22">
        <f t="shared" si="714"/>
        <v>1534.9773527931554</v>
      </c>
      <c r="T386" s="22">
        <f t="shared" si="673"/>
        <v>86254.15198792149</v>
      </c>
      <c r="U386" s="22">
        <f t="shared" si="674"/>
        <v>1249.3709109209863</v>
      </c>
      <c r="V386" s="10">
        <v>2128932</v>
      </c>
      <c r="W386">
        <f t="shared" si="675"/>
        <v>5923</v>
      </c>
      <c r="X386" s="22">
        <f t="shared" si="676"/>
        <v>-3038</v>
      </c>
      <c r="Y386" s="35">
        <f t="shared" si="677"/>
        <v>535715.14846502268</v>
      </c>
      <c r="Z386" s="10">
        <v>1771543</v>
      </c>
      <c r="AA386" s="22">
        <f t="shared" si="678"/>
        <v>5581</v>
      </c>
      <c r="AB386" s="28">
        <f t="shared" si="679"/>
        <v>0.83212756443136748</v>
      </c>
      <c r="AC386" s="31">
        <f t="shared" si="680"/>
        <v>-2900</v>
      </c>
      <c r="AD386">
        <f t="shared" si="681"/>
        <v>357389</v>
      </c>
      <c r="AE386">
        <f t="shared" si="682"/>
        <v>342</v>
      </c>
      <c r="AF386" s="28">
        <f t="shared" si="683"/>
        <v>0.16787243556863254</v>
      </c>
      <c r="AG386" s="31">
        <f t="shared" si="684"/>
        <v>-138</v>
      </c>
      <c r="AH386" s="35">
        <f t="shared" si="685"/>
        <v>5.7741009623501607E-2</v>
      </c>
      <c r="AI386" s="35">
        <f t="shared" si="686"/>
        <v>89931.806743834924</v>
      </c>
      <c r="AJ386" s="10">
        <v>4151</v>
      </c>
      <c r="AK386" s="22">
        <f t="shared" si="687"/>
        <v>-66</v>
      </c>
      <c r="AL386" s="22">
        <f t="shared" si="688"/>
        <v>-1.5650936684847072E-2</v>
      </c>
      <c r="AM386" s="35">
        <f t="shared" si="689"/>
        <v>1044.539506794162</v>
      </c>
      <c r="AN386" s="35">
        <f t="shared" si="690"/>
        <v>1.173132413329226E-2</v>
      </c>
      <c r="AO386" s="10">
        <v>215</v>
      </c>
      <c r="AP386">
        <f t="shared" si="658"/>
        <v>8</v>
      </c>
      <c r="AQ386">
        <f t="shared" si="659"/>
        <v>3.8647342995169032E-2</v>
      </c>
      <c r="AR386" s="35">
        <f t="shared" si="691"/>
        <v>54.101660795168591</v>
      </c>
      <c r="AS386" s="10">
        <v>508</v>
      </c>
      <c r="AT386" s="22">
        <f t="shared" si="692"/>
        <v>0</v>
      </c>
      <c r="AU386" s="22">
        <f t="shared" si="693"/>
        <v>0</v>
      </c>
      <c r="AV386" s="35">
        <f t="shared" si="694"/>
        <v>127.83090085556114</v>
      </c>
      <c r="AW386" s="51">
        <f t="shared" si="695"/>
        <v>1.4356811996416449E-3</v>
      </c>
      <c r="AX386" s="10">
        <v>91</v>
      </c>
      <c r="AY386">
        <f t="shared" si="696"/>
        <v>-5</v>
      </c>
      <c r="AZ386" s="22">
        <f t="shared" si="697"/>
        <v>-5.208333333333337E-2</v>
      </c>
      <c r="BA386" s="35">
        <f t="shared" si="698"/>
        <v>22.898842476094615</v>
      </c>
      <c r="BB386" s="51">
        <f t="shared" si="699"/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 t="shared" si="700"/>
        <v>-63</v>
      </c>
      <c r="BE386" s="51">
        <f t="shared" si="701"/>
        <v>-1.252983293556087E-2</v>
      </c>
      <c r="BF386" s="35">
        <f t="shared" si="702"/>
        <v>1249.3709109209863</v>
      </c>
      <c r="BG386" s="35">
        <f t="shared" si="703"/>
        <v>1.4031805425631431E-2</v>
      </c>
      <c r="BH386" s="45">
        <v>63653</v>
      </c>
      <c r="BI386" s="48">
        <f t="shared" si="665"/>
        <v>69</v>
      </c>
      <c r="BJ386" s="14">
        <v>137567</v>
      </c>
      <c r="BK386" s="48">
        <f t="shared" si="666"/>
        <v>114</v>
      </c>
      <c r="BL386" s="14">
        <v>102502</v>
      </c>
      <c r="BM386" s="48">
        <f t="shared" si="704"/>
        <v>104</v>
      </c>
      <c r="BN386" s="14">
        <v>41531</v>
      </c>
      <c r="BO386" s="48">
        <f t="shared" si="705"/>
        <v>48</v>
      </c>
      <c r="BP386" s="14">
        <v>8586</v>
      </c>
      <c r="BQ386" s="48">
        <f t="shared" si="706"/>
        <v>7</v>
      </c>
      <c r="BR386" s="16">
        <v>31</v>
      </c>
      <c r="BS386" s="24">
        <f t="shared" si="707"/>
        <v>0</v>
      </c>
      <c r="BT386" s="16">
        <v>268</v>
      </c>
      <c r="BU386" s="24">
        <f t="shared" si="708"/>
        <v>0</v>
      </c>
      <c r="BV386" s="16">
        <v>1208</v>
      </c>
      <c r="BW386" s="24">
        <f t="shared" si="709"/>
        <v>3</v>
      </c>
      <c r="BX386" s="16">
        <v>2960</v>
      </c>
      <c r="BY386" s="24">
        <f t="shared" si="710"/>
        <v>5</v>
      </c>
      <c r="BZ386" s="21">
        <v>1633</v>
      </c>
      <c r="CA386" s="27">
        <f t="shared" si="711"/>
        <v>2</v>
      </c>
    </row>
    <row r="387" spans="1:79">
      <c r="A387" s="3">
        <v>44284</v>
      </c>
      <c r="B387" s="22">
        <v>44284</v>
      </c>
      <c r="C387" s="10">
        <v>354085</v>
      </c>
      <c r="D387">
        <f t="shared" si="661"/>
        <v>246</v>
      </c>
      <c r="E387" s="10">
        <v>6103</v>
      </c>
      <c r="F387">
        <f t="shared" si="662"/>
        <v>3</v>
      </c>
      <c r="G387" s="10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 s="22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 s="22">
        <f t="shared" si="672"/>
        <v>89100.402617010564</v>
      </c>
      <c r="S387" s="22">
        <f t="shared" si="714"/>
        <v>1535.7322596879717</v>
      </c>
      <c r="T387" s="22">
        <f t="shared" si="673"/>
        <v>86325.364871665821</v>
      </c>
      <c r="U387" s="22">
        <f t="shared" si="674"/>
        <v>1239.305485656769</v>
      </c>
      <c r="V387" s="10">
        <v>2133423</v>
      </c>
      <c r="W387">
        <f t="shared" si="675"/>
        <v>4491</v>
      </c>
      <c r="X387" s="22">
        <f t="shared" si="676"/>
        <v>-1432</v>
      </c>
      <c r="Y387" s="35">
        <f t="shared" si="677"/>
        <v>536845.24408656266</v>
      </c>
      <c r="Z387" s="10">
        <v>1775788</v>
      </c>
      <c r="AA387" s="22">
        <f t="shared" si="678"/>
        <v>4245</v>
      </c>
      <c r="AB387" s="28">
        <f t="shared" si="679"/>
        <v>0.83236563963170918</v>
      </c>
      <c r="AC387" s="31">
        <f t="shared" si="680"/>
        <v>-1336</v>
      </c>
      <c r="AD387">
        <f t="shared" si="681"/>
        <v>357635</v>
      </c>
      <c r="AE387">
        <f t="shared" si="682"/>
        <v>246</v>
      </c>
      <c r="AF387" s="28">
        <f t="shared" si="683"/>
        <v>0.16763436036829077</v>
      </c>
      <c r="AG387" s="31">
        <f t="shared" si="684"/>
        <v>-96</v>
      </c>
      <c r="AH387" s="35">
        <f t="shared" si="685"/>
        <v>5.4776219104876421E-2</v>
      </c>
      <c r="AI387" s="35">
        <f t="shared" si="686"/>
        <v>89993.709109209856</v>
      </c>
      <c r="AJ387" s="10">
        <v>4110</v>
      </c>
      <c r="AK387" s="22">
        <f t="shared" si="687"/>
        <v>-41</v>
      </c>
      <c r="AL387" s="22">
        <f t="shared" si="688"/>
        <v>-9.8771380390267893E-3</v>
      </c>
      <c r="AM387" s="35">
        <f t="shared" si="689"/>
        <v>1034.2224458983392</v>
      </c>
      <c r="AN387" s="35">
        <f t="shared" si="690"/>
        <v>1.1607382408178827E-2</v>
      </c>
      <c r="AO387" s="10">
        <v>218</v>
      </c>
      <c r="AP387">
        <f t="shared" si="658"/>
        <v>3</v>
      </c>
      <c r="AQ387">
        <f t="shared" si="659"/>
        <v>1.3953488372093092E-2</v>
      </c>
      <c r="AR387" s="35">
        <f t="shared" si="691"/>
        <v>54.8565676899849</v>
      </c>
      <c r="AS387" s="10">
        <v>504</v>
      </c>
      <c r="AT387" s="22">
        <f t="shared" si="692"/>
        <v>-4</v>
      </c>
      <c r="AU387" s="22">
        <f t="shared" si="693"/>
        <v>-7.8740157480314821E-3</v>
      </c>
      <c r="AV387" s="35">
        <f t="shared" si="694"/>
        <v>126.8243583291394</v>
      </c>
      <c r="AW387" s="51">
        <f t="shared" si="695"/>
        <v>1.4233870398350679E-3</v>
      </c>
      <c r="AX387" s="10">
        <v>93</v>
      </c>
      <c r="AY387">
        <f t="shared" si="696"/>
        <v>2</v>
      </c>
      <c r="AZ387" s="22">
        <f t="shared" si="697"/>
        <v>2.19780219780219E-2</v>
      </c>
      <c r="BA387" s="35">
        <f t="shared" si="698"/>
        <v>23.402113739305484</v>
      </c>
      <c r="BB387" s="51">
        <f t="shared" si="699"/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 t="shared" si="700"/>
        <v>-40</v>
      </c>
      <c r="BE387" s="51">
        <f t="shared" si="701"/>
        <v>-8.0563947633434108E-3</v>
      </c>
      <c r="BF387" s="35">
        <f t="shared" si="702"/>
        <v>1239.305485656769</v>
      </c>
      <c r="BG387" s="35">
        <f t="shared" si="703"/>
        <v>1.3909089625372439E-2</v>
      </c>
      <c r="BH387" s="45">
        <v>63654</v>
      </c>
      <c r="BI387" s="48">
        <f t="shared" si="665"/>
        <v>1</v>
      </c>
      <c r="BJ387" s="14">
        <v>137569</v>
      </c>
      <c r="BK387" s="48">
        <f t="shared" si="666"/>
        <v>2</v>
      </c>
      <c r="BL387" s="14">
        <v>102741</v>
      </c>
      <c r="BM387" s="48">
        <f t="shared" si="704"/>
        <v>239</v>
      </c>
      <c r="BN387" s="14">
        <v>41534</v>
      </c>
      <c r="BO387" s="48">
        <f t="shared" si="705"/>
        <v>3</v>
      </c>
      <c r="BP387" s="14">
        <v>8587</v>
      </c>
      <c r="BQ387" s="48">
        <f t="shared" si="706"/>
        <v>1</v>
      </c>
      <c r="BR387" s="16">
        <v>31</v>
      </c>
      <c r="BS387" s="24">
        <f t="shared" si="707"/>
        <v>0</v>
      </c>
      <c r="BT387" s="16">
        <v>268</v>
      </c>
      <c r="BU387" s="24">
        <f t="shared" si="708"/>
        <v>0</v>
      </c>
      <c r="BV387" s="16">
        <v>1209</v>
      </c>
      <c r="BW387" s="24">
        <f t="shared" si="709"/>
        <v>1</v>
      </c>
      <c r="BX387" s="16">
        <v>2962</v>
      </c>
      <c r="BY387" s="24">
        <f t="shared" si="710"/>
        <v>2</v>
      </c>
      <c r="BZ387" s="21">
        <v>1633</v>
      </c>
      <c r="CA387" s="27">
        <f t="shared" si="711"/>
        <v>0</v>
      </c>
    </row>
    <row r="388" spans="1:79">
      <c r="A388" s="3">
        <v>44285</v>
      </c>
      <c r="B388" s="22">
        <v>44285</v>
      </c>
      <c r="C388" s="10">
        <v>354604</v>
      </c>
      <c r="D388">
        <f t="shared" si="661"/>
        <v>519</v>
      </c>
      <c r="E388" s="10">
        <v>6109</v>
      </c>
      <c r="F388">
        <f t="shared" si="662"/>
        <v>6</v>
      </c>
      <c r="G388" s="10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 s="22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 s="22">
        <f t="shared" si="672"/>
        <v>89231.001509813781</v>
      </c>
      <c r="S388" s="22">
        <f t="shared" si="714"/>
        <v>1537.2420734776044</v>
      </c>
      <c r="T388" s="22">
        <f t="shared" si="673"/>
        <v>86437.091092098635</v>
      </c>
      <c r="U388" s="22">
        <f t="shared" si="674"/>
        <v>1256.668344237544</v>
      </c>
      <c r="V388" s="10">
        <v>2143651</v>
      </c>
      <c r="W388">
        <f t="shared" si="675"/>
        <v>10228</v>
      </c>
      <c r="X388" s="22">
        <f t="shared" si="676"/>
        <v>5737</v>
      </c>
      <c r="Y388" s="35">
        <f t="shared" si="677"/>
        <v>539418.97332662297</v>
      </c>
      <c r="Z388" s="10">
        <v>1785487</v>
      </c>
      <c r="AA388" s="22">
        <f t="shared" si="678"/>
        <v>9699</v>
      </c>
      <c r="AB388" s="28">
        <f t="shared" si="679"/>
        <v>0.83291869805299468</v>
      </c>
      <c r="AC388" s="31">
        <f t="shared" si="680"/>
        <v>5454</v>
      </c>
      <c r="AD388">
        <f t="shared" si="681"/>
        <v>358164</v>
      </c>
      <c r="AE388">
        <f t="shared" si="682"/>
        <v>529</v>
      </c>
      <c r="AF388" s="28">
        <f t="shared" si="683"/>
        <v>0.16708130194700538</v>
      </c>
      <c r="AG388" s="31">
        <f t="shared" si="684"/>
        <v>283</v>
      </c>
      <c r="AH388" s="35">
        <f t="shared" si="685"/>
        <v>5.1720766523269457E-2</v>
      </c>
      <c r="AI388" s="35">
        <f t="shared" si="686"/>
        <v>90126.824358329133</v>
      </c>
      <c r="AJ388" s="10">
        <v>4199</v>
      </c>
      <c r="AK388" s="22">
        <f t="shared" si="687"/>
        <v>89</v>
      </c>
      <c r="AL388" s="22">
        <f t="shared" si="688"/>
        <v>2.1654501216544997E-2</v>
      </c>
      <c r="AM388" s="35">
        <f t="shared" si="689"/>
        <v>1056.6180171112228</v>
      </c>
      <c r="AN388" s="35">
        <f t="shared" si="690"/>
        <v>1.1841377987839956E-2</v>
      </c>
      <c r="AO388" s="10">
        <v>210</v>
      </c>
      <c r="AP388">
        <f t="shared" si="658"/>
        <v>-8</v>
      </c>
      <c r="AQ388">
        <f t="shared" si="659"/>
        <v>-3.669724770642202E-2</v>
      </c>
      <c r="AR388" s="35">
        <f t="shared" si="691"/>
        <v>52.843482637141413</v>
      </c>
      <c r="AS388" s="10">
        <v>496</v>
      </c>
      <c r="AT388" s="22">
        <f t="shared" si="692"/>
        <v>-8</v>
      </c>
      <c r="AU388" s="22">
        <f t="shared" si="693"/>
        <v>-1.5873015873015928E-2</v>
      </c>
      <c r="AV388" s="35">
        <f t="shared" si="694"/>
        <v>124.81127327629592</v>
      </c>
      <c r="AW388" s="51">
        <f t="shared" si="695"/>
        <v>1.3987433869894306E-3</v>
      </c>
      <c r="AX388" s="10">
        <v>89</v>
      </c>
      <c r="AY388">
        <f t="shared" si="696"/>
        <v>-4</v>
      </c>
      <c r="AZ388" s="22">
        <f t="shared" si="697"/>
        <v>-4.3010752688172005E-2</v>
      </c>
      <c r="BA388" s="35">
        <f t="shared" si="698"/>
        <v>22.395571212883745</v>
      </c>
      <c r="BB388" s="51">
        <f t="shared" si="699"/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 t="shared" si="700"/>
        <v>69</v>
      </c>
      <c r="BE388" s="51">
        <f t="shared" si="701"/>
        <v>1.4010152284263944E-2</v>
      </c>
      <c r="BF388" s="35">
        <f t="shared" si="702"/>
        <v>1256.668344237544</v>
      </c>
      <c r="BG388" s="35">
        <f t="shared" si="703"/>
        <v>1.4083315473034709E-2</v>
      </c>
      <c r="BH388" s="45">
        <v>63749</v>
      </c>
      <c r="BI388" s="48">
        <f t="shared" si="665"/>
        <v>95</v>
      </c>
      <c r="BJ388" s="14">
        <v>137760</v>
      </c>
      <c r="BK388" s="48">
        <f t="shared" si="666"/>
        <v>191</v>
      </c>
      <c r="BL388" s="14">
        <v>102900</v>
      </c>
      <c r="BM388" s="48">
        <f t="shared" si="704"/>
        <v>159</v>
      </c>
      <c r="BN388" s="14">
        <v>41599</v>
      </c>
      <c r="BO388" s="48">
        <f t="shared" si="705"/>
        <v>65</v>
      </c>
      <c r="BP388" s="14">
        <v>8596</v>
      </c>
      <c r="BQ388" s="48">
        <f t="shared" si="706"/>
        <v>9</v>
      </c>
      <c r="BR388" s="16">
        <v>31</v>
      </c>
      <c r="BS388" s="24">
        <f t="shared" si="707"/>
        <v>0</v>
      </c>
      <c r="BT388" s="16">
        <v>268</v>
      </c>
      <c r="BU388" s="24">
        <f t="shared" si="708"/>
        <v>0</v>
      </c>
      <c r="BV388" s="16">
        <v>1209</v>
      </c>
      <c r="BW388" s="24">
        <f t="shared" si="709"/>
        <v>0</v>
      </c>
      <c r="BX388" s="16">
        <v>2967</v>
      </c>
      <c r="BY388" s="24">
        <f t="shared" si="710"/>
        <v>5</v>
      </c>
      <c r="BZ388" s="21">
        <v>1634</v>
      </c>
      <c r="CA388" s="27">
        <f t="shared" si="711"/>
        <v>1</v>
      </c>
    </row>
    <row r="389" spans="1:79">
      <c r="A389" s="3">
        <v>44286</v>
      </c>
      <c r="B389" s="22">
        <v>44286</v>
      </c>
      <c r="C389" s="10">
        <v>355051</v>
      </c>
      <c r="D389">
        <f t="shared" si="661"/>
        <v>447</v>
      </c>
      <c r="E389" s="10">
        <v>6114</v>
      </c>
      <c r="F389">
        <f>E389-E388</f>
        <v>5</v>
      </c>
      <c r="G389" s="10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 s="22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 s="22">
        <f t="shared" si="672"/>
        <v>89343.482637141409</v>
      </c>
      <c r="S389" s="22">
        <f t="shared" si="714"/>
        <v>1538.5002516356315</v>
      </c>
      <c r="T389" s="22">
        <f t="shared" si="673"/>
        <v>86538.500251635633</v>
      </c>
      <c r="U389" s="22">
        <f t="shared" si="674"/>
        <v>1266.4821338701558</v>
      </c>
      <c r="V389" s="10">
        <v>2154955</v>
      </c>
      <c r="W389">
        <f t="shared" si="675"/>
        <v>11304</v>
      </c>
      <c r="X389" s="22">
        <f t="shared" si="676"/>
        <v>1076</v>
      </c>
      <c r="Y389" s="35">
        <f t="shared" si="677"/>
        <v>542263.46250629087</v>
      </c>
      <c r="Z389" s="10">
        <v>1796357</v>
      </c>
      <c r="AA389" s="22">
        <f t="shared" si="678"/>
        <v>10870</v>
      </c>
      <c r="AB389" s="28">
        <f t="shared" si="679"/>
        <v>0.83359374093658567</v>
      </c>
      <c r="AC389" s="31">
        <f t="shared" si="680"/>
        <v>1171</v>
      </c>
      <c r="AD389">
        <f t="shared" si="681"/>
        <v>358598</v>
      </c>
      <c r="AE389">
        <f t="shared" si="682"/>
        <v>434</v>
      </c>
      <c r="AF389" s="28">
        <f t="shared" si="683"/>
        <v>0.16640625906341433</v>
      </c>
      <c r="AG389" s="31">
        <f t="shared" si="684"/>
        <v>-95</v>
      </c>
      <c r="AH389" s="35">
        <f t="shared" si="685"/>
        <v>3.8393489030431709E-2</v>
      </c>
      <c r="AI389" s="35">
        <f t="shared" si="686"/>
        <v>90236.034222445887</v>
      </c>
      <c r="AJ389" s="10">
        <v>4230</v>
      </c>
      <c r="AK389" s="22">
        <f t="shared" si="687"/>
        <v>31</v>
      </c>
      <c r="AL389" s="22">
        <f t="shared" si="688"/>
        <v>7.3827101690879804E-3</v>
      </c>
      <c r="AM389" s="35">
        <f t="shared" si="689"/>
        <v>1064.4187216909913</v>
      </c>
      <c r="AN389" s="35">
        <f t="shared" si="690"/>
        <v>1.1913781400418532E-2</v>
      </c>
      <c r="AO389" s="10">
        <v>219</v>
      </c>
      <c r="AP389">
        <f t="shared" si="658"/>
        <v>9</v>
      </c>
      <c r="AQ389">
        <f t="shared" si="659"/>
        <v>4.2857142857142927E-2</v>
      </c>
      <c r="AR389" s="35">
        <f t="shared" si="691"/>
        <v>55.108203321590338</v>
      </c>
      <c r="AS389" s="10">
        <v>512</v>
      </c>
      <c r="AT389" s="22">
        <f t="shared" si="692"/>
        <v>16</v>
      </c>
      <c r="AU389" s="22">
        <f t="shared" si="693"/>
        <v>3.2258064516129004E-2</v>
      </c>
      <c r="AV389" s="35">
        <f t="shared" si="694"/>
        <v>128.83744338198289</v>
      </c>
      <c r="AW389" s="51">
        <f t="shared" si="695"/>
        <v>1.442046353904087E-3</v>
      </c>
      <c r="AX389" s="10">
        <v>72</v>
      </c>
      <c r="AY389">
        <f t="shared" si="696"/>
        <v>-17</v>
      </c>
      <c r="AZ389" s="22">
        <f t="shared" si="697"/>
        <v>-0.1910112359550562</v>
      </c>
      <c r="BA389" s="35">
        <f t="shared" si="698"/>
        <v>18.117765475591344</v>
      </c>
      <c r="BB389" s="51">
        <f t="shared" si="699"/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 t="shared" si="700"/>
        <v>39</v>
      </c>
      <c r="BE389" s="51">
        <f t="shared" si="701"/>
        <v>7.809371245494523E-3</v>
      </c>
      <c r="BF389" s="35">
        <f t="shared" si="702"/>
        <v>1266.4821338701558</v>
      </c>
      <c r="BG389" s="35">
        <f t="shared" si="703"/>
        <v>1.4175428318748575E-2</v>
      </c>
      <c r="BH389" s="45">
        <v>63852</v>
      </c>
      <c r="BI389" s="48">
        <f t="shared" si="665"/>
        <v>103</v>
      </c>
      <c r="BJ389" s="14">
        <v>137933</v>
      </c>
      <c r="BK389" s="48">
        <f t="shared" si="666"/>
        <v>173</v>
      </c>
      <c r="BL389" s="14">
        <v>103002</v>
      </c>
      <c r="BM389" s="48">
        <f t="shared" si="704"/>
        <v>102</v>
      </c>
      <c r="BN389" s="14">
        <v>41656</v>
      </c>
      <c r="BO389" s="48">
        <f t="shared" si="705"/>
        <v>57</v>
      </c>
      <c r="BP389" s="14">
        <v>8608</v>
      </c>
      <c r="BQ389" s="48">
        <f t="shared" si="706"/>
        <v>12</v>
      </c>
      <c r="BR389" s="16">
        <v>31</v>
      </c>
      <c r="BS389" s="24">
        <f t="shared" si="707"/>
        <v>0</v>
      </c>
      <c r="BT389" s="16">
        <v>268</v>
      </c>
      <c r="BU389" s="24">
        <f t="shared" si="708"/>
        <v>0</v>
      </c>
      <c r="BV389" s="16">
        <v>1210</v>
      </c>
      <c r="BW389" s="24">
        <f t="shared" si="709"/>
        <v>1</v>
      </c>
      <c r="BX389" s="16">
        <v>2968</v>
      </c>
      <c r="BY389" s="24">
        <f t="shared" si="710"/>
        <v>1</v>
      </c>
      <c r="BZ389" s="21">
        <v>1637</v>
      </c>
      <c r="CA389" s="27">
        <f t="shared" si="711"/>
        <v>3</v>
      </c>
    </row>
    <row r="390" spans="1:79">
      <c r="A390" s="3">
        <v>44287</v>
      </c>
      <c r="B390" s="22">
        <v>44287</v>
      </c>
      <c r="C390" s="10">
        <v>355499</v>
      </c>
      <c r="D390">
        <f t="shared" si="661"/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 s="22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 s="22">
        <f t="shared" si="672"/>
        <v>89456.215400100657</v>
      </c>
      <c r="S390" s="22">
        <f t="shared" si="714"/>
        <v>1539.7584297936587</v>
      </c>
      <c r="T390" s="22">
        <f t="shared" si="673"/>
        <v>86644.942123804722</v>
      </c>
      <c r="U390" s="22">
        <f t="shared" si="674"/>
        <v>1271.5148465022646</v>
      </c>
      <c r="V390" s="10">
        <v>2164688</v>
      </c>
      <c r="W390">
        <f t="shared" si="675"/>
        <v>9733</v>
      </c>
      <c r="X390" s="22">
        <f t="shared" si="676"/>
        <v>-1571</v>
      </c>
      <c r="Y390" s="35">
        <f t="shared" si="677"/>
        <v>544712.63210870652</v>
      </c>
      <c r="Z390" s="10">
        <v>1805639</v>
      </c>
      <c r="AA390" s="22">
        <f t="shared" si="678"/>
        <v>9282</v>
      </c>
      <c r="AB390" s="28">
        <f t="shared" si="679"/>
        <v>0.83413360262541303</v>
      </c>
      <c r="AC390" s="31">
        <f t="shared" si="680"/>
        <v>-1588</v>
      </c>
      <c r="AD390">
        <f t="shared" si="681"/>
        <v>359049</v>
      </c>
      <c r="AE390">
        <f t="shared" si="682"/>
        <v>451</v>
      </c>
      <c r="AF390" s="28">
        <f t="shared" si="683"/>
        <v>0.165866397374587</v>
      </c>
      <c r="AG390" s="31">
        <f t="shared" si="684"/>
        <v>17</v>
      </c>
      <c r="AH390" s="35">
        <f t="shared" si="685"/>
        <v>4.6337203328881124E-2</v>
      </c>
      <c r="AI390" s="35">
        <f t="shared" si="686"/>
        <v>90349.521892299948</v>
      </c>
      <c r="AJ390" s="10">
        <v>4321</v>
      </c>
      <c r="AK390" s="22">
        <f t="shared" si="687"/>
        <v>91</v>
      </c>
      <c r="AL390" s="22">
        <f t="shared" si="688"/>
        <v>2.1513002364066169E-2</v>
      </c>
      <c r="AM390" s="35">
        <f t="shared" si="689"/>
        <v>1087.3175641670859</v>
      </c>
      <c r="AN390" s="35">
        <f t="shared" si="690"/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 t="shared" si="691"/>
        <v>54.604932058379461</v>
      </c>
      <c r="AS390" s="10">
        <v>449</v>
      </c>
      <c r="AT390" s="22">
        <f t="shared" si="692"/>
        <v>-63</v>
      </c>
      <c r="AU390" s="22">
        <f t="shared" si="693"/>
        <v>-0.123046875</v>
      </c>
      <c r="AV390" s="35">
        <f t="shared" si="694"/>
        <v>112.98439859084046</v>
      </c>
      <c r="AW390" s="51">
        <f t="shared" si="695"/>
        <v>1.2630133980686303E-3</v>
      </c>
      <c r="AX390" s="10">
        <v>66</v>
      </c>
      <c r="AY390">
        <f t="shared" si="696"/>
        <v>-6</v>
      </c>
      <c r="AZ390" s="22">
        <f t="shared" si="697"/>
        <v>-8.333333333333337E-2</v>
      </c>
      <c r="BA390" s="35">
        <f t="shared" si="698"/>
        <v>16.607951685958732</v>
      </c>
      <c r="BB390" s="51">
        <f t="shared" si="699"/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 t="shared" si="700"/>
        <v>20</v>
      </c>
      <c r="BE390" s="51">
        <f t="shared" si="701"/>
        <v>3.9737730975561991E-3</v>
      </c>
      <c r="BF390" s="35">
        <f t="shared" si="702"/>
        <v>1271.5148465022646</v>
      </c>
      <c r="BG390" s="35">
        <f t="shared" si="703"/>
        <v>1.421382338628238E-2</v>
      </c>
      <c r="BH390" s="45">
        <v>63943</v>
      </c>
      <c r="BI390" s="48">
        <f t="shared" si="665"/>
        <v>91</v>
      </c>
      <c r="BJ390" s="14">
        <v>138107</v>
      </c>
      <c r="BK390" s="48">
        <f t="shared" si="666"/>
        <v>174</v>
      </c>
      <c r="BL390" s="14">
        <v>103123</v>
      </c>
      <c r="BM390" s="48">
        <f t="shared" si="704"/>
        <v>121</v>
      </c>
      <c r="BN390" s="14">
        <v>41708</v>
      </c>
      <c r="BO390" s="48">
        <f t="shared" si="705"/>
        <v>52</v>
      </c>
      <c r="BP390" s="14">
        <v>8618</v>
      </c>
      <c r="BQ390" s="48">
        <f t="shared" si="706"/>
        <v>10</v>
      </c>
      <c r="BR390" s="16">
        <v>31</v>
      </c>
      <c r="BS390" s="24">
        <f t="shared" si="707"/>
        <v>0</v>
      </c>
      <c r="BT390" s="16">
        <v>268</v>
      </c>
      <c r="BU390" s="24">
        <f t="shared" si="708"/>
        <v>0</v>
      </c>
      <c r="BV390" s="16">
        <v>1212</v>
      </c>
      <c r="BW390" s="24">
        <f t="shared" si="709"/>
        <v>2</v>
      </c>
      <c r="BX390" s="16">
        <v>2971</v>
      </c>
      <c r="BY390" s="24">
        <f t="shared" si="710"/>
        <v>3</v>
      </c>
      <c r="BZ390" s="21">
        <v>1637</v>
      </c>
      <c r="CA390" s="27">
        <f t="shared" si="711"/>
        <v>0</v>
      </c>
    </row>
  </sheetData>
  <conditionalFormatting sqref="B1:B1048576">
    <cfRule type="duplicateValues" dxfId="2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opLeftCell="A2" workbookViewId="0">
      <pane xSplit="1" topLeftCell="NR1" activePane="topRight" state="frozen"/>
      <selection pane="topRight" activeCell="NY1" sqref="NX1:OE1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/>
      <c r="OB3" s="163"/>
      <c r="OC3" s="163"/>
      <c r="OD3" s="163"/>
      <c r="OE3" s="163"/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/>
      <c r="OB4" s="163"/>
      <c r="OC4" s="163"/>
      <c r="OD4" s="163"/>
      <c r="OE4" s="163"/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/>
      <c r="OB5" s="163"/>
      <c r="OC5" s="163"/>
      <c r="OD5" s="163"/>
      <c r="OE5" s="163"/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/>
      <c r="OB6" s="163"/>
      <c r="OC6" s="163"/>
      <c r="OD6" s="163"/>
      <c r="OE6" s="163"/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/>
      <c r="OB7" s="163"/>
      <c r="OC7" s="163"/>
      <c r="OD7" s="163"/>
      <c r="OE7" s="163"/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/>
      <c r="OB8" s="163"/>
      <c r="OC8" s="163"/>
      <c r="OD8" s="163"/>
      <c r="OE8" s="163"/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/>
      <c r="OB9" s="163"/>
      <c r="OC9" s="163"/>
      <c r="OD9" s="163"/>
      <c r="OE9" s="163"/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/>
      <c r="OB10" s="163"/>
      <c r="OC10" s="163"/>
      <c r="OD10" s="163"/>
      <c r="OE10" s="163"/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/>
      <c r="OB11" s="163"/>
      <c r="OC11" s="163"/>
      <c r="OD11" s="163"/>
      <c r="OE11" s="163"/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/>
      <c r="OB12" s="163"/>
      <c r="OC12" s="163"/>
      <c r="OD12" s="163"/>
      <c r="OE12" s="163"/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/>
      <c r="OB13" s="163"/>
      <c r="OC13" s="163"/>
      <c r="OD13" s="163"/>
      <c r="OE13" s="163"/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/>
      <c r="OB14" s="163"/>
      <c r="OC14" s="163"/>
      <c r="OD14" s="163"/>
      <c r="OE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354"/>
  <sheetViews>
    <sheetView tabSelected="1" topLeftCell="A8330" workbookViewId="0">
      <selection activeCell="A8335" sqref="A8335:E83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  <c r="H1" s="40"/>
    </row>
    <row r="2" spans="1:8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  <c r="I2084" t="s">
        <v>699</v>
      </c>
    </row>
    <row r="2085" spans="1:9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705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775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795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796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799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800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795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804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814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815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824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775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844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837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901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850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909</v>
      </c>
    </row>
    <row r="5528" spans="1:10">
      <c r="A5528" s="86">
        <v>44190</v>
      </c>
      <c r="B5528" s="87">
        <v>44190</v>
      </c>
      <c r="C5528" s="88" t="s">
        <v>910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898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884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886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900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885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826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832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834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891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844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841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874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896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904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897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850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908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865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868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887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911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912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913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909</v>
      </c>
      <c r="J5582" s="166"/>
    </row>
    <row r="5583" spans="1:10">
      <c r="A5583" s="90">
        <v>44191</v>
      </c>
      <c r="B5583" s="91">
        <v>44191</v>
      </c>
      <c r="C5583" s="92" t="s">
        <v>864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886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885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887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834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898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897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826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865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900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837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893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911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844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912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878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832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905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864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896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877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914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915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869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841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910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868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873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872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886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826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834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898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842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835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887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837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841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844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832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868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892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896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900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911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850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885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920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876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921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865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922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912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832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835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826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886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834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887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885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867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864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900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844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865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869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878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837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896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892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850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923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924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873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872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877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909</v>
      </c>
    </row>
    <row r="5772" spans="1:10">
      <c r="A5772" s="169">
        <v>44194</v>
      </c>
      <c r="B5772" s="170">
        <v>44194</v>
      </c>
      <c r="C5772" s="171" t="s">
        <v>868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895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914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925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911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909</v>
      </c>
    </row>
    <row r="5870" spans="1:6">
      <c r="A5870" s="158">
        <v>44195</v>
      </c>
      <c r="B5870" s="159">
        <v>44195</v>
      </c>
      <c r="C5870" s="160" t="s">
        <v>922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942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909</v>
      </c>
    </row>
    <row r="6015" spans="1:6">
      <c r="A6015" s="102">
        <v>44197</v>
      </c>
      <c r="B6015" s="103">
        <v>44197</v>
      </c>
      <c r="C6015" s="104" t="s">
        <v>876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949</v>
      </c>
    </row>
    <row r="6134" spans="1:6">
      <c r="A6134" s="139">
        <v>44199</v>
      </c>
      <c r="B6134" s="140">
        <v>44199</v>
      </c>
      <c r="C6134" s="141" t="s">
        <v>950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909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909</v>
      </c>
    </row>
    <row r="6259" spans="1:6">
      <c r="A6259" s="127">
        <v>44201</v>
      </c>
      <c r="B6259" s="128">
        <v>44201</v>
      </c>
      <c r="C6259" s="129" t="s">
        <v>874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909</v>
      </c>
    </row>
    <row r="6456" spans="1:6">
      <c r="A6456" s="98">
        <v>44203</v>
      </c>
      <c r="B6456" s="99">
        <v>44203</v>
      </c>
      <c r="C6456" s="100" t="s">
        <v>912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909</v>
      </c>
    </row>
    <row r="6528" spans="1:6">
      <c r="A6528" s="127">
        <v>44204</v>
      </c>
      <c r="B6528" s="128">
        <v>44204</v>
      </c>
      <c r="C6528" s="129" t="s">
        <v>888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909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864</v>
      </c>
      <c r="D6688" s="10">
        <v>20605</v>
      </c>
      <c r="E6688" s="10">
        <v>13</v>
      </c>
      <c r="F6688" t="s">
        <v>966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909</v>
      </c>
    </row>
    <row r="6690" spans="1:6">
      <c r="A6690" s="173">
        <v>44206</v>
      </c>
      <c r="B6690" s="55">
        <v>44206</v>
      </c>
      <c r="C6690" s="10" t="s">
        <v>865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909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1040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865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1041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1042</v>
      </c>
      <c r="J7819" s="213" t="s">
        <v>1042</v>
      </c>
      <c r="K7819" t="s">
        <v>1043</v>
      </c>
    </row>
    <row r="7820" spans="1:14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1041</v>
      </c>
      <c r="K7820" s="22">
        <v>2</v>
      </c>
      <c r="M7820" s="166" t="s">
        <v>486</v>
      </c>
      <c r="N7820" s="223" t="s">
        <v>489</v>
      </c>
    </row>
    <row r="7821" spans="1:14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1034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934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1035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987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934</v>
      </c>
      <c r="J7827" t="s">
        <v>956</v>
      </c>
      <c r="K7827" s="22">
        <v>2</v>
      </c>
      <c r="M7827" s="166" t="s">
        <v>530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997</v>
      </c>
      <c r="K7828" s="22">
        <v>1</v>
      </c>
      <c r="M7828" s="166" t="s">
        <v>924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978</v>
      </c>
      <c r="K7830" s="22">
        <v>1</v>
      </c>
      <c r="M7830" s="166" t="s">
        <v>501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1035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1044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614</v>
      </c>
      <c r="K7833" s="22">
        <v>1</v>
      </c>
      <c r="M7833" s="166" t="s">
        <v>533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900</v>
      </c>
      <c r="K7834" s="22">
        <v>3</v>
      </c>
      <c r="M7834" s="166" t="s">
        <v>539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956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924</v>
      </c>
      <c r="J7837" t="s">
        <v>1036</v>
      </c>
      <c r="K7837" s="22">
        <v>2</v>
      </c>
      <c r="M7837" s="166" t="s">
        <v>498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924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844</v>
      </c>
      <c r="K7838" s="22">
        <v>1</v>
      </c>
      <c r="M7838" s="166" t="s">
        <v>504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1045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1036</v>
      </c>
      <c r="J7839" t="s">
        <v>508</v>
      </c>
      <c r="K7839" s="22">
        <v>8</v>
      </c>
      <c r="M7839" s="166" t="s">
        <v>900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865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1035</v>
      </c>
      <c r="K7840" s="22">
        <v>6</v>
      </c>
      <c r="M7840" s="166" t="s">
        <v>555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900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934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1037</v>
      </c>
      <c r="J7842" t="s">
        <v>1046</v>
      </c>
      <c r="K7842" s="22">
        <v>1</v>
      </c>
      <c r="M7842" s="166" t="s">
        <v>1041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997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956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978</v>
      </c>
      <c r="J7845" t="s">
        <v>1037</v>
      </c>
      <c r="K7845" s="22">
        <v>1</v>
      </c>
      <c r="M7845" s="166" t="s">
        <v>1036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1047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1038</v>
      </c>
      <c r="K7846" s="22">
        <v>1</v>
      </c>
      <c r="M7846" s="166" t="s">
        <v>519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1039</v>
      </c>
      <c r="K7847" s="22">
        <v>1</v>
      </c>
      <c r="M7847" s="166" t="s">
        <v>524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996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1034</v>
      </c>
      <c r="J7848" t="s">
        <v>1047</v>
      </c>
      <c r="K7848" s="22">
        <v>1</v>
      </c>
      <c r="M7848" s="166" t="s">
        <v>525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827</v>
      </c>
      <c r="K7849" s="22">
        <v>1</v>
      </c>
      <c r="M7849" s="166" t="s">
        <v>1034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935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1048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1045</v>
      </c>
      <c r="K7851" s="22">
        <v>1</v>
      </c>
      <c r="M7851" s="166" t="s">
        <v>536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865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1049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987</v>
      </c>
      <c r="K7853" s="22">
        <v>1</v>
      </c>
      <c r="M7853" s="166" t="s">
        <v>548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1046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>
      <c r="A7855" s="58">
        <v>44263</v>
      </c>
      <c r="B7855" s="59">
        <v>44263</v>
      </c>
      <c r="C7855" s="60" t="s">
        <v>934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885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827</v>
      </c>
      <c r="J7858" t="s">
        <v>1034</v>
      </c>
      <c r="K7858" s="22">
        <v>2</v>
      </c>
      <c r="M7858" s="166" t="s">
        <v>497</v>
      </c>
      <c r="N7858" s="223">
        <v>1</v>
      </c>
    </row>
    <row r="7859" spans="1:14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956</v>
      </c>
      <c r="J7859" t="s">
        <v>1049</v>
      </c>
      <c r="K7859" s="22">
        <v>1</v>
      </c>
      <c r="M7859" s="166" t="s">
        <v>997</v>
      </c>
      <c r="N7859" s="223">
        <v>1</v>
      </c>
    </row>
    <row r="7860" spans="1:14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1048</v>
      </c>
      <c r="K7860" s="22">
        <v>1</v>
      </c>
      <c r="M7860" s="166" t="s">
        <v>978</v>
      </c>
      <c r="N7860" s="223">
        <v>1</v>
      </c>
    </row>
    <row r="7861" spans="1:14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1038</v>
      </c>
      <c r="J7861" t="s">
        <v>935</v>
      </c>
      <c r="K7861" s="22">
        <v>2</v>
      </c>
      <c r="M7861" s="166" t="s">
        <v>503</v>
      </c>
      <c r="N7861" s="223">
        <v>1</v>
      </c>
    </row>
    <row r="7862" spans="1:14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614</v>
      </c>
      <c r="N7862" s="223">
        <v>1</v>
      </c>
    </row>
    <row r="7863" spans="1:14">
      <c r="A7863" s="58">
        <v>44263</v>
      </c>
      <c r="B7863" s="59">
        <v>44263</v>
      </c>
      <c r="C7863" s="60" t="s">
        <v>900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844</v>
      </c>
      <c r="N7864" s="223">
        <v>1</v>
      </c>
    </row>
    <row r="7865" spans="1:14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959</v>
      </c>
      <c r="K7865" s="22">
        <v>1</v>
      </c>
      <c r="M7865" s="166" t="s">
        <v>1046</v>
      </c>
      <c r="N7865" s="223">
        <v>1</v>
      </c>
    </row>
    <row r="7866" spans="1:14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1037</v>
      </c>
      <c r="N7866" s="223">
        <v>1</v>
      </c>
    </row>
    <row r="7867" spans="1:14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844</v>
      </c>
      <c r="J7867" t="s">
        <v>534</v>
      </c>
      <c r="K7867" s="22">
        <v>1</v>
      </c>
      <c r="M7867" s="166" t="s">
        <v>1038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1050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1039</v>
      </c>
      <c r="N7868" s="223">
        <v>1</v>
      </c>
    </row>
    <row r="7869" spans="1:14">
      <c r="A7869" s="58">
        <v>44263</v>
      </c>
      <c r="B7869" s="59">
        <v>44263</v>
      </c>
      <c r="C7869" s="60" t="s">
        <v>935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885</v>
      </c>
      <c r="K7869" s="22">
        <v>1</v>
      </c>
      <c r="M7869" s="166" t="s">
        <v>1047</v>
      </c>
      <c r="N7869" s="223">
        <v>1</v>
      </c>
    </row>
    <row r="7870" spans="1:14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1039</v>
      </c>
      <c r="J7870" t="s">
        <v>537</v>
      </c>
      <c r="K7870" s="22">
        <v>1</v>
      </c>
      <c r="M7870" s="166" t="s">
        <v>827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1041</v>
      </c>
      <c r="D7871" s="61">
        <f>VLOOKUP(Pag_Inicio_Corr_mas_casos[[#This Row],[Corregimiento]],Hoja3!$A$2:$D$676,4,0)</f>
        <v>10401</v>
      </c>
      <c r="E7871" s="60">
        <v>6</v>
      </c>
      <c r="H7871" s="216" t="s">
        <v>924</v>
      </c>
      <c r="J7871" t="s">
        <v>826</v>
      </c>
      <c r="K7871" s="22">
        <v>1</v>
      </c>
      <c r="M7871" s="166" t="s">
        <v>1045</v>
      </c>
      <c r="N7871" s="223">
        <v>1</v>
      </c>
    </row>
    <row r="7872" spans="1:14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826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987</v>
      </c>
      <c r="N7873" s="223">
        <v>1</v>
      </c>
    </row>
    <row r="7874" spans="1:14">
      <c r="A7874" s="58">
        <v>44263</v>
      </c>
      <c r="B7874" s="59">
        <v>44263</v>
      </c>
      <c r="C7874" s="60" t="s">
        <v>924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865</v>
      </c>
      <c r="K7874" s="22">
        <v>2</v>
      </c>
      <c r="M7874" s="166" t="s">
        <v>523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935</v>
      </c>
      <c r="J7875" t="s">
        <v>544</v>
      </c>
      <c r="K7875" s="22">
        <v>4</v>
      </c>
      <c r="M7875" s="166" t="s">
        <v>1049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1036</v>
      </c>
      <c r="J7876" t="s">
        <v>1050</v>
      </c>
      <c r="K7876" s="22">
        <v>1</v>
      </c>
      <c r="M7876" s="166" t="s">
        <v>1048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921</v>
      </c>
      <c r="J7879" t="s">
        <v>888</v>
      </c>
      <c r="K7879" s="22">
        <v>1</v>
      </c>
      <c r="M7879" s="166" t="s">
        <v>959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885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924</v>
      </c>
      <c r="K7882" s="22">
        <v>5</v>
      </c>
      <c r="M7882" s="166" t="s">
        <v>537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921</v>
      </c>
      <c r="K7883" s="22">
        <v>1</v>
      </c>
      <c r="M7883" s="166" t="s">
        <v>826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934</v>
      </c>
      <c r="K7884" s="22">
        <v>3</v>
      </c>
      <c r="M7884" s="166" t="s">
        <v>543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1050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888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1044</v>
      </c>
      <c r="K7888" s="22">
        <v>1</v>
      </c>
      <c r="M7888" s="166" t="s">
        <v>554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921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1044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888</v>
      </c>
    </row>
    <row r="7897" spans="1:14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900</v>
      </c>
    </row>
    <row r="7902" spans="1:14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924</v>
      </c>
    </row>
    <row r="7913" spans="1:8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1040</v>
      </c>
    </row>
    <row r="7914" spans="1:8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865</v>
      </c>
    </row>
    <row r="7915" spans="1:8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1041</v>
      </c>
    </row>
    <row r="7925" spans="1:8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934</v>
      </c>
    </row>
    <row r="7928" spans="1:8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1044</v>
      </c>
    </row>
    <row r="7939" spans="1:8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924</v>
      </c>
    </row>
    <row r="7944" spans="1:8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1045</v>
      </c>
    </row>
    <row r="7945" spans="1:8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865</v>
      </c>
    </row>
    <row r="7946" spans="1:8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900</v>
      </c>
    </row>
    <row r="7947" spans="1:8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997</v>
      </c>
    </row>
    <row r="7950" spans="1:8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1047</v>
      </c>
    </row>
    <row r="7952" spans="1:8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996</v>
      </c>
    </row>
    <row r="7954" spans="1:8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614</v>
      </c>
    </row>
    <row r="7955" spans="1:8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637</v>
      </c>
    </row>
    <row r="7956" spans="1:8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1048</v>
      </c>
    </row>
    <row r="7957" spans="1:8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1049</v>
      </c>
    </row>
    <row r="7959" spans="1:8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1046</v>
      </c>
    </row>
    <row r="7960" spans="1:8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934</v>
      </c>
    </row>
    <row r="7961" spans="1:8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900</v>
      </c>
    </row>
    <row r="7969" spans="1:8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1050</v>
      </c>
    </row>
    <row r="7974" spans="1:8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935</v>
      </c>
    </row>
    <row r="7975" spans="1:8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1041</v>
      </c>
    </row>
    <row r="7977" spans="1:8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924</v>
      </c>
    </row>
    <row r="7980" spans="1:8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>
      <c r="A8015" s="121">
        <v>44271</v>
      </c>
      <c r="B8015" s="122">
        <v>44270</v>
      </c>
      <c r="C8015" s="123" t="s">
        <v>997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997</v>
      </c>
    </row>
    <row r="8017" spans="1:10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>
      <c r="A8022" s="121">
        <v>44271</v>
      </c>
      <c r="B8022" s="122">
        <v>44270</v>
      </c>
      <c r="C8022" s="123" t="s">
        <v>1051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1051</v>
      </c>
    </row>
    <row r="8024" spans="1:10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>
      <c r="A8025" s="121">
        <v>44271</v>
      </c>
      <c r="B8025" s="122">
        <v>44270</v>
      </c>
      <c r="C8025" s="123" t="s">
        <v>849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>
      <c r="A8026" s="121">
        <v>44271</v>
      </c>
      <c r="B8026" s="122">
        <v>44270</v>
      </c>
      <c r="C8026" s="123" t="s">
        <v>829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849</v>
      </c>
    </row>
    <row r="8027" spans="1:10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829</v>
      </c>
    </row>
    <row r="8028" spans="1:10">
      <c r="A8028" s="121">
        <v>44271</v>
      </c>
      <c r="B8028" s="122">
        <v>44270</v>
      </c>
      <c r="C8028" s="123" t="s">
        <v>886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886</v>
      </c>
    </row>
    <row r="8030" spans="1:10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965</v>
      </c>
    </row>
    <row r="8031" spans="1:10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>
      <c r="A8035" s="86">
        <v>44272</v>
      </c>
      <c r="B8035" s="87">
        <v>44271</v>
      </c>
      <c r="C8035" s="88" t="s">
        <v>782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782</v>
      </c>
    </row>
    <row r="8037" spans="1:10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>
      <c r="A8046" s="86">
        <v>44272</v>
      </c>
      <c r="B8046" s="87">
        <v>44271</v>
      </c>
      <c r="C8046" s="88" t="s">
        <v>1052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1052</v>
      </c>
    </row>
    <row r="8048" spans="1:10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>
      <c r="A8054" s="86">
        <v>44272</v>
      </c>
      <c r="B8054" s="87">
        <v>44271</v>
      </c>
      <c r="C8054" s="88" t="s">
        <v>924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924</v>
      </c>
    </row>
    <row r="8056" spans="1:10">
      <c r="A8056" s="58">
        <v>44273</v>
      </c>
      <c r="B8056" s="59">
        <v>44272</v>
      </c>
      <c r="C8056" s="60" t="s">
        <v>905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905</v>
      </c>
    </row>
    <row r="8058" spans="1:10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>
      <c r="A8059" s="58">
        <v>44273</v>
      </c>
      <c r="B8059" s="59">
        <v>44272</v>
      </c>
      <c r="C8059" s="60" t="s">
        <v>1053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1053</v>
      </c>
    </row>
    <row r="8061" spans="1:10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>
      <c r="A8063" s="58">
        <v>44273</v>
      </c>
      <c r="B8063" s="59">
        <v>44272</v>
      </c>
      <c r="C8063" s="60" t="s">
        <v>896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896</v>
      </c>
    </row>
    <row r="8065" spans="1:10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>
      <c r="A8077" s="135">
        <v>44274</v>
      </c>
      <c r="B8077" s="136">
        <v>44273</v>
      </c>
      <c r="C8077" s="137" t="s">
        <v>1023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1023</v>
      </c>
    </row>
    <row r="8079" spans="1:10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>
      <c r="A8081" s="135">
        <v>44274</v>
      </c>
      <c r="B8081" s="136">
        <v>44273</v>
      </c>
      <c r="C8081" s="137" t="s">
        <v>1054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1054</v>
      </c>
    </row>
    <row r="8083" spans="1:10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>
      <c r="A8084" s="135">
        <v>44274</v>
      </c>
      <c r="B8084" s="136">
        <v>44273</v>
      </c>
      <c r="C8084" s="137" t="s">
        <v>1055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>
      <c r="A8085" s="135">
        <v>44274</v>
      </c>
      <c r="B8085" s="136">
        <v>44273</v>
      </c>
      <c r="C8085" s="137" t="s">
        <v>1056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1055</v>
      </c>
    </row>
    <row r="8086" spans="1:10">
      <c r="A8086" s="135">
        <v>44274</v>
      </c>
      <c r="B8086" s="136">
        <v>44273</v>
      </c>
      <c r="C8086" s="137" t="s">
        <v>1001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1056</v>
      </c>
    </row>
    <row r="8087" spans="1:10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1001</v>
      </c>
    </row>
    <row r="8088" spans="1:10">
      <c r="A8088" s="135">
        <v>44274</v>
      </c>
      <c r="B8088" s="136">
        <v>44273</v>
      </c>
      <c r="C8088" s="137" t="s">
        <v>1057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1057</v>
      </c>
    </row>
    <row r="8090" spans="1:10">
      <c r="A8090" s="135">
        <v>44274</v>
      </c>
      <c r="B8090" s="136">
        <v>44273</v>
      </c>
      <c r="C8090" s="137" t="s">
        <v>1058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1058</v>
      </c>
    </row>
    <row r="8092" spans="1:10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>
      <c r="A8093" s="135">
        <v>44274</v>
      </c>
      <c r="B8093" s="136">
        <v>44273</v>
      </c>
      <c r="C8093" s="137" t="s">
        <v>907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907</v>
      </c>
    </row>
    <row r="8095" spans="1:10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>
      <c r="A8096" s="98">
        <v>44275</v>
      </c>
      <c r="B8096" s="99">
        <v>44274</v>
      </c>
      <c r="C8096" s="100" t="s">
        <v>910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910</v>
      </c>
    </row>
    <row r="8098" spans="1:10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>
      <c r="A8101" s="98">
        <v>44275</v>
      </c>
      <c r="B8101" s="99">
        <v>44274</v>
      </c>
      <c r="C8101" s="100" t="s">
        <v>896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>
      <c r="A8102" s="98">
        <v>44275</v>
      </c>
      <c r="B8102" s="99">
        <v>44274</v>
      </c>
      <c r="C8102" s="100" t="s">
        <v>832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896</v>
      </c>
    </row>
    <row r="8103" spans="1:10">
      <c r="A8103" s="98">
        <v>44275</v>
      </c>
      <c r="B8103" s="99">
        <v>44274</v>
      </c>
      <c r="C8103" s="100" t="s">
        <v>956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832</v>
      </c>
    </row>
    <row r="8104" spans="1:10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956</v>
      </c>
    </row>
    <row r="8105" spans="1:10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>
      <c r="A8115" s="127">
        <v>44276</v>
      </c>
      <c r="B8115" s="128">
        <v>44275</v>
      </c>
      <c r="C8115" s="129" t="s">
        <v>1059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1059</v>
      </c>
    </row>
    <row r="8117" spans="1:10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>
      <c r="A8120" s="127">
        <v>44276</v>
      </c>
      <c r="B8120" s="128">
        <v>44275</v>
      </c>
      <c r="C8120" s="129" t="s">
        <v>905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905</v>
      </c>
    </row>
    <row r="8122" spans="1:10">
      <c r="A8122" s="127">
        <v>44276</v>
      </c>
      <c r="B8122" s="128">
        <v>44275</v>
      </c>
      <c r="C8122" s="129" t="s">
        <v>907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1042</v>
      </c>
      <c r="J8123" s="247" t="s">
        <v>907</v>
      </c>
    </row>
    <row r="8124" spans="1:10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658</v>
      </c>
      <c r="J8124" s="247" t="s">
        <v>540</v>
      </c>
    </row>
    <row r="8125" spans="1:10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>
      <c r="A8127" s="127">
        <v>44276</v>
      </c>
      <c r="B8127" s="128">
        <v>44275</v>
      </c>
      <c r="C8127" s="129" t="s">
        <v>826</v>
      </c>
      <c r="D8127" s="130">
        <f>VLOOKUP(Pag_Inicio_Corr_mas_casos[[#This Row],[Corregimiento]],Hoja3!$A$2:$D$676,4,0)</f>
        <v>80810</v>
      </c>
      <c r="E8127" s="129">
        <v>6</v>
      </c>
      <c r="H8127" s="216" t="s">
        <v>924</v>
      </c>
      <c r="J8127" s="247" t="s">
        <v>526</v>
      </c>
    </row>
    <row r="8128" spans="1:10">
      <c r="A8128" s="127">
        <v>44276</v>
      </c>
      <c r="B8128" s="128">
        <v>44275</v>
      </c>
      <c r="C8128" s="129" t="s">
        <v>910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826</v>
      </c>
    </row>
    <row r="8129" spans="1:10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921</v>
      </c>
      <c r="J8129" s="247" t="s">
        <v>910</v>
      </c>
    </row>
    <row r="8130" spans="1:10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>
      <c r="A8132" s="127">
        <v>44276</v>
      </c>
      <c r="B8132" s="128">
        <v>44275</v>
      </c>
      <c r="C8132" s="129" t="s">
        <v>1060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>
      <c r="A8133" s="127">
        <v>44276</v>
      </c>
      <c r="B8133" s="128">
        <v>44275</v>
      </c>
      <c r="C8133" s="129" t="s">
        <v>921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1060</v>
      </c>
    </row>
    <row r="8134" spans="1:10">
      <c r="A8134" s="127">
        <v>44276</v>
      </c>
      <c r="B8134" s="128">
        <v>44275</v>
      </c>
      <c r="C8134" s="129" t="s">
        <v>1061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921</v>
      </c>
    </row>
    <row r="8135" spans="1:10">
      <c r="A8135" s="86">
        <v>44277</v>
      </c>
      <c r="B8135" s="87">
        <v>44276</v>
      </c>
      <c r="C8135" s="88" t="s">
        <v>849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1061</v>
      </c>
    </row>
    <row r="8136" spans="1:10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849</v>
      </c>
    </row>
    <row r="8137" spans="1:10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1008</v>
      </c>
      <c r="J8137" s="245" t="s">
        <v>658</v>
      </c>
    </row>
    <row r="8138" spans="1:10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>
      <c r="A8141" s="86">
        <v>44277</v>
      </c>
      <c r="B8141" s="87">
        <v>44276</v>
      </c>
      <c r="C8141" s="88" t="s">
        <v>924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1062</v>
      </c>
      <c r="J8142" s="245" t="s">
        <v>924</v>
      </c>
    </row>
    <row r="8143" spans="1:10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>
      <c r="A8144" s="86">
        <v>44277</v>
      </c>
      <c r="B8144" s="87">
        <v>44276</v>
      </c>
      <c r="C8144" s="88" t="s">
        <v>967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967</v>
      </c>
    </row>
    <row r="8146" spans="1:10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924</v>
      </c>
      <c r="J8147" s="245" t="s">
        <v>525</v>
      </c>
    </row>
    <row r="8148" spans="1:10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>
      <c r="A8158" s="90">
        <v>44278</v>
      </c>
      <c r="B8158" s="91">
        <v>44277</v>
      </c>
      <c r="C8158" s="92" t="s">
        <v>924</v>
      </c>
      <c r="D8158" s="93">
        <f>VLOOKUP(Pag_Inicio_Corr_mas_casos[[#This Row],[Corregimiento]],Hoja3!$A$2:$D$676,4,0)</f>
        <v>91011</v>
      </c>
      <c r="E8158" s="92">
        <v>9</v>
      </c>
      <c r="H8158" s="217" t="s">
        <v>935</v>
      </c>
    </row>
    <row r="8159" spans="1:10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868</v>
      </c>
    </row>
    <row r="8160" spans="1:10">
      <c r="A8160" s="90">
        <v>44278</v>
      </c>
      <c r="B8160" s="91">
        <v>44277</v>
      </c>
      <c r="C8160" s="92" t="s">
        <v>921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828</v>
      </c>
    </row>
    <row r="8164" spans="1:8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743</v>
      </c>
    </row>
    <row r="8166" spans="1:8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905</v>
      </c>
    </row>
    <row r="8168" spans="1:8">
      <c r="A8168" s="90">
        <v>44278</v>
      </c>
      <c r="B8168" s="91">
        <v>44277</v>
      </c>
      <c r="C8168" s="92" t="s">
        <v>1008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921</v>
      </c>
    </row>
    <row r="8170" spans="1:8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>
      <c r="A8173" s="90">
        <v>44278</v>
      </c>
      <c r="B8173" s="91">
        <v>44277</v>
      </c>
      <c r="C8173" s="92" t="s">
        <v>1062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924</v>
      </c>
    </row>
    <row r="8175" spans="1:8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1063</v>
      </c>
    </row>
    <row r="8177" spans="1:8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>
      <c r="A8178" s="102">
        <v>44279</v>
      </c>
      <c r="B8178" s="103">
        <v>44278</v>
      </c>
      <c r="C8178" s="104" t="s">
        <v>924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1053</v>
      </c>
    </row>
    <row r="8180" spans="1:8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1008</v>
      </c>
    </row>
    <row r="8187" spans="1:8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>
      <c r="A8189" s="102">
        <v>44279</v>
      </c>
      <c r="B8189" s="103">
        <v>44278</v>
      </c>
      <c r="C8189" s="104" t="s">
        <v>935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>
      <c r="A8190" s="102">
        <v>44279</v>
      </c>
      <c r="B8190" s="103">
        <v>44278</v>
      </c>
      <c r="C8190" s="104" t="s">
        <v>868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>
      <c r="A8194" s="102">
        <v>44279</v>
      </c>
      <c r="B8194" s="103">
        <v>44278</v>
      </c>
      <c r="C8194" s="104" t="s">
        <v>828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888</v>
      </c>
    </row>
    <row r="8195" spans="1:8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>
      <c r="A8196" s="98">
        <v>44280</v>
      </c>
      <c r="B8196" s="99">
        <v>44279</v>
      </c>
      <c r="C8196" s="100" t="s">
        <v>743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924</v>
      </c>
    </row>
    <row r="8198" spans="1:8">
      <c r="A8198" s="98">
        <v>44280</v>
      </c>
      <c r="B8198" s="99">
        <v>44279</v>
      </c>
      <c r="C8198" s="100" t="s">
        <v>905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867</v>
      </c>
    </row>
    <row r="8199" spans="1:8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>
      <c r="A8200" s="98">
        <v>44280</v>
      </c>
      <c r="B8200" s="99">
        <v>44279</v>
      </c>
      <c r="C8200" s="100" t="s">
        <v>921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926</v>
      </c>
    </row>
    <row r="8201" spans="1:8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1014</v>
      </c>
    </row>
    <row r="8203" spans="1:8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1038</v>
      </c>
    </row>
    <row r="8205" spans="1:8">
      <c r="A8205" s="98">
        <v>44280</v>
      </c>
      <c r="B8205" s="99">
        <v>44279</v>
      </c>
      <c r="C8205" s="100" t="s">
        <v>924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>
      <c r="A8207" s="98">
        <v>44280</v>
      </c>
      <c r="B8207" s="99">
        <v>44279</v>
      </c>
      <c r="C8207" s="100" t="s">
        <v>1063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1008</v>
      </c>
    </row>
    <row r="8209" spans="1:8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>
      <c r="A8210" s="98">
        <v>44280</v>
      </c>
      <c r="B8210" s="99">
        <v>44279</v>
      </c>
      <c r="C8210" s="100" t="s">
        <v>1053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827</v>
      </c>
    </row>
    <row r="8213" spans="1:8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1064</v>
      </c>
    </row>
    <row r="8214" spans="1:8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>
      <c r="A8217" s="169">
        <v>44281</v>
      </c>
      <c r="B8217" s="170">
        <v>44280</v>
      </c>
      <c r="C8217" s="171" t="s">
        <v>1008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1065</v>
      </c>
    </row>
    <row r="8221" spans="1:8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900</v>
      </c>
    </row>
    <row r="8222" spans="1:8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>
      <c r="A8225" s="169">
        <v>44281</v>
      </c>
      <c r="B8225" s="170">
        <v>44280</v>
      </c>
      <c r="C8225" s="171" t="s">
        <v>888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905</v>
      </c>
    </row>
    <row r="8227" spans="1:8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>
      <c r="A8228" s="169">
        <v>44281</v>
      </c>
      <c r="B8228" s="170">
        <v>44280</v>
      </c>
      <c r="C8228" s="171" t="s">
        <v>924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>
      <c r="A8229" s="169">
        <v>44281</v>
      </c>
      <c r="B8229" s="170">
        <v>44280</v>
      </c>
      <c r="C8229" s="171" t="s">
        <v>867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>
      <c r="A8231" s="169">
        <v>44281</v>
      </c>
      <c r="B8231" s="170">
        <v>44280</v>
      </c>
      <c r="C8231" s="171" t="s">
        <v>926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1041</v>
      </c>
    </row>
    <row r="8232" spans="1:8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>
      <c r="A8233" s="169">
        <v>44281</v>
      </c>
      <c r="B8233" s="170">
        <v>44280</v>
      </c>
      <c r="C8233" s="171" t="s">
        <v>1014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>
      <c r="A8235" s="86">
        <v>44282</v>
      </c>
      <c r="B8235" s="87">
        <v>44281</v>
      </c>
      <c r="C8235" s="88" t="s">
        <v>1038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1008</v>
      </c>
    </row>
    <row r="8236" spans="1:8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831</v>
      </c>
    </row>
    <row r="8239" spans="1:8">
      <c r="A8239" s="86">
        <v>44282</v>
      </c>
      <c r="B8239" s="87">
        <v>44281</v>
      </c>
      <c r="C8239" s="88" t="s">
        <v>1008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1066</v>
      </c>
    </row>
    <row r="8241" spans="1:8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1065</v>
      </c>
    </row>
    <row r="8242" spans="1:8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987</v>
      </c>
    </row>
    <row r="8243" spans="1:8">
      <c r="A8243" s="86">
        <v>44282</v>
      </c>
      <c r="B8243" s="87">
        <v>44281</v>
      </c>
      <c r="C8243" s="88" t="s">
        <v>827</v>
      </c>
      <c r="D8243" s="89">
        <f>VLOOKUP(Pag_Inicio_Corr_mas_casos[[#This Row],[Corregimiento]],Hoja3!$A$2:$D$676,4,0)</f>
        <v>80823</v>
      </c>
      <c r="E8243" s="88">
        <v>10</v>
      </c>
      <c r="H8243" s="216" t="s">
        <v>1050</v>
      </c>
    </row>
    <row r="8244" spans="1:8">
      <c r="A8244" s="86">
        <v>44282</v>
      </c>
      <c r="B8244" s="87">
        <v>44281</v>
      </c>
      <c r="C8244" s="88" t="s">
        <v>1064</v>
      </c>
      <c r="D8244" s="89">
        <f>VLOOKUP(Pag_Inicio_Corr_mas_casos[[#This Row],[Corregimiento]],Hoja3!$A$2:$D$676,4,0)</f>
        <v>30601</v>
      </c>
      <c r="E8244" s="88">
        <v>10</v>
      </c>
      <c r="H8244" s="217" t="s">
        <v>705</v>
      </c>
    </row>
    <row r="8245" spans="1:8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923</v>
      </c>
    </row>
    <row r="8247" spans="1:8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1063</v>
      </c>
    </row>
    <row r="8251" spans="1:8">
      <c r="A8251" s="86">
        <v>44282</v>
      </c>
      <c r="B8251" s="87">
        <v>44281</v>
      </c>
      <c r="C8251" s="88" t="s">
        <v>1065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>
      <c r="A8252" s="86">
        <v>44282</v>
      </c>
      <c r="B8252" s="87">
        <v>44281</v>
      </c>
      <c r="C8252" s="88" t="s">
        <v>900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1067</v>
      </c>
    </row>
    <row r="8253" spans="1:8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1008</v>
      </c>
    </row>
    <row r="8255" spans="1:8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885</v>
      </c>
    </row>
    <row r="8256" spans="1:8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>
      <c r="A8257" s="90">
        <v>44283</v>
      </c>
      <c r="B8257" s="91">
        <v>44282</v>
      </c>
      <c r="C8257" s="92" t="s">
        <v>905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905</v>
      </c>
    </row>
    <row r="8259" spans="1:8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965</v>
      </c>
    </row>
    <row r="8260" spans="1:8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>
      <c r="A8262" s="90">
        <v>44283</v>
      </c>
      <c r="B8262" s="91">
        <v>44282</v>
      </c>
      <c r="C8262" s="92" t="s">
        <v>1041</v>
      </c>
      <c r="D8262" s="93">
        <f>VLOOKUP(Pag_Inicio_Corr_mas_casos[[#This Row],[Corregimiento]],Hoja3!$A$2:$D$676,4,0)</f>
        <v>10401</v>
      </c>
      <c r="E8262" s="92">
        <v>8</v>
      </c>
      <c r="H8262" s="217" t="s">
        <v>827</v>
      </c>
    </row>
    <row r="8263" spans="1:8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1008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831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1066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1065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1063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1067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1068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1069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1063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1070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1008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826</v>
      </c>
      <c r="D8354" s="89">
        <f>VLOOKUP(Pag_Inicio_Corr_mas_casos[[#This Row],[Corregimiento]],Hoja3!$A$2:$D$676,4,0)</f>
        <v>80810</v>
      </c>
      <c r="E8354" s="88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1" workbookViewId="0">
      <selection activeCell="A125" sqref="A12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563</v>
      </c>
      <c r="B1" t="s">
        <v>79</v>
      </c>
      <c r="C1" t="s">
        <v>1071</v>
      </c>
      <c r="D1" t="s">
        <v>1072</v>
      </c>
    </row>
    <row r="2" spans="1:4">
      <c r="A2" t="s">
        <v>571</v>
      </c>
      <c r="B2" t="s">
        <v>480</v>
      </c>
      <c r="C2" t="s">
        <v>480</v>
      </c>
      <c r="D2">
        <v>80821</v>
      </c>
    </row>
    <row r="3" spans="1:4">
      <c r="A3" t="s">
        <v>1073</v>
      </c>
      <c r="B3" t="s">
        <v>476</v>
      </c>
      <c r="C3" t="s">
        <v>1074</v>
      </c>
      <c r="D3">
        <v>30202</v>
      </c>
    </row>
    <row r="4" spans="1:4">
      <c r="A4" t="s">
        <v>1075</v>
      </c>
      <c r="B4" t="s">
        <v>483</v>
      </c>
      <c r="C4" t="s">
        <v>483</v>
      </c>
      <c r="D4">
        <v>70313</v>
      </c>
    </row>
    <row r="5" spans="1:4">
      <c r="A5" t="s">
        <v>1076</v>
      </c>
      <c r="B5" t="s">
        <v>475</v>
      </c>
      <c r="C5" t="s">
        <v>1077</v>
      </c>
      <c r="D5">
        <v>120502</v>
      </c>
    </row>
    <row r="6" spans="1:4">
      <c r="A6" t="s">
        <v>1078</v>
      </c>
      <c r="B6" t="s">
        <v>479</v>
      </c>
      <c r="C6" t="s">
        <v>1079</v>
      </c>
      <c r="D6">
        <v>50313</v>
      </c>
    </row>
    <row r="7" spans="1:4">
      <c r="A7" t="s">
        <v>635</v>
      </c>
      <c r="B7" t="s">
        <v>481</v>
      </c>
      <c r="C7" t="s">
        <v>1080</v>
      </c>
      <c r="D7">
        <v>20101</v>
      </c>
    </row>
    <row r="8" spans="1:4">
      <c r="A8" t="s">
        <v>665</v>
      </c>
      <c r="B8" t="s">
        <v>478</v>
      </c>
      <c r="C8" t="s">
        <v>478</v>
      </c>
      <c r="D8">
        <v>100102</v>
      </c>
    </row>
    <row r="9" spans="1:4">
      <c r="A9" t="s">
        <v>633</v>
      </c>
      <c r="B9" t="s">
        <v>485</v>
      </c>
      <c r="C9" t="s">
        <v>1081</v>
      </c>
      <c r="D9">
        <v>40101</v>
      </c>
    </row>
    <row r="10" spans="1:4">
      <c r="A10" t="s">
        <v>576</v>
      </c>
      <c r="B10" t="s">
        <v>480</v>
      </c>
      <c r="C10" t="s">
        <v>480</v>
      </c>
      <c r="D10">
        <v>80822</v>
      </c>
    </row>
    <row r="11" spans="1:4">
      <c r="A11" t="s">
        <v>639</v>
      </c>
      <c r="B11" t="s">
        <v>474</v>
      </c>
      <c r="C11" t="s">
        <v>1082</v>
      </c>
      <c r="D11">
        <v>10401</v>
      </c>
    </row>
    <row r="12" spans="1:4">
      <c r="A12" t="s">
        <v>1083</v>
      </c>
      <c r="B12" t="s">
        <v>475</v>
      </c>
      <c r="C12" t="s">
        <v>1084</v>
      </c>
      <c r="D12">
        <v>120902</v>
      </c>
    </row>
    <row r="13" spans="1:4">
      <c r="A13" t="s">
        <v>686</v>
      </c>
      <c r="B13" t="s">
        <v>485</v>
      </c>
      <c r="C13" t="s">
        <v>1085</v>
      </c>
      <c r="D13">
        <v>40404</v>
      </c>
    </row>
    <row r="14" spans="1:4">
      <c r="A14" t="s">
        <v>672</v>
      </c>
      <c r="B14" t="s">
        <v>475</v>
      </c>
      <c r="C14" t="s">
        <v>1086</v>
      </c>
      <c r="D14">
        <v>120302</v>
      </c>
    </row>
    <row r="15" spans="1:4">
      <c r="A15" t="s">
        <v>762</v>
      </c>
      <c r="B15" t="s">
        <v>475</v>
      </c>
      <c r="C15" t="s">
        <v>1077</v>
      </c>
      <c r="D15">
        <v>120503</v>
      </c>
    </row>
    <row r="16" spans="1:4">
      <c r="A16" t="s">
        <v>1087</v>
      </c>
      <c r="B16" t="s">
        <v>483</v>
      </c>
      <c r="C16" t="s">
        <v>1088</v>
      </c>
      <c r="D16">
        <v>70702</v>
      </c>
    </row>
    <row r="17" spans="1:4">
      <c r="A17" t="s">
        <v>734</v>
      </c>
      <c r="B17" t="s">
        <v>477</v>
      </c>
      <c r="C17" t="s">
        <v>1089</v>
      </c>
      <c r="D17">
        <v>130703</v>
      </c>
    </row>
    <row r="18" spans="1:4">
      <c r="A18" t="s">
        <v>578</v>
      </c>
      <c r="B18" t="s">
        <v>480</v>
      </c>
      <c r="C18" t="s">
        <v>1090</v>
      </c>
      <c r="D18">
        <v>81001</v>
      </c>
    </row>
    <row r="19" spans="1:4">
      <c r="A19" t="s">
        <v>619</v>
      </c>
      <c r="B19" t="s">
        <v>480</v>
      </c>
      <c r="C19" t="s">
        <v>480</v>
      </c>
      <c r="D19">
        <v>80814</v>
      </c>
    </row>
    <row r="20" spans="1:4">
      <c r="A20" t="s">
        <v>709</v>
      </c>
      <c r="B20" t="s">
        <v>481</v>
      </c>
      <c r="C20" t="s">
        <v>1091</v>
      </c>
      <c r="D20">
        <v>20201</v>
      </c>
    </row>
    <row r="21" spans="1:4">
      <c r="A21" t="s">
        <v>1092</v>
      </c>
      <c r="B21" t="s">
        <v>484</v>
      </c>
      <c r="C21" t="s">
        <v>1093</v>
      </c>
      <c r="D21">
        <v>91202</v>
      </c>
    </row>
    <row r="22" spans="1:4">
      <c r="A22" t="s">
        <v>581</v>
      </c>
      <c r="B22" t="s">
        <v>480</v>
      </c>
      <c r="C22" t="s">
        <v>1090</v>
      </c>
      <c r="D22">
        <v>81006</v>
      </c>
    </row>
    <row r="23" spans="1:4">
      <c r="A23" t="s">
        <v>1094</v>
      </c>
      <c r="B23" t="s">
        <v>477</v>
      </c>
      <c r="C23" t="s">
        <v>1089</v>
      </c>
      <c r="D23">
        <v>130704</v>
      </c>
    </row>
    <row r="24" spans="1:4">
      <c r="A24" t="s">
        <v>566</v>
      </c>
      <c r="B24" t="s">
        <v>477</v>
      </c>
      <c r="C24" t="s">
        <v>1095</v>
      </c>
      <c r="D24">
        <v>130101</v>
      </c>
    </row>
    <row r="25" spans="1:4">
      <c r="A25" t="s">
        <v>706</v>
      </c>
      <c r="B25" t="s">
        <v>485</v>
      </c>
      <c r="C25" t="s">
        <v>637</v>
      </c>
      <c r="D25">
        <v>40502</v>
      </c>
    </row>
    <row r="26" spans="1:4">
      <c r="A26" t="s">
        <v>737</v>
      </c>
      <c r="B26" t="s">
        <v>484</v>
      </c>
      <c r="C26" t="s">
        <v>1096</v>
      </c>
      <c r="D26">
        <v>90101</v>
      </c>
    </row>
    <row r="27" spans="1:4">
      <c r="A27" t="s">
        <v>712</v>
      </c>
      <c r="B27" t="s">
        <v>485</v>
      </c>
      <c r="C27" t="s">
        <v>609</v>
      </c>
      <c r="D27">
        <v>40204</v>
      </c>
    </row>
    <row r="28" spans="1:4">
      <c r="A28" t="s">
        <v>1097</v>
      </c>
      <c r="B28" t="s">
        <v>485</v>
      </c>
      <c r="C28" t="s">
        <v>1098</v>
      </c>
      <c r="D28">
        <v>40302</v>
      </c>
    </row>
    <row r="29" spans="1:4">
      <c r="A29" t="s">
        <v>1030</v>
      </c>
      <c r="B29" t="s">
        <v>475</v>
      </c>
      <c r="C29" t="s">
        <v>644</v>
      </c>
      <c r="D29">
        <v>120702</v>
      </c>
    </row>
    <row r="30" spans="1:4">
      <c r="A30" t="s">
        <v>667</v>
      </c>
      <c r="B30" t="s">
        <v>484</v>
      </c>
      <c r="C30" t="s">
        <v>1099</v>
      </c>
      <c r="D30">
        <v>91102</v>
      </c>
    </row>
    <row r="31" spans="1:4">
      <c r="A31" t="s">
        <v>667</v>
      </c>
      <c r="B31" t="s">
        <v>483</v>
      </c>
      <c r="C31" t="s">
        <v>1100</v>
      </c>
      <c r="D31">
        <v>70402</v>
      </c>
    </row>
    <row r="32" spans="1:4">
      <c r="A32" t="s">
        <v>1101</v>
      </c>
      <c r="B32" t="s">
        <v>474</v>
      </c>
      <c r="C32" t="s">
        <v>1102</v>
      </c>
      <c r="D32">
        <v>10306</v>
      </c>
    </row>
    <row r="33" spans="1:4">
      <c r="A33" t="s">
        <v>1103</v>
      </c>
      <c r="B33" t="s">
        <v>483</v>
      </c>
      <c r="C33" t="s">
        <v>663</v>
      </c>
      <c r="D33">
        <v>70202</v>
      </c>
    </row>
    <row r="34" spans="1:4">
      <c r="A34" t="s">
        <v>1104</v>
      </c>
      <c r="B34" t="s">
        <v>483</v>
      </c>
      <c r="C34" t="s">
        <v>1100</v>
      </c>
      <c r="D34">
        <v>70403</v>
      </c>
    </row>
    <row r="35" spans="1:4">
      <c r="A35" t="s">
        <v>682</v>
      </c>
      <c r="B35" t="s">
        <v>475</v>
      </c>
      <c r="C35" t="s">
        <v>1086</v>
      </c>
      <c r="D35">
        <v>120303</v>
      </c>
    </row>
    <row r="36" spans="1:4">
      <c r="A36" t="s">
        <v>1105</v>
      </c>
      <c r="B36" t="s">
        <v>484</v>
      </c>
      <c r="C36" t="s">
        <v>1106</v>
      </c>
      <c r="D36">
        <v>90202</v>
      </c>
    </row>
    <row r="37" spans="1:4">
      <c r="A37" t="s">
        <v>1107</v>
      </c>
      <c r="B37" t="s">
        <v>474</v>
      </c>
      <c r="C37" t="s">
        <v>1108</v>
      </c>
      <c r="D37">
        <v>10213</v>
      </c>
    </row>
    <row r="38" spans="1:4">
      <c r="A38" t="s">
        <v>662</v>
      </c>
      <c r="B38" t="s">
        <v>474</v>
      </c>
      <c r="C38" t="s">
        <v>1082</v>
      </c>
      <c r="D38">
        <v>10403</v>
      </c>
    </row>
    <row r="39" spans="1:4">
      <c r="A39" t="s">
        <v>615</v>
      </c>
      <c r="B39" t="s">
        <v>477</v>
      </c>
      <c r="C39" t="s">
        <v>1089</v>
      </c>
      <c r="D39">
        <v>130701</v>
      </c>
    </row>
    <row r="40" spans="1:4">
      <c r="A40" t="s">
        <v>583</v>
      </c>
      <c r="B40" t="s">
        <v>477</v>
      </c>
      <c r="C40" t="s">
        <v>1089</v>
      </c>
      <c r="D40">
        <v>130702</v>
      </c>
    </row>
    <row r="41" spans="1:4">
      <c r="A41" t="s">
        <v>1109</v>
      </c>
      <c r="B41" t="s">
        <v>474</v>
      </c>
      <c r="C41" t="s">
        <v>1082</v>
      </c>
      <c r="D41">
        <v>10402</v>
      </c>
    </row>
    <row r="42" spans="1:4">
      <c r="A42" t="s">
        <v>649</v>
      </c>
      <c r="B42" t="s">
        <v>476</v>
      </c>
      <c r="C42" t="s">
        <v>476</v>
      </c>
      <c r="D42">
        <v>30101</v>
      </c>
    </row>
    <row r="43" spans="1:4">
      <c r="A43" t="s">
        <v>1027</v>
      </c>
      <c r="B43" t="s">
        <v>476</v>
      </c>
      <c r="C43" t="s">
        <v>476</v>
      </c>
      <c r="D43">
        <v>30102</v>
      </c>
    </row>
    <row r="44" spans="1:4">
      <c r="A44" t="s">
        <v>787</v>
      </c>
      <c r="B44" t="s">
        <v>481</v>
      </c>
      <c r="C44" t="s">
        <v>1080</v>
      </c>
      <c r="D44">
        <v>20105</v>
      </c>
    </row>
    <row r="45" spans="1:4">
      <c r="A45" t="s">
        <v>1110</v>
      </c>
      <c r="B45" t="s">
        <v>474</v>
      </c>
      <c r="C45" t="s">
        <v>474</v>
      </c>
      <c r="D45">
        <v>10102</v>
      </c>
    </row>
    <row r="46" spans="1:4">
      <c r="A46" t="s">
        <v>1111</v>
      </c>
      <c r="B46" t="s">
        <v>483</v>
      </c>
      <c r="C46" t="s">
        <v>663</v>
      </c>
      <c r="D46">
        <v>70203</v>
      </c>
    </row>
    <row r="47" spans="1:4">
      <c r="A47" t="s">
        <v>779</v>
      </c>
      <c r="B47" t="s">
        <v>477</v>
      </c>
      <c r="C47" t="s">
        <v>1112</v>
      </c>
      <c r="D47">
        <v>130402</v>
      </c>
    </row>
    <row r="48" spans="1:4">
      <c r="A48" t="s">
        <v>572</v>
      </c>
      <c r="B48" t="s">
        <v>480</v>
      </c>
      <c r="C48" t="s">
        <v>1090</v>
      </c>
      <c r="D48">
        <v>81007</v>
      </c>
    </row>
    <row r="49" spans="1:4">
      <c r="A49" t="s">
        <v>567</v>
      </c>
      <c r="B49" t="s">
        <v>480</v>
      </c>
      <c r="C49" t="s">
        <v>1090</v>
      </c>
      <c r="D49">
        <v>81002</v>
      </c>
    </row>
    <row r="50" spans="1:4">
      <c r="A50" t="s">
        <v>618</v>
      </c>
      <c r="B50" t="s">
        <v>480</v>
      </c>
      <c r="C50" t="s">
        <v>480</v>
      </c>
      <c r="D50">
        <v>80807</v>
      </c>
    </row>
    <row r="51" spans="1:4">
      <c r="A51" t="s">
        <v>618</v>
      </c>
      <c r="B51" t="s">
        <v>485</v>
      </c>
      <c r="C51" t="s">
        <v>1113</v>
      </c>
      <c r="D51">
        <v>41302</v>
      </c>
    </row>
    <row r="52" spans="1:4">
      <c r="A52" t="s">
        <v>585</v>
      </c>
      <c r="B52" t="s">
        <v>480</v>
      </c>
      <c r="C52" t="s">
        <v>480</v>
      </c>
      <c r="D52">
        <v>80806</v>
      </c>
    </row>
    <row r="53" spans="1:4">
      <c r="A53" t="s">
        <v>1114</v>
      </c>
      <c r="B53" t="s">
        <v>485</v>
      </c>
      <c r="C53" t="s">
        <v>699</v>
      </c>
      <c r="D53">
        <v>40602</v>
      </c>
    </row>
    <row r="54" spans="1:4">
      <c r="A54" t="s">
        <v>640</v>
      </c>
      <c r="B54" t="s">
        <v>475</v>
      </c>
      <c r="C54" t="s">
        <v>593</v>
      </c>
      <c r="D54">
        <v>120601</v>
      </c>
    </row>
    <row r="55" spans="1:4">
      <c r="A55" t="s">
        <v>703</v>
      </c>
      <c r="B55" t="s">
        <v>484</v>
      </c>
      <c r="C55" t="s">
        <v>750</v>
      </c>
      <c r="D55">
        <v>90402</v>
      </c>
    </row>
    <row r="56" spans="1:4">
      <c r="A56" t="s">
        <v>1115</v>
      </c>
      <c r="B56" t="s">
        <v>485</v>
      </c>
      <c r="C56" t="s">
        <v>1116</v>
      </c>
      <c r="D56">
        <v>41202</v>
      </c>
    </row>
    <row r="57" spans="1:4">
      <c r="A57" t="s">
        <v>733</v>
      </c>
      <c r="B57" t="s">
        <v>475</v>
      </c>
      <c r="C57" t="s">
        <v>1117</v>
      </c>
      <c r="D57">
        <v>120102</v>
      </c>
    </row>
    <row r="58" spans="1:4">
      <c r="A58" t="s">
        <v>636</v>
      </c>
      <c r="B58" t="s">
        <v>479</v>
      </c>
      <c r="C58" t="s">
        <v>624</v>
      </c>
      <c r="D58">
        <v>50202</v>
      </c>
    </row>
    <row r="59" spans="1:4">
      <c r="A59" t="s">
        <v>1118</v>
      </c>
      <c r="B59" t="s">
        <v>485</v>
      </c>
      <c r="C59" t="s">
        <v>1116</v>
      </c>
      <c r="D59">
        <v>41203</v>
      </c>
    </row>
    <row r="60" spans="1:4">
      <c r="A60" t="s">
        <v>664</v>
      </c>
      <c r="B60" t="s">
        <v>474</v>
      </c>
      <c r="C60" t="s">
        <v>474</v>
      </c>
      <c r="D60">
        <v>10101</v>
      </c>
    </row>
    <row r="61" spans="1:4">
      <c r="A61" t="s">
        <v>687</v>
      </c>
      <c r="B61" t="s">
        <v>485</v>
      </c>
      <c r="C61" t="s">
        <v>1098</v>
      </c>
      <c r="D61">
        <v>40301</v>
      </c>
    </row>
    <row r="62" spans="1:4">
      <c r="A62" t="s">
        <v>743</v>
      </c>
      <c r="B62" t="s">
        <v>485</v>
      </c>
      <c r="C62" t="s">
        <v>1085</v>
      </c>
      <c r="D62">
        <v>40401</v>
      </c>
    </row>
    <row r="63" spans="1:4">
      <c r="A63" t="s">
        <v>500</v>
      </c>
      <c r="B63" t="s">
        <v>484</v>
      </c>
      <c r="C63" t="s">
        <v>750</v>
      </c>
      <c r="D63">
        <v>90403</v>
      </c>
    </row>
    <row r="64" spans="1:4">
      <c r="A64" t="s">
        <v>1119</v>
      </c>
      <c r="B64" t="s">
        <v>485</v>
      </c>
      <c r="C64" t="s">
        <v>1120</v>
      </c>
      <c r="D64">
        <v>41002</v>
      </c>
    </row>
    <row r="65" spans="1:4">
      <c r="A65" t="s">
        <v>1121</v>
      </c>
      <c r="B65" t="s">
        <v>480</v>
      </c>
      <c r="C65" t="s">
        <v>1122</v>
      </c>
      <c r="D65">
        <v>80602</v>
      </c>
    </row>
    <row r="66" spans="1:4">
      <c r="A66" t="s">
        <v>650</v>
      </c>
      <c r="B66" t="s">
        <v>476</v>
      </c>
      <c r="C66" t="s">
        <v>476</v>
      </c>
      <c r="D66">
        <v>30103</v>
      </c>
    </row>
    <row r="67" spans="1:4">
      <c r="A67" t="s">
        <v>1123</v>
      </c>
      <c r="B67" t="s">
        <v>477</v>
      </c>
      <c r="C67" t="s">
        <v>1112</v>
      </c>
      <c r="D67">
        <v>130403</v>
      </c>
    </row>
    <row r="68" spans="1:4">
      <c r="A68" t="s">
        <v>1124</v>
      </c>
      <c r="B68" t="s">
        <v>475</v>
      </c>
      <c r="C68" t="s">
        <v>1077</v>
      </c>
      <c r="D68">
        <v>120501</v>
      </c>
    </row>
    <row r="69" spans="1:4">
      <c r="A69" t="s">
        <v>637</v>
      </c>
      <c r="B69" t="s">
        <v>485</v>
      </c>
      <c r="C69" t="s">
        <v>637</v>
      </c>
      <c r="D69">
        <v>40503</v>
      </c>
    </row>
    <row r="70" spans="1:4">
      <c r="A70" t="s">
        <v>1125</v>
      </c>
      <c r="B70" t="s">
        <v>475</v>
      </c>
      <c r="C70" t="s">
        <v>1126</v>
      </c>
      <c r="D70">
        <v>120802</v>
      </c>
    </row>
    <row r="71" spans="1:4">
      <c r="A71" t="s">
        <v>580</v>
      </c>
      <c r="B71" t="s">
        <v>477</v>
      </c>
      <c r="C71" t="s">
        <v>1095</v>
      </c>
      <c r="D71">
        <v>130107</v>
      </c>
    </row>
    <row r="72" spans="1:4">
      <c r="A72" t="s">
        <v>1127</v>
      </c>
      <c r="B72" t="s">
        <v>481</v>
      </c>
      <c r="C72" t="s">
        <v>1091</v>
      </c>
      <c r="D72">
        <v>20210</v>
      </c>
    </row>
    <row r="73" spans="1:4">
      <c r="A73" t="s">
        <v>1128</v>
      </c>
      <c r="B73" t="s">
        <v>482</v>
      </c>
      <c r="C73" t="s">
        <v>1129</v>
      </c>
      <c r="D73">
        <v>60502</v>
      </c>
    </row>
    <row r="74" spans="1:4">
      <c r="A74" t="s">
        <v>1128</v>
      </c>
      <c r="B74" t="s">
        <v>477</v>
      </c>
      <c r="C74" t="s">
        <v>1112</v>
      </c>
      <c r="D74">
        <v>130404</v>
      </c>
    </row>
    <row r="75" spans="1:4">
      <c r="A75" t="s">
        <v>1128</v>
      </c>
      <c r="B75" t="s">
        <v>481</v>
      </c>
      <c r="C75" t="s">
        <v>1091</v>
      </c>
      <c r="D75">
        <v>20202</v>
      </c>
    </row>
    <row r="76" spans="1:4">
      <c r="A76" t="s">
        <v>1130</v>
      </c>
      <c r="B76" t="s">
        <v>476</v>
      </c>
      <c r="C76" t="s">
        <v>1131</v>
      </c>
      <c r="D76">
        <v>30402</v>
      </c>
    </row>
    <row r="77" spans="1:4">
      <c r="A77" t="s">
        <v>597</v>
      </c>
      <c r="B77" t="s">
        <v>480</v>
      </c>
      <c r="C77" t="s">
        <v>480</v>
      </c>
      <c r="D77">
        <v>80815</v>
      </c>
    </row>
    <row r="78" spans="1:4">
      <c r="A78" t="s">
        <v>783</v>
      </c>
      <c r="B78" t="s">
        <v>477</v>
      </c>
      <c r="C78" t="s">
        <v>1132</v>
      </c>
      <c r="D78">
        <v>130302</v>
      </c>
    </row>
    <row r="79" spans="1:4">
      <c r="A79" t="s">
        <v>1133</v>
      </c>
      <c r="B79" t="s">
        <v>475</v>
      </c>
      <c r="C79" t="s">
        <v>593</v>
      </c>
      <c r="D79">
        <v>120610</v>
      </c>
    </row>
    <row r="80" spans="1:4">
      <c r="A80" t="s">
        <v>1023</v>
      </c>
      <c r="B80" t="s">
        <v>485</v>
      </c>
      <c r="C80" t="s">
        <v>1085</v>
      </c>
      <c r="D80">
        <v>40402</v>
      </c>
    </row>
    <row r="81" spans="1:4">
      <c r="A81" t="s">
        <v>764</v>
      </c>
      <c r="B81" t="s">
        <v>484</v>
      </c>
      <c r="C81" t="s">
        <v>1099</v>
      </c>
      <c r="D81">
        <v>91103</v>
      </c>
    </row>
    <row r="82" spans="1:4">
      <c r="A82" t="s">
        <v>1134</v>
      </c>
      <c r="B82" t="s">
        <v>484</v>
      </c>
      <c r="C82" t="s">
        <v>1106</v>
      </c>
      <c r="D82">
        <v>90201</v>
      </c>
    </row>
    <row r="83" spans="1:4">
      <c r="A83" t="s">
        <v>1135</v>
      </c>
      <c r="B83" t="s">
        <v>484</v>
      </c>
      <c r="C83" t="s">
        <v>1079</v>
      </c>
      <c r="D83">
        <v>90902</v>
      </c>
    </row>
    <row r="84" spans="1:4">
      <c r="A84" t="s">
        <v>1136</v>
      </c>
      <c r="B84" t="s">
        <v>475</v>
      </c>
      <c r="C84" t="s">
        <v>1117</v>
      </c>
      <c r="D84">
        <v>120103</v>
      </c>
    </row>
    <row r="85" spans="1:4">
      <c r="A85" t="s">
        <v>1137</v>
      </c>
      <c r="B85" t="s">
        <v>483</v>
      </c>
      <c r="C85" t="s">
        <v>1088</v>
      </c>
      <c r="D85">
        <v>70710</v>
      </c>
    </row>
    <row r="86" spans="1:4">
      <c r="A86" t="s">
        <v>1138</v>
      </c>
      <c r="B86" t="s">
        <v>479</v>
      </c>
      <c r="C86" t="s">
        <v>1139</v>
      </c>
      <c r="D86">
        <v>50102</v>
      </c>
    </row>
    <row r="87" spans="1:4">
      <c r="A87" t="s">
        <v>1140</v>
      </c>
      <c r="B87" t="s">
        <v>477</v>
      </c>
      <c r="C87" t="s">
        <v>1132</v>
      </c>
      <c r="D87">
        <v>130303</v>
      </c>
    </row>
    <row r="88" spans="1:4">
      <c r="A88" t="s">
        <v>1141</v>
      </c>
      <c r="B88" t="s">
        <v>485</v>
      </c>
      <c r="C88" t="s">
        <v>1081</v>
      </c>
      <c r="D88">
        <v>40108</v>
      </c>
    </row>
    <row r="89" spans="1:4">
      <c r="A89" t="s">
        <v>752</v>
      </c>
      <c r="B89" t="s">
        <v>484</v>
      </c>
      <c r="C89" t="s">
        <v>1142</v>
      </c>
      <c r="D89">
        <v>91007</v>
      </c>
    </row>
    <row r="90" spans="1:4">
      <c r="A90" t="s">
        <v>1143</v>
      </c>
      <c r="B90" t="s">
        <v>483</v>
      </c>
      <c r="C90" t="s">
        <v>1088</v>
      </c>
      <c r="D90">
        <v>70703</v>
      </c>
    </row>
    <row r="91" spans="1:4">
      <c r="A91" t="s">
        <v>785</v>
      </c>
      <c r="B91" t="s">
        <v>485</v>
      </c>
      <c r="C91" t="s">
        <v>1120</v>
      </c>
      <c r="D91">
        <v>41003</v>
      </c>
    </row>
    <row r="92" spans="1:4">
      <c r="A92" t="s">
        <v>775</v>
      </c>
      <c r="B92" t="s">
        <v>481</v>
      </c>
      <c r="C92" t="s">
        <v>1144</v>
      </c>
      <c r="D92">
        <v>20602</v>
      </c>
    </row>
    <row r="93" spans="1:4">
      <c r="A93" t="s">
        <v>775</v>
      </c>
      <c r="B93" t="s">
        <v>475</v>
      </c>
      <c r="C93" t="s">
        <v>644</v>
      </c>
      <c r="D93">
        <v>120708</v>
      </c>
    </row>
    <row r="94" spans="1:4">
      <c r="A94" t="s">
        <v>668</v>
      </c>
      <c r="B94" t="s">
        <v>484</v>
      </c>
      <c r="C94" t="s">
        <v>1145</v>
      </c>
      <c r="D94">
        <v>90301</v>
      </c>
    </row>
    <row r="95" spans="1:4">
      <c r="A95" t="s">
        <v>655</v>
      </c>
      <c r="B95" t="s">
        <v>480</v>
      </c>
      <c r="C95" t="s">
        <v>769</v>
      </c>
      <c r="D95">
        <v>80502</v>
      </c>
    </row>
    <row r="96" spans="1:4">
      <c r="A96" t="s">
        <v>1146</v>
      </c>
      <c r="B96" t="s">
        <v>481</v>
      </c>
      <c r="C96" t="s">
        <v>1147</v>
      </c>
      <c r="D96">
        <v>20402</v>
      </c>
    </row>
    <row r="97" spans="1:4">
      <c r="A97" t="s">
        <v>632</v>
      </c>
      <c r="B97" t="s">
        <v>477</v>
      </c>
      <c r="C97" t="s">
        <v>1132</v>
      </c>
      <c r="D97">
        <v>130301</v>
      </c>
    </row>
    <row r="98" spans="1:4">
      <c r="A98" t="s">
        <v>1148</v>
      </c>
      <c r="B98" t="s">
        <v>484</v>
      </c>
      <c r="C98" t="s">
        <v>1142</v>
      </c>
      <c r="D98">
        <v>91009</v>
      </c>
    </row>
    <row r="99" spans="1:4">
      <c r="A99" t="s">
        <v>1149</v>
      </c>
      <c r="B99" t="s">
        <v>475</v>
      </c>
      <c r="C99" t="s">
        <v>1150</v>
      </c>
      <c r="D99">
        <v>120202</v>
      </c>
    </row>
    <row r="100" spans="1:4">
      <c r="A100" t="s">
        <v>614</v>
      </c>
      <c r="B100" t="s">
        <v>476</v>
      </c>
      <c r="C100" t="s">
        <v>476</v>
      </c>
      <c r="D100">
        <v>30104</v>
      </c>
    </row>
    <row r="101" spans="1:4">
      <c r="A101" t="s">
        <v>1151</v>
      </c>
      <c r="B101" t="s">
        <v>484</v>
      </c>
      <c r="C101" t="s">
        <v>1099</v>
      </c>
      <c r="D101">
        <v>91104</v>
      </c>
    </row>
    <row r="102" spans="1:4">
      <c r="A102" t="s">
        <v>799</v>
      </c>
      <c r="B102" t="s">
        <v>484</v>
      </c>
      <c r="C102" t="s">
        <v>1152</v>
      </c>
      <c r="D102">
        <v>90705</v>
      </c>
    </row>
    <row r="103" spans="1:4">
      <c r="A103" t="s">
        <v>1153</v>
      </c>
      <c r="B103" t="s">
        <v>474</v>
      </c>
      <c r="C103" t="s">
        <v>474</v>
      </c>
      <c r="D103">
        <v>10103</v>
      </c>
    </row>
    <row r="104" spans="1:4">
      <c r="A104" t="s">
        <v>1154</v>
      </c>
      <c r="B104" t="s">
        <v>484</v>
      </c>
      <c r="C104" t="s">
        <v>1155</v>
      </c>
      <c r="D104">
        <v>90606</v>
      </c>
    </row>
    <row r="105" spans="1:4">
      <c r="A105" t="s">
        <v>1156</v>
      </c>
      <c r="B105" t="s">
        <v>477</v>
      </c>
      <c r="C105" t="s">
        <v>1132</v>
      </c>
      <c r="D105">
        <v>130304</v>
      </c>
    </row>
    <row r="106" spans="1:4">
      <c r="A106" t="s">
        <v>1157</v>
      </c>
      <c r="B106" t="s">
        <v>475</v>
      </c>
      <c r="C106" t="s">
        <v>1117</v>
      </c>
      <c r="D106">
        <v>120104</v>
      </c>
    </row>
    <row r="107" spans="1:4">
      <c r="A107" t="s">
        <v>1158</v>
      </c>
      <c r="B107" t="s">
        <v>475</v>
      </c>
      <c r="C107" t="s">
        <v>1086</v>
      </c>
      <c r="D107">
        <v>120304</v>
      </c>
    </row>
    <row r="108" spans="1:4">
      <c r="A108" t="s">
        <v>1159</v>
      </c>
      <c r="B108" t="s">
        <v>484</v>
      </c>
      <c r="C108" t="s">
        <v>702</v>
      </c>
      <c r="D108">
        <v>90502</v>
      </c>
    </row>
    <row r="109" spans="1:4">
      <c r="A109" t="s">
        <v>1160</v>
      </c>
      <c r="B109" t="s">
        <v>475</v>
      </c>
      <c r="C109" t="s">
        <v>1117</v>
      </c>
      <c r="D109">
        <v>120105</v>
      </c>
    </row>
    <row r="110" spans="1:4">
      <c r="A110" t="s">
        <v>1161</v>
      </c>
      <c r="B110" t="s">
        <v>475</v>
      </c>
      <c r="C110" t="s">
        <v>1162</v>
      </c>
      <c r="D110">
        <v>120401</v>
      </c>
    </row>
    <row r="111" spans="1:4">
      <c r="A111" t="s">
        <v>1163</v>
      </c>
      <c r="B111" t="s">
        <v>482</v>
      </c>
      <c r="C111" t="s">
        <v>1164</v>
      </c>
      <c r="D111">
        <v>60402</v>
      </c>
    </row>
    <row r="112" spans="1:4">
      <c r="A112" t="s">
        <v>641</v>
      </c>
      <c r="B112" t="s">
        <v>475</v>
      </c>
      <c r="C112" t="s">
        <v>1077</v>
      </c>
      <c r="D112">
        <v>120504</v>
      </c>
    </row>
    <row r="113" spans="1:4">
      <c r="A113" t="s">
        <v>505</v>
      </c>
      <c r="B113" t="s">
        <v>484</v>
      </c>
      <c r="C113" t="s">
        <v>1145</v>
      </c>
      <c r="D113">
        <v>90302</v>
      </c>
    </row>
    <row r="114" spans="1:4">
      <c r="A114" t="s">
        <v>1165</v>
      </c>
      <c r="B114" t="s">
        <v>475</v>
      </c>
      <c r="C114" t="s">
        <v>1086</v>
      </c>
      <c r="D114">
        <v>120305</v>
      </c>
    </row>
    <row r="115" spans="1:4">
      <c r="A115" t="s">
        <v>652</v>
      </c>
      <c r="B115" t="s">
        <v>485</v>
      </c>
      <c r="C115" t="s">
        <v>1166</v>
      </c>
      <c r="D115">
        <v>41402</v>
      </c>
    </row>
    <row r="116" spans="1:4">
      <c r="A116" t="s">
        <v>586</v>
      </c>
      <c r="B116" t="s">
        <v>477</v>
      </c>
      <c r="C116" t="s">
        <v>1095</v>
      </c>
      <c r="D116">
        <v>130108</v>
      </c>
    </row>
    <row r="117" spans="1:4">
      <c r="A117" t="s">
        <v>1167</v>
      </c>
      <c r="B117" t="s">
        <v>485</v>
      </c>
      <c r="C117" t="s">
        <v>1113</v>
      </c>
      <c r="D117">
        <v>41303</v>
      </c>
    </row>
    <row r="118" spans="1:4">
      <c r="A118" t="s">
        <v>780</v>
      </c>
      <c r="B118" t="s">
        <v>477</v>
      </c>
      <c r="C118" t="s">
        <v>1112</v>
      </c>
      <c r="D118">
        <v>130401</v>
      </c>
    </row>
    <row r="119" spans="1:4">
      <c r="A119" t="s">
        <v>590</v>
      </c>
      <c r="B119" t="s">
        <v>474</v>
      </c>
      <c r="C119" t="s">
        <v>1108</v>
      </c>
      <c r="D119">
        <v>10201</v>
      </c>
    </row>
    <row r="120" spans="1:4">
      <c r="A120" t="s">
        <v>1139</v>
      </c>
      <c r="B120" t="s">
        <v>479</v>
      </c>
      <c r="C120" t="s">
        <v>1139</v>
      </c>
      <c r="D120">
        <v>50103</v>
      </c>
    </row>
    <row r="121" spans="1:4">
      <c r="A121" t="s">
        <v>769</v>
      </c>
      <c r="B121" t="s">
        <v>482</v>
      </c>
      <c r="C121" t="s">
        <v>1168</v>
      </c>
      <c r="D121">
        <v>60202</v>
      </c>
    </row>
    <row r="122" spans="1:4">
      <c r="A122" t="s">
        <v>594</v>
      </c>
      <c r="B122" t="s">
        <v>480</v>
      </c>
      <c r="C122" t="s">
        <v>769</v>
      </c>
      <c r="D122">
        <v>80501</v>
      </c>
    </row>
    <row r="123" spans="1:4">
      <c r="A123" t="s">
        <v>1169</v>
      </c>
      <c r="B123" t="s">
        <v>477</v>
      </c>
      <c r="C123" t="s">
        <v>1112</v>
      </c>
      <c r="D123">
        <v>130405</v>
      </c>
    </row>
    <row r="124" spans="1:4">
      <c r="A124" t="s">
        <v>645</v>
      </c>
      <c r="B124" t="s">
        <v>475</v>
      </c>
      <c r="C124" t="s">
        <v>1086</v>
      </c>
      <c r="D124">
        <v>120301</v>
      </c>
    </row>
    <row r="125" spans="1:4">
      <c r="A125" t="s">
        <v>800</v>
      </c>
      <c r="B125" t="s">
        <v>481</v>
      </c>
      <c r="C125" t="s">
        <v>1144</v>
      </c>
      <c r="D125">
        <v>20604</v>
      </c>
    </row>
    <row r="126" spans="1:4">
      <c r="A126" t="s">
        <v>690</v>
      </c>
      <c r="B126" t="s">
        <v>480</v>
      </c>
      <c r="C126" t="s">
        <v>1122</v>
      </c>
      <c r="D126">
        <v>80601</v>
      </c>
    </row>
    <row r="127" spans="1:4">
      <c r="A127" t="s">
        <v>485</v>
      </c>
      <c r="B127" t="s">
        <v>485</v>
      </c>
      <c r="C127" t="s">
        <v>699</v>
      </c>
      <c r="D127">
        <v>40604</v>
      </c>
    </row>
    <row r="128" spans="1:4">
      <c r="A128" t="s">
        <v>1170</v>
      </c>
      <c r="B128" t="s">
        <v>474</v>
      </c>
      <c r="C128" t="s">
        <v>1102</v>
      </c>
      <c r="D128">
        <v>10301</v>
      </c>
    </row>
    <row r="129" spans="1:4">
      <c r="A129" t="s">
        <v>1171</v>
      </c>
      <c r="B129" t="s">
        <v>484</v>
      </c>
      <c r="C129" t="s">
        <v>1106</v>
      </c>
      <c r="D129">
        <v>90203</v>
      </c>
    </row>
    <row r="130" spans="1:4">
      <c r="A130" t="s">
        <v>728</v>
      </c>
      <c r="B130" t="s">
        <v>482</v>
      </c>
      <c r="C130" t="s">
        <v>1172</v>
      </c>
      <c r="D130">
        <v>60101</v>
      </c>
    </row>
    <row r="131" spans="1:4">
      <c r="A131" t="s">
        <v>1173</v>
      </c>
      <c r="B131" t="s">
        <v>482</v>
      </c>
      <c r="C131" t="s">
        <v>1168</v>
      </c>
      <c r="D131">
        <v>60203</v>
      </c>
    </row>
    <row r="132" spans="1:4">
      <c r="A132" t="s">
        <v>1174</v>
      </c>
      <c r="B132" t="s">
        <v>483</v>
      </c>
      <c r="C132" t="s">
        <v>1100</v>
      </c>
      <c r="D132">
        <v>70405</v>
      </c>
    </row>
    <row r="133" spans="1:4">
      <c r="A133" t="s">
        <v>1175</v>
      </c>
      <c r="B133" t="s">
        <v>482</v>
      </c>
      <c r="C133" t="s">
        <v>1176</v>
      </c>
      <c r="D133">
        <v>60702</v>
      </c>
    </row>
    <row r="134" spans="1:4">
      <c r="A134" t="s">
        <v>1177</v>
      </c>
      <c r="B134" t="s">
        <v>477</v>
      </c>
      <c r="C134" t="s">
        <v>1132</v>
      </c>
      <c r="D134">
        <v>130305</v>
      </c>
    </row>
    <row r="135" spans="1:4">
      <c r="A135" t="s">
        <v>1178</v>
      </c>
      <c r="B135" t="s">
        <v>477</v>
      </c>
      <c r="C135" t="s">
        <v>1132</v>
      </c>
      <c r="D135">
        <v>130306</v>
      </c>
    </row>
    <row r="136" spans="1:4">
      <c r="A136" t="s">
        <v>1179</v>
      </c>
      <c r="B136" t="s">
        <v>476</v>
      </c>
      <c r="C136" t="s">
        <v>476</v>
      </c>
      <c r="D136">
        <v>30105</v>
      </c>
    </row>
    <row r="137" spans="1:4">
      <c r="A137" t="s">
        <v>634</v>
      </c>
      <c r="B137" t="s">
        <v>1180</v>
      </c>
      <c r="C137" t="s">
        <v>1181</v>
      </c>
      <c r="D137">
        <v>110101</v>
      </c>
    </row>
    <row r="138" spans="1:4">
      <c r="A138" t="s">
        <v>1182</v>
      </c>
      <c r="B138" t="s">
        <v>485</v>
      </c>
      <c r="C138" t="s">
        <v>699</v>
      </c>
      <c r="D138">
        <v>40603</v>
      </c>
    </row>
    <row r="139" spans="1:4">
      <c r="A139" t="s">
        <v>1183</v>
      </c>
      <c r="B139" t="s">
        <v>474</v>
      </c>
      <c r="C139" t="s">
        <v>1108</v>
      </c>
      <c r="D139">
        <v>10208</v>
      </c>
    </row>
    <row r="140" spans="1:4">
      <c r="A140" t="s">
        <v>481</v>
      </c>
      <c r="B140" t="s">
        <v>481</v>
      </c>
      <c r="C140" t="s">
        <v>1144</v>
      </c>
      <c r="D140">
        <v>20603</v>
      </c>
    </row>
    <row r="141" spans="1:4">
      <c r="A141" t="s">
        <v>770</v>
      </c>
      <c r="B141" t="s">
        <v>476</v>
      </c>
      <c r="C141" t="s">
        <v>1184</v>
      </c>
      <c r="D141">
        <v>30302</v>
      </c>
    </row>
    <row r="142" spans="1:4">
      <c r="A142" t="s">
        <v>1185</v>
      </c>
      <c r="B142" t="s">
        <v>480</v>
      </c>
      <c r="C142" t="s">
        <v>769</v>
      </c>
      <c r="D142">
        <v>80507</v>
      </c>
    </row>
    <row r="143" spans="1:4">
      <c r="A143" t="s">
        <v>1186</v>
      </c>
      <c r="B143" t="s">
        <v>479</v>
      </c>
      <c r="C143" t="s">
        <v>624</v>
      </c>
      <c r="D143">
        <v>50209</v>
      </c>
    </row>
    <row r="144" spans="1:4">
      <c r="A144" t="s">
        <v>1187</v>
      </c>
      <c r="B144" t="s">
        <v>485</v>
      </c>
      <c r="C144" t="s">
        <v>1098</v>
      </c>
      <c r="D144">
        <v>40303</v>
      </c>
    </row>
    <row r="145" spans="1:4">
      <c r="A145" t="s">
        <v>1188</v>
      </c>
      <c r="B145" t="s">
        <v>484</v>
      </c>
      <c r="C145" t="s">
        <v>702</v>
      </c>
      <c r="D145">
        <v>90503</v>
      </c>
    </row>
    <row r="146" spans="1:4">
      <c r="A146" t="s">
        <v>1188</v>
      </c>
      <c r="B146" t="s">
        <v>483</v>
      </c>
      <c r="C146" t="s">
        <v>1100</v>
      </c>
      <c r="D146">
        <v>70404</v>
      </c>
    </row>
    <row r="147" spans="1:4">
      <c r="A147" t="s">
        <v>1189</v>
      </c>
      <c r="B147" t="s">
        <v>484</v>
      </c>
      <c r="C147" t="s">
        <v>607</v>
      </c>
      <c r="D147">
        <v>90802</v>
      </c>
    </row>
    <row r="148" spans="1:4">
      <c r="A148" t="s">
        <v>803</v>
      </c>
      <c r="B148" t="s">
        <v>484</v>
      </c>
      <c r="C148" t="s">
        <v>1155</v>
      </c>
      <c r="D148">
        <v>90607</v>
      </c>
    </row>
    <row r="149" spans="1:4">
      <c r="A149" t="s">
        <v>588</v>
      </c>
      <c r="B149" t="s">
        <v>476</v>
      </c>
      <c r="C149" t="s">
        <v>476</v>
      </c>
      <c r="D149">
        <v>30107</v>
      </c>
    </row>
    <row r="150" spans="1:4">
      <c r="A150" t="s">
        <v>643</v>
      </c>
      <c r="B150" t="s">
        <v>476</v>
      </c>
      <c r="C150" t="s">
        <v>476</v>
      </c>
      <c r="D150">
        <v>30115</v>
      </c>
    </row>
    <row r="151" spans="1:4">
      <c r="A151" t="s">
        <v>1190</v>
      </c>
      <c r="B151" t="s">
        <v>476</v>
      </c>
      <c r="C151" t="s">
        <v>1191</v>
      </c>
      <c r="D151">
        <v>30502</v>
      </c>
    </row>
    <row r="152" spans="1:4">
      <c r="A152" t="s">
        <v>1192</v>
      </c>
      <c r="B152" t="s">
        <v>479</v>
      </c>
      <c r="C152" t="s">
        <v>1079</v>
      </c>
      <c r="D152">
        <v>50314</v>
      </c>
    </row>
    <row r="153" spans="1:4">
      <c r="A153" t="s">
        <v>1193</v>
      </c>
      <c r="B153" t="s">
        <v>485</v>
      </c>
      <c r="C153" t="s">
        <v>1166</v>
      </c>
      <c r="D153">
        <v>41403</v>
      </c>
    </row>
    <row r="154" spans="1:4">
      <c r="A154" t="s">
        <v>610</v>
      </c>
      <c r="B154" t="s">
        <v>480</v>
      </c>
      <c r="C154" t="s">
        <v>480</v>
      </c>
      <c r="D154">
        <v>80805</v>
      </c>
    </row>
    <row r="155" spans="1:4">
      <c r="A155" t="s">
        <v>584</v>
      </c>
      <c r="B155" t="s">
        <v>485</v>
      </c>
      <c r="C155" t="s">
        <v>699</v>
      </c>
      <c r="D155">
        <v>40601</v>
      </c>
    </row>
    <row r="156" spans="1:4">
      <c r="A156" t="s">
        <v>646</v>
      </c>
      <c r="B156" t="s">
        <v>485</v>
      </c>
      <c r="C156" t="s">
        <v>699</v>
      </c>
      <c r="D156">
        <v>40611</v>
      </c>
    </row>
    <row r="157" spans="1:4">
      <c r="A157" t="s">
        <v>685</v>
      </c>
      <c r="B157" t="s">
        <v>485</v>
      </c>
      <c r="C157" t="s">
        <v>699</v>
      </c>
      <c r="D157">
        <v>40612</v>
      </c>
    </row>
    <row r="158" spans="1:4">
      <c r="A158" t="s">
        <v>1194</v>
      </c>
      <c r="B158" t="s">
        <v>475</v>
      </c>
      <c r="C158" t="s">
        <v>1086</v>
      </c>
      <c r="D158">
        <v>120313</v>
      </c>
    </row>
    <row r="159" spans="1:4">
      <c r="A159" t="s">
        <v>1195</v>
      </c>
      <c r="B159" t="s">
        <v>475</v>
      </c>
      <c r="C159" t="s">
        <v>1086</v>
      </c>
      <c r="D159">
        <v>120315</v>
      </c>
    </row>
    <row r="160" spans="1:4">
      <c r="A160" t="s">
        <v>1196</v>
      </c>
      <c r="B160" t="s">
        <v>485</v>
      </c>
      <c r="C160" t="s">
        <v>1081</v>
      </c>
      <c r="D160">
        <v>40102</v>
      </c>
    </row>
    <row r="161" spans="1:4">
      <c r="A161" t="s">
        <v>651</v>
      </c>
      <c r="B161" t="s">
        <v>485</v>
      </c>
      <c r="C161" t="s">
        <v>1197</v>
      </c>
      <c r="D161">
        <v>40701</v>
      </c>
    </row>
    <row r="162" spans="1:4">
      <c r="A162" t="s">
        <v>1198</v>
      </c>
      <c r="B162" t="s">
        <v>485</v>
      </c>
      <c r="C162" t="s">
        <v>1120</v>
      </c>
      <c r="D162">
        <v>41007</v>
      </c>
    </row>
    <row r="163" spans="1:4">
      <c r="A163" t="s">
        <v>602</v>
      </c>
      <c r="B163" t="s">
        <v>480</v>
      </c>
      <c r="C163" t="s">
        <v>480</v>
      </c>
      <c r="D163">
        <v>80826</v>
      </c>
    </row>
    <row r="164" spans="1:4">
      <c r="A164" t="s">
        <v>1199</v>
      </c>
      <c r="B164" t="s">
        <v>485</v>
      </c>
      <c r="C164" t="s">
        <v>1197</v>
      </c>
      <c r="D164">
        <v>40702</v>
      </c>
    </row>
    <row r="165" spans="1:4">
      <c r="A165" t="s">
        <v>790</v>
      </c>
      <c r="B165" t="s">
        <v>484</v>
      </c>
      <c r="C165" t="s">
        <v>1142</v>
      </c>
      <c r="D165">
        <v>91010</v>
      </c>
    </row>
    <row r="166" spans="1:4">
      <c r="A166" t="s">
        <v>1200</v>
      </c>
      <c r="B166" t="s">
        <v>484</v>
      </c>
      <c r="C166" t="s">
        <v>1079</v>
      </c>
      <c r="D166">
        <v>90903</v>
      </c>
    </row>
    <row r="167" spans="1:4">
      <c r="A167" t="s">
        <v>683</v>
      </c>
      <c r="B167" t="s">
        <v>477</v>
      </c>
      <c r="C167" t="s">
        <v>1089</v>
      </c>
      <c r="D167">
        <v>130705</v>
      </c>
    </row>
    <row r="168" spans="1:4">
      <c r="A168" t="s">
        <v>1201</v>
      </c>
      <c r="B168" t="s">
        <v>484</v>
      </c>
      <c r="C168" t="s">
        <v>1145</v>
      </c>
      <c r="D168">
        <v>90307</v>
      </c>
    </row>
    <row r="169" spans="1:4">
      <c r="A169" t="s">
        <v>1202</v>
      </c>
      <c r="B169" t="s">
        <v>475</v>
      </c>
      <c r="C169" t="s">
        <v>1077</v>
      </c>
      <c r="D169">
        <v>120505</v>
      </c>
    </row>
    <row r="170" spans="1:4">
      <c r="A170" t="s">
        <v>744</v>
      </c>
      <c r="B170" t="s">
        <v>482</v>
      </c>
      <c r="C170" t="s">
        <v>1203</v>
      </c>
      <c r="D170">
        <v>60604</v>
      </c>
    </row>
    <row r="171" spans="1:4">
      <c r="A171" t="s">
        <v>1204</v>
      </c>
      <c r="B171" t="s">
        <v>484</v>
      </c>
      <c r="C171" t="s">
        <v>1096</v>
      </c>
      <c r="D171">
        <v>90102</v>
      </c>
    </row>
    <row r="172" spans="1:4">
      <c r="A172" t="s">
        <v>1205</v>
      </c>
      <c r="B172" t="s">
        <v>483</v>
      </c>
      <c r="C172" t="s">
        <v>1088</v>
      </c>
      <c r="D172">
        <v>70704</v>
      </c>
    </row>
    <row r="173" spans="1:4">
      <c r="A173" t="s">
        <v>710</v>
      </c>
      <c r="B173" t="s">
        <v>485</v>
      </c>
      <c r="C173" t="s">
        <v>637</v>
      </c>
      <c r="D173">
        <v>40513</v>
      </c>
    </row>
    <row r="174" spans="1:4">
      <c r="A174" t="s">
        <v>1206</v>
      </c>
      <c r="B174" t="s">
        <v>483</v>
      </c>
      <c r="C174" t="s">
        <v>1088</v>
      </c>
      <c r="D174">
        <v>70705</v>
      </c>
    </row>
    <row r="175" spans="1:4">
      <c r="A175" t="s">
        <v>1206</v>
      </c>
      <c r="B175" t="s">
        <v>484</v>
      </c>
      <c r="C175" t="s">
        <v>1093</v>
      </c>
      <c r="D175">
        <v>91203</v>
      </c>
    </row>
    <row r="176" spans="1:4">
      <c r="A176" t="s">
        <v>1206</v>
      </c>
      <c r="B176" t="s">
        <v>477</v>
      </c>
      <c r="C176" t="s">
        <v>1132</v>
      </c>
      <c r="D176">
        <v>130307</v>
      </c>
    </row>
    <row r="177" spans="1:4">
      <c r="A177" t="s">
        <v>1207</v>
      </c>
      <c r="B177" t="s">
        <v>482</v>
      </c>
      <c r="C177" t="s">
        <v>1208</v>
      </c>
      <c r="D177">
        <v>60303</v>
      </c>
    </row>
    <row r="178" spans="1:4">
      <c r="A178" t="s">
        <v>1209</v>
      </c>
      <c r="B178" t="s">
        <v>483</v>
      </c>
      <c r="C178" t="s">
        <v>1210</v>
      </c>
      <c r="D178">
        <v>70602</v>
      </c>
    </row>
    <row r="179" spans="1:4">
      <c r="A179" t="s">
        <v>1211</v>
      </c>
      <c r="B179" t="s">
        <v>481</v>
      </c>
      <c r="C179" t="s">
        <v>1147</v>
      </c>
      <c r="D179">
        <v>20403</v>
      </c>
    </row>
    <row r="180" spans="1:4">
      <c r="A180" t="s">
        <v>1212</v>
      </c>
      <c r="B180" t="s">
        <v>482</v>
      </c>
      <c r="C180" t="s">
        <v>1208</v>
      </c>
      <c r="D180">
        <v>60302</v>
      </c>
    </row>
    <row r="181" spans="1:4">
      <c r="A181" t="s">
        <v>1213</v>
      </c>
      <c r="B181" t="s">
        <v>483</v>
      </c>
      <c r="C181" t="s">
        <v>663</v>
      </c>
      <c r="D181">
        <v>70204</v>
      </c>
    </row>
    <row r="182" spans="1:4">
      <c r="A182" t="s">
        <v>1214</v>
      </c>
      <c r="B182" t="s">
        <v>482</v>
      </c>
      <c r="C182" t="s">
        <v>1208</v>
      </c>
      <c r="D182">
        <v>60304</v>
      </c>
    </row>
    <row r="183" spans="1:4">
      <c r="A183" t="s">
        <v>1214</v>
      </c>
      <c r="B183" t="s">
        <v>483</v>
      </c>
      <c r="C183" t="s">
        <v>1100</v>
      </c>
      <c r="D183">
        <v>70406</v>
      </c>
    </row>
    <row r="184" spans="1:4">
      <c r="A184" t="s">
        <v>1215</v>
      </c>
      <c r="B184" t="s">
        <v>481</v>
      </c>
      <c r="C184" t="s">
        <v>1091</v>
      </c>
      <c r="D184">
        <v>20203</v>
      </c>
    </row>
    <row r="185" spans="1:4">
      <c r="A185" t="s">
        <v>569</v>
      </c>
      <c r="B185" t="s">
        <v>480</v>
      </c>
      <c r="C185" t="s">
        <v>480</v>
      </c>
      <c r="D185">
        <v>80802</v>
      </c>
    </row>
    <row r="186" spans="1:4">
      <c r="A186" t="s">
        <v>1216</v>
      </c>
      <c r="B186" t="s">
        <v>482</v>
      </c>
      <c r="C186" t="s">
        <v>1203</v>
      </c>
      <c r="D186">
        <v>60606</v>
      </c>
    </row>
    <row r="187" spans="1:4">
      <c r="A187" t="s">
        <v>1217</v>
      </c>
      <c r="B187" t="s">
        <v>483</v>
      </c>
      <c r="C187" t="s">
        <v>663</v>
      </c>
      <c r="D187">
        <v>70205</v>
      </c>
    </row>
    <row r="188" spans="1:4">
      <c r="A188" t="s">
        <v>1218</v>
      </c>
      <c r="B188" t="s">
        <v>484</v>
      </c>
      <c r="C188" t="s">
        <v>1106</v>
      </c>
      <c r="D188">
        <v>90204</v>
      </c>
    </row>
    <row r="189" spans="1:4">
      <c r="A189" t="s">
        <v>622</v>
      </c>
      <c r="B189" t="s">
        <v>477</v>
      </c>
      <c r="C189" t="s">
        <v>1089</v>
      </c>
      <c r="D189">
        <v>130706</v>
      </c>
    </row>
    <row r="190" spans="1:4">
      <c r="A190" t="s">
        <v>622</v>
      </c>
      <c r="B190" t="s">
        <v>481</v>
      </c>
      <c r="C190" t="s">
        <v>1144</v>
      </c>
      <c r="D190">
        <v>20605</v>
      </c>
    </row>
    <row r="191" spans="1:4">
      <c r="A191" t="s">
        <v>1219</v>
      </c>
      <c r="B191" t="s">
        <v>481</v>
      </c>
      <c r="C191" t="s">
        <v>1220</v>
      </c>
      <c r="D191">
        <v>20502</v>
      </c>
    </row>
    <row r="192" spans="1:4">
      <c r="A192" t="s">
        <v>1221</v>
      </c>
      <c r="B192" t="s">
        <v>483</v>
      </c>
      <c r="C192" t="s">
        <v>1088</v>
      </c>
      <c r="D192">
        <v>70706</v>
      </c>
    </row>
    <row r="193" spans="1:4">
      <c r="A193" t="s">
        <v>757</v>
      </c>
      <c r="B193" t="s">
        <v>481</v>
      </c>
      <c r="C193" t="s">
        <v>1080</v>
      </c>
      <c r="D193">
        <v>20102</v>
      </c>
    </row>
    <row r="194" spans="1:4">
      <c r="A194" t="s">
        <v>757</v>
      </c>
      <c r="B194" t="s">
        <v>485</v>
      </c>
      <c r="C194" t="s">
        <v>1113</v>
      </c>
      <c r="D194">
        <v>41304</v>
      </c>
    </row>
    <row r="195" spans="1:4">
      <c r="A195" t="s">
        <v>1222</v>
      </c>
      <c r="B195" t="s">
        <v>484</v>
      </c>
      <c r="C195" t="s">
        <v>1079</v>
      </c>
      <c r="D195">
        <v>90904</v>
      </c>
    </row>
    <row r="196" spans="1:4">
      <c r="A196" t="s">
        <v>1223</v>
      </c>
      <c r="B196" t="s">
        <v>483</v>
      </c>
      <c r="C196" t="s">
        <v>483</v>
      </c>
      <c r="D196">
        <v>70315</v>
      </c>
    </row>
    <row r="197" spans="1:4">
      <c r="A197" t="s">
        <v>648</v>
      </c>
      <c r="B197" t="s">
        <v>474</v>
      </c>
      <c r="C197" t="s">
        <v>1108</v>
      </c>
      <c r="D197">
        <v>10206</v>
      </c>
    </row>
    <row r="198" spans="1:4">
      <c r="A198" t="s">
        <v>1224</v>
      </c>
      <c r="B198" t="s">
        <v>483</v>
      </c>
      <c r="C198" t="s">
        <v>1225</v>
      </c>
      <c r="D198">
        <v>70102</v>
      </c>
    </row>
    <row r="199" spans="1:4">
      <c r="A199" t="s">
        <v>1226</v>
      </c>
      <c r="B199" t="s">
        <v>477</v>
      </c>
      <c r="C199" t="s">
        <v>771</v>
      </c>
      <c r="D199">
        <v>130902</v>
      </c>
    </row>
    <row r="200" spans="1:4">
      <c r="A200" t="s">
        <v>694</v>
      </c>
      <c r="B200" t="s">
        <v>476</v>
      </c>
      <c r="C200" t="s">
        <v>1074</v>
      </c>
      <c r="D200">
        <v>30203</v>
      </c>
    </row>
    <row r="201" spans="1:4">
      <c r="A201" t="s">
        <v>1227</v>
      </c>
      <c r="B201" t="s">
        <v>476</v>
      </c>
      <c r="C201" t="s">
        <v>1184</v>
      </c>
      <c r="D201">
        <v>30303</v>
      </c>
    </row>
    <row r="202" spans="1:4">
      <c r="A202" t="s">
        <v>1227</v>
      </c>
      <c r="B202" t="s">
        <v>483</v>
      </c>
      <c r="C202" t="s">
        <v>483</v>
      </c>
      <c r="D202">
        <v>70302</v>
      </c>
    </row>
    <row r="203" spans="1:4">
      <c r="A203" t="s">
        <v>767</v>
      </c>
      <c r="B203" t="s">
        <v>481</v>
      </c>
      <c r="C203" t="s">
        <v>1228</v>
      </c>
      <c r="D203">
        <v>20302</v>
      </c>
    </row>
    <row r="204" spans="1:4">
      <c r="A204" t="s">
        <v>1229</v>
      </c>
      <c r="B204" t="s">
        <v>483</v>
      </c>
      <c r="C204" t="s">
        <v>1225</v>
      </c>
      <c r="D204">
        <v>70109</v>
      </c>
    </row>
    <row r="205" spans="1:4">
      <c r="A205" t="s">
        <v>1230</v>
      </c>
      <c r="B205" t="s">
        <v>481</v>
      </c>
      <c r="C205" t="s">
        <v>1080</v>
      </c>
      <c r="D205">
        <v>20108</v>
      </c>
    </row>
    <row r="206" spans="1:4">
      <c r="A206" t="s">
        <v>724</v>
      </c>
      <c r="B206" t="s">
        <v>484</v>
      </c>
      <c r="C206" t="s">
        <v>750</v>
      </c>
      <c r="D206">
        <v>90407</v>
      </c>
    </row>
    <row r="207" spans="1:4">
      <c r="A207" t="s">
        <v>724</v>
      </c>
      <c r="B207" t="s">
        <v>477</v>
      </c>
      <c r="C207" t="s">
        <v>771</v>
      </c>
      <c r="D207">
        <v>130903</v>
      </c>
    </row>
    <row r="208" spans="1:4">
      <c r="A208" t="s">
        <v>1231</v>
      </c>
      <c r="B208" t="s">
        <v>477</v>
      </c>
      <c r="C208" t="s">
        <v>1112</v>
      </c>
      <c r="D208">
        <v>130406</v>
      </c>
    </row>
    <row r="209" spans="1:4">
      <c r="A209" t="s">
        <v>1232</v>
      </c>
      <c r="B209" t="s">
        <v>482</v>
      </c>
      <c r="C209" t="s">
        <v>1176</v>
      </c>
      <c r="D209">
        <v>60704</v>
      </c>
    </row>
    <row r="210" spans="1:4">
      <c r="A210" t="s">
        <v>1233</v>
      </c>
      <c r="B210" t="s">
        <v>480</v>
      </c>
      <c r="C210" t="s">
        <v>769</v>
      </c>
      <c r="D210">
        <v>80504</v>
      </c>
    </row>
    <row r="211" spans="1:4">
      <c r="A211" t="s">
        <v>1234</v>
      </c>
      <c r="B211" t="s">
        <v>483</v>
      </c>
      <c r="C211" t="s">
        <v>1225</v>
      </c>
      <c r="D211">
        <v>70103</v>
      </c>
    </row>
    <row r="212" spans="1:4">
      <c r="A212" t="s">
        <v>1235</v>
      </c>
      <c r="B212" t="s">
        <v>483</v>
      </c>
      <c r="C212" t="s">
        <v>663</v>
      </c>
      <c r="D212">
        <v>70206</v>
      </c>
    </row>
    <row r="213" spans="1:4">
      <c r="A213" t="s">
        <v>768</v>
      </c>
      <c r="B213" t="s">
        <v>484</v>
      </c>
      <c r="C213" t="s">
        <v>1099</v>
      </c>
      <c r="D213">
        <v>91105</v>
      </c>
    </row>
    <row r="214" spans="1:4">
      <c r="A214" t="s">
        <v>1236</v>
      </c>
      <c r="B214" t="s">
        <v>484</v>
      </c>
      <c r="C214" t="s">
        <v>702</v>
      </c>
      <c r="D214">
        <v>90504</v>
      </c>
    </row>
    <row r="215" spans="1:4">
      <c r="A215" t="s">
        <v>1237</v>
      </c>
      <c r="B215" t="s">
        <v>483</v>
      </c>
      <c r="C215" t="s">
        <v>663</v>
      </c>
      <c r="D215">
        <v>70207</v>
      </c>
    </row>
    <row r="216" spans="1:4">
      <c r="A216" t="s">
        <v>1238</v>
      </c>
      <c r="B216" t="s">
        <v>485</v>
      </c>
      <c r="C216" t="s">
        <v>1239</v>
      </c>
      <c r="D216">
        <v>40902</v>
      </c>
    </row>
    <row r="217" spans="1:4">
      <c r="A217" t="s">
        <v>1240</v>
      </c>
      <c r="B217" t="s">
        <v>482</v>
      </c>
      <c r="C217" t="s">
        <v>1203</v>
      </c>
      <c r="D217">
        <v>60603</v>
      </c>
    </row>
    <row r="218" spans="1:4">
      <c r="A218" t="s">
        <v>1241</v>
      </c>
      <c r="B218" t="s">
        <v>481</v>
      </c>
      <c r="C218" t="s">
        <v>1220</v>
      </c>
      <c r="D218">
        <v>20503</v>
      </c>
    </row>
    <row r="219" spans="1:4">
      <c r="A219" t="s">
        <v>1242</v>
      </c>
      <c r="B219" t="s">
        <v>484</v>
      </c>
      <c r="C219" t="s">
        <v>1079</v>
      </c>
      <c r="D219">
        <v>90905</v>
      </c>
    </row>
    <row r="220" spans="1:4">
      <c r="A220" t="s">
        <v>1243</v>
      </c>
      <c r="B220" t="s">
        <v>475</v>
      </c>
      <c r="C220" t="s">
        <v>1077</v>
      </c>
      <c r="D220">
        <v>120506</v>
      </c>
    </row>
    <row r="221" spans="1:4">
      <c r="A221" t="s">
        <v>1244</v>
      </c>
      <c r="B221" t="s">
        <v>482</v>
      </c>
      <c r="C221" t="s">
        <v>1203</v>
      </c>
      <c r="D221">
        <v>60605</v>
      </c>
    </row>
    <row r="222" spans="1:4">
      <c r="A222" t="s">
        <v>1244</v>
      </c>
      <c r="B222" t="s">
        <v>483</v>
      </c>
      <c r="C222" t="s">
        <v>663</v>
      </c>
      <c r="D222">
        <v>70208</v>
      </c>
    </row>
    <row r="223" spans="1:4">
      <c r="A223" t="s">
        <v>746</v>
      </c>
      <c r="B223" t="s">
        <v>475</v>
      </c>
      <c r="C223" t="s">
        <v>1077</v>
      </c>
      <c r="D223">
        <v>120510</v>
      </c>
    </row>
    <row r="224" spans="1:4">
      <c r="A224" t="s">
        <v>1245</v>
      </c>
      <c r="B224" t="s">
        <v>481</v>
      </c>
      <c r="C224" t="s">
        <v>1220</v>
      </c>
      <c r="D224">
        <v>20504</v>
      </c>
    </row>
    <row r="225" spans="1:4">
      <c r="A225" t="s">
        <v>1021</v>
      </c>
      <c r="B225" t="s">
        <v>484</v>
      </c>
      <c r="C225" t="s">
        <v>1145</v>
      </c>
      <c r="D225">
        <v>90303</v>
      </c>
    </row>
    <row r="226" spans="1:4">
      <c r="A226" t="s">
        <v>656</v>
      </c>
      <c r="B226" t="s">
        <v>475</v>
      </c>
      <c r="C226" t="s">
        <v>1077</v>
      </c>
      <c r="D226">
        <v>120507</v>
      </c>
    </row>
    <row r="227" spans="1:4">
      <c r="A227" t="s">
        <v>1246</v>
      </c>
      <c r="B227" t="s">
        <v>475</v>
      </c>
      <c r="C227" t="s">
        <v>1077</v>
      </c>
      <c r="D227">
        <v>120511</v>
      </c>
    </row>
    <row r="228" spans="1:4">
      <c r="A228" t="s">
        <v>1247</v>
      </c>
      <c r="B228" t="s">
        <v>485</v>
      </c>
      <c r="C228" t="s">
        <v>1239</v>
      </c>
      <c r="D228">
        <v>40903</v>
      </c>
    </row>
    <row r="229" spans="1:4">
      <c r="A229" t="s">
        <v>1248</v>
      </c>
      <c r="B229" t="s">
        <v>481</v>
      </c>
      <c r="C229" t="s">
        <v>1228</v>
      </c>
      <c r="D229">
        <v>20303</v>
      </c>
    </row>
    <row r="230" spans="1:4">
      <c r="A230" t="s">
        <v>1248</v>
      </c>
      <c r="B230" t="s">
        <v>484</v>
      </c>
      <c r="C230" t="s">
        <v>1106</v>
      </c>
      <c r="D230">
        <v>90205</v>
      </c>
    </row>
    <row r="231" spans="1:4">
      <c r="A231" t="s">
        <v>1249</v>
      </c>
      <c r="B231" t="s">
        <v>484</v>
      </c>
      <c r="C231" t="s">
        <v>702</v>
      </c>
      <c r="D231">
        <v>90505</v>
      </c>
    </row>
    <row r="232" spans="1:4">
      <c r="A232" t="s">
        <v>1250</v>
      </c>
      <c r="B232" t="s">
        <v>485</v>
      </c>
      <c r="C232" t="s">
        <v>1239</v>
      </c>
      <c r="D232">
        <v>40904</v>
      </c>
    </row>
    <row r="233" spans="1:4">
      <c r="A233" t="s">
        <v>1251</v>
      </c>
      <c r="B233" t="s">
        <v>479</v>
      </c>
      <c r="C233" t="s">
        <v>624</v>
      </c>
      <c r="D233">
        <v>50201</v>
      </c>
    </row>
    <row r="234" spans="1:4">
      <c r="A234" t="s">
        <v>1252</v>
      </c>
      <c r="B234" t="s">
        <v>481</v>
      </c>
      <c r="C234" t="s">
        <v>1091</v>
      </c>
      <c r="D234">
        <v>20204</v>
      </c>
    </row>
    <row r="235" spans="1:4">
      <c r="A235" t="s">
        <v>742</v>
      </c>
      <c r="B235" t="s">
        <v>482</v>
      </c>
      <c r="C235" t="s">
        <v>1176</v>
      </c>
      <c r="D235">
        <v>60703</v>
      </c>
    </row>
    <row r="236" spans="1:4">
      <c r="A236" t="s">
        <v>742</v>
      </c>
      <c r="B236" t="s">
        <v>484</v>
      </c>
      <c r="C236" t="s">
        <v>702</v>
      </c>
      <c r="D236">
        <v>90506</v>
      </c>
    </row>
    <row r="237" spans="1:4">
      <c r="A237" t="s">
        <v>798</v>
      </c>
      <c r="B237" t="s">
        <v>481</v>
      </c>
      <c r="C237" t="s">
        <v>1080</v>
      </c>
      <c r="D237">
        <v>20103</v>
      </c>
    </row>
    <row r="238" spans="1:4">
      <c r="A238" t="s">
        <v>1253</v>
      </c>
      <c r="B238" t="s">
        <v>474</v>
      </c>
      <c r="C238" t="s">
        <v>1108</v>
      </c>
      <c r="D238">
        <v>10214</v>
      </c>
    </row>
    <row r="239" spans="1:4">
      <c r="A239" t="s">
        <v>1254</v>
      </c>
      <c r="B239" t="s">
        <v>485</v>
      </c>
      <c r="C239" t="s">
        <v>1081</v>
      </c>
      <c r="D239">
        <v>40103</v>
      </c>
    </row>
    <row r="240" spans="1:4">
      <c r="A240" t="s">
        <v>722</v>
      </c>
      <c r="B240" t="s">
        <v>474</v>
      </c>
      <c r="C240" t="s">
        <v>1108</v>
      </c>
      <c r="D240">
        <v>10204</v>
      </c>
    </row>
    <row r="241" spans="1:4">
      <c r="A241" t="s">
        <v>1255</v>
      </c>
      <c r="B241" t="s">
        <v>482</v>
      </c>
      <c r="C241" t="s">
        <v>1164</v>
      </c>
      <c r="D241">
        <v>60406</v>
      </c>
    </row>
    <row r="242" spans="1:4">
      <c r="A242" t="s">
        <v>1256</v>
      </c>
      <c r="B242" t="s">
        <v>482</v>
      </c>
      <c r="C242" t="s">
        <v>1168</v>
      </c>
      <c r="D242">
        <v>60204</v>
      </c>
    </row>
    <row r="243" spans="1:4">
      <c r="A243" t="s">
        <v>705</v>
      </c>
      <c r="B243" t="s">
        <v>481</v>
      </c>
      <c r="C243" t="s">
        <v>1091</v>
      </c>
      <c r="D243">
        <v>20205</v>
      </c>
    </row>
    <row r="244" spans="1:4">
      <c r="A244" t="s">
        <v>1257</v>
      </c>
      <c r="B244" t="s">
        <v>475</v>
      </c>
      <c r="C244" t="s">
        <v>1117</v>
      </c>
      <c r="D244">
        <v>120106</v>
      </c>
    </row>
    <row r="245" spans="1:4">
      <c r="A245" t="s">
        <v>1258</v>
      </c>
      <c r="B245" t="s">
        <v>482</v>
      </c>
      <c r="C245" t="s">
        <v>1164</v>
      </c>
      <c r="D245">
        <v>60408</v>
      </c>
    </row>
    <row r="246" spans="1:4">
      <c r="A246" t="s">
        <v>577</v>
      </c>
      <c r="B246" t="s">
        <v>480</v>
      </c>
      <c r="C246" t="s">
        <v>480</v>
      </c>
      <c r="D246">
        <v>80823</v>
      </c>
    </row>
    <row r="247" spans="1:4">
      <c r="A247" t="s">
        <v>1259</v>
      </c>
      <c r="B247" t="s">
        <v>483</v>
      </c>
      <c r="C247" t="s">
        <v>1100</v>
      </c>
      <c r="D247">
        <v>70407</v>
      </c>
    </row>
    <row r="248" spans="1:4">
      <c r="A248" t="s">
        <v>1260</v>
      </c>
      <c r="B248" t="s">
        <v>477</v>
      </c>
      <c r="C248" t="s">
        <v>1089</v>
      </c>
      <c r="D248">
        <v>130707</v>
      </c>
    </row>
    <row r="249" spans="1:4">
      <c r="A249" t="s">
        <v>1261</v>
      </c>
      <c r="B249" t="s">
        <v>474</v>
      </c>
      <c r="C249" t="s">
        <v>1108</v>
      </c>
      <c r="D249">
        <v>10216</v>
      </c>
    </row>
    <row r="250" spans="1:4">
      <c r="A250" t="s">
        <v>1026</v>
      </c>
      <c r="B250" t="s">
        <v>474</v>
      </c>
      <c r="C250" t="s">
        <v>1108</v>
      </c>
      <c r="D250">
        <v>10215</v>
      </c>
    </row>
    <row r="251" spans="1:4">
      <c r="A251" t="s">
        <v>1262</v>
      </c>
      <c r="B251" t="s">
        <v>474</v>
      </c>
      <c r="C251" t="s">
        <v>1108</v>
      </c>
      <c r="D251">
        <v>10217</v>
      </c>
    </row>
    <row r="252" spans="1:4">
      <c r="A252" t="s">
        <v>1263</v>
      </c>
      <c r="B252" t="s">
        <v>483</v>
      </c>
      <c r="C252" t="s">
        <v>1088</v>
      </c>
      <c r="D252">
        <v>70707</v>
      </c>
    </row>
    <row r="253" spans="1:4">
      <c r="A253" t="s">
        <v>695</v>
      </c>
      <c r="B253" t="s">
        <v>479</v>
      </c>
      <c r="C253" t="s">
        <v>1139</v>
      </c>
      <c r="D253">
        <v>50104</v>
      </c>
    </row>
    <row r="254" spans="1:4">
      <c r="A254" t="s">
        <v>1264</v>
      </c>
      <c r="B254" t="s">
        <v>484</v>
      </c>
      <c r="C254" t="s">
        <v>1079</v>
      </c>
      <c r="D254">
        <v>90906</v>
      </c>
    </row>
    <row r="255" spans="1:4">
      <c r="A255" t="s">
        <v>1265</v>
      </c>
      <c r="B255" t="s">
        <v>476</v>
      </c>
      <c r="C255" t="s">
        <v>1184</v>
      </c>
      <c r="D255">
        <v>30304</v>
      </c>
    </row>
    <row r="256" spans="1:4">
      <c r="A256" t="s">
        <v>1266</v>
      </c>
      <c r="B256" t="s">
        <v>484</v>
      </c>
      <c r="C256" t="s">
        <v>1155</v>
      </c>
      <c r="D256">
        <v>90602</v>
      </c>
    </row>
    <row r="257" spans="1:4">
      <c r="A257" t="s">
        <v>1267</v>
      </c>
      <c r="B257" t="s">
        <v>485</v>
      </c>
      <c r="C257" t="s">
        <v>637</v>
      </c>
      <c r="D257">
        <v>40505</v>
      </c>
    </row>
    <row r="258" spans="1:4">
      <c r="A258" t="s">
        <v>1268</v>
      </c>
      <c r="B258" t="s">
        <v>480</v>
      </c>
      <c r="C258" t="s">
        <v>1122</v>
      </c>
      <c r="D258">
        <v>80603</v>
      </c>
    </row>
    <row r="259" spans="1:4">
      <c r="A259" t="s">
        <v>1045</v>
      </c>
      <c r="B259" t="s">
        <v>485</v>
      </c>
      <c r="C259" t="s">
        <v>1098</v>
      </c>
      <c r="D259">
        <v>40304</v>
      </c>
    </row>
    <row r="260" spans="1:4">
      <c r="A260" t="s">
        <v>704</v>
      </c>
      <c r="B260" t="s">
        <v>474</v>
      </c>
      <c r="C260" t="s">
        <v>1108</v>
      </c>
      <c r="D260">
        <v>10203</v>
      </c>
    </row>
    <row r="261" spans="1:4">
      <c r="A261" t="s">
        <v>1269</v>
      </c>
      <c r="B261" t="s">
        <v>485</v>
      </c>
      <c r="C261" t="s">
        <v>699</v>
      </c>
      <c r="D261">
        <v>40605</v>
      </c>
    </row>
    <row r="262" spans="1:4">
      <c r="A262" t="s">
        <v>601</v>
      </c>
      <c r="B262" t="s">
        <v>477</v>
      </c>
      <c r="C262" t="s">
        <v>1089</v>
      </c>
      <c r="D262">
        <v>130708</v>
      </c>
    </row>
    <row r="263" spans="1:4">
      <c r="A263" t="s">
        <v>660</v>
      </c>
      <c r="B263" t="s">
        <v>485</v>
      </c>
      <c r="C263" t="s">
        <v>660</v>
      </c>
      <c r="D263">
        <v>40801</v>
      </c>
    </row>
    <row r="264" spans="1:4">
      <c r="A264" t="s">
        <v>1270</v>
      </c>
      <c r="B264" t="s">
        <v>483</v>
      </c>
      <c r="C264" t="s">
        <v>1088</v>
      </c>
      <c r="D264">
        <v>70708</v>
      </c>
    </row>
    <row r="265" spans="1:4">
      <c r="A265" t="s">
        <v>1271</v>
      </c>
      <c r="B265" t="s">
        <v>483</v>
      </c>
      <c r="C265" t="s">
        <v>1225</v>
      </c>
      <c r="D265">
        <v>70101</v>
      </c>
    </row>
    <row r="266" spans="1:4">
      <c r="A266" t="s">
        <v>1272</v>
      </c>
      <c r="B266" t="s">
        <v>483</v>
      </c>
      <c r="C266" t="s">
        <v>1225</v>
      </c>
      <c r="D266">
        <v>70104</v>
      </c>
    </row>
    <row r="267" spans="1:4">
      <c r="A267" t="s">
        <v>791</v>
      </c>
      <c r="B267" t="s">
        <v>485</v>
      </c>
      <c r="C267" t="s">
        <v>1081</v>
      </c>
      <c r="D267">
        <v>40104</v>
      </c>
    </row>
    <row r="268" spans="1:4">
      <c r="A268" t="s">
        <v>791</v>
      </c>
      <c r="B268" t="s">
        <v>484</v>
      </c>
      <c r="C268" t="s">
        <v>1099</v>
      </c>
      <c r="D268">
        <v>91106</v>
      </c>
    </row>
    <row r="269" spans="1:4">
      <c r="A269" t="s">
        <v>1273</v>
      </c>
      <c r="B269" t="s">
        <v>485</v>
      </c>
      <c r="C269" t="s">
        <v>1098</v>
      </c>
      <c r="D269">
        <v>40305</v>
      </c>
    </row>
    <row r="270" spans="1:4">
      <c r="A270" t="s">
        <v>1274</v>
      </c>
      <c r="B270" t="s">
        <v>477</v>
      </c>
      <c r="C270" t="s">
        <v>771</v>
      </c>
      <c r="D270">
        <v>130904</v>
      </c>
    </row>
    <row r="271" spans="1:4">
      <c r="A271" t="s">
        <v>1274</v>
      </c>
      <c r="B271" t="s">
        <v>475</v>
      </c>
      <c r="C271" t="s">
        <v>1077</v>
      </c>
      <c r="D271">
        <v>120508</v>
      </c>
    </row>
    <row r="272" spans="1:4">
      <c r="A272" t="s">
        <v>756</v>
      </c>
      <c r="B272" t="s">
        <v>475</v>
      </c>
      <c r="C272" t="s">
        <v>1077</v>
      </c>
      <c r="D272">
        <v>120509</v>
      </c>
    </row>
    <row r="273" spans="1:4">
      <c r="A273" t="s">
        <v>1275</v>
      </c>
      <c r="B273" t="s">
        <v>481</v>
      </c>
      <c r="C273" t="s">
        <v>1147</v>
      </c>
      <c r="D273">
        <v>20404</v>
      </c>
    </row>
    <row r="274" spans="1:4">
      <c r="A274" t="s">
        <v>1276</v>
      </c>
      <c r="B274" t="s">
        <v>475</v>
      </c>
      <c r="C274" t="s">
        <v>1126</v>
      </c>
      <c r="D274">
        <v>120803</v>
      </c>
    </row>
    <row r="275" spans="1:4">
      <c r="A275" t="s">
        <v>1277</v>
      </c>
      <c r="B275" t="s">
        <v>475</v>
      </c>
      <c r="C275" t="s">
        <v>593</v>
      </c>
      <c r="D275">
        <v>120604</v>
      </c>
    </row>
    <row r="276" spans="1:4">
      <c r="A276" t="s">
        <v>673</v>
      </c>
      <c r="B276" t="s">
        <v>475</v>
      </c>
      <c r="C276" t="s">
        <v>1162</v>
      </c>
      <c r="D276">
        <v>120402</v>
      </c>
    </row>
    <row r="277" spans="1:4">
      <c r="A277" t="s">
        <v>1278</v>
      </c>
      <c r="B277" t="s">
        <v>475</v>
      </c>
      <c r="C277" t="s">
        <v>1150</v>
      </c>
      <c r="D277">
        <v>120203</v>
      </c>
    </row>
    <row r="278" spans="1:4">
      <c r="A278" t="s">
        <v>1279</v>
      </c>
      <c r="B278" t="s">
        <v>475</v>
      </c>
      <c r="C278" t="s">
        <v>1150</v>
      </c>
      <c r="D278">
        <v>120204</v>
      </c>
    </row>
    <row r="279" spans="1:4">
      <c r="A279" t="s">
        <v>1280</v>
      </c>
      <c r="B279" t="s">
        <v>475</v>
      </c>
      <c r="C279" t="s">
        <v>1150</v>
      </c>
      <c r="D279">
        <v>120205</v>
      </c>
    </row>
    <row r="280" spans="1:4">
      <c r="A280" t="s">
        <v>1281</v>
      </c>
      <c r="B280" t="s">
        <v>475</v>
      </c>
      <c r="C280" t="s">
        <v>1150</v>
      </c>
      <c r="D280">
        <v>120206</v>
      </c>
    </row>
    <row r="281" spans="1:4">
      <c r="A281" t="s">
        <v>1282</v>
      </c>
      <c r="B281" t="s">
        <v>475</v>
      </c>
      <c r="C281" t="s">
        <v>1150</v>
      </c>
      <c r="D281">
        <v>120201</v>
      </c>
    </row>
    <row r="282" spans="1:4">
      <c r="A282" t="s">
        <v>482</v>
      </c>
      <c r="B282" t="s">
        <v>477</v>
      </c>
      <c r="C282" t="s">
        <v>1089</v>
      </c>
      <c r="D282">
        <v>130709</v>
      </c>
    </row>
    <row r="283" spans="1:4">
      <c r="A283" t="s">
        <v>1283</v>
      </c>
      <c r="B283" t="s">
        <v>484</v>
      </c>
      <c r="C283" t="s">
        <v>1099</v>
      </c>
      <c r="D283">
        <v>91111</v>
      </c>
    </row>
    <row r="284" spans="1:4">
      <c r="A284" t="s">
        <v>758</v>
      </c>
      <c r="B284" t="s">
        <v>485</v>
      </c>
      <c r="C284" t="s">
        <v>1116</v>
      </c>
      <c r="D284">
        <v>41201</v>
      </c>
    </row>
    <row r="285" spans="1:4">
      <c r="A285" t="s">
        <v>1284</v>
      </c>
      <c r="B285" t="s">
        <v>485</v>
      </c>
      <c r="C285" t="s">
        <v>660</v>
      </c>
      <c r="D285">
        <v>40802</v>
      </c>
    </row>
    <row r="286" spans="1:4">
      <c r="A286" t="s">
        <v>1285</v>
      </c>
      <c r="B286" t="s">
        <v>477</v>
      </c>
      <c r="C286" t="s">
        <v>1089</v>
      </c>
      <c r="D286">
        <v>130710</v>
      </c>
    </row>
    <row r="287" spans="1:4">
      <c r="A287" t="s">
        <v>1286</v>
      </c>
      <c r="B287" t="s">
        <v>483</v>
      </c>
      <c r="C287" t="s">
        <v>1088</v>
      </c>
      <c r="D287">
        <v>70711</v>
      </c>
    </row>
    <row r="288" spans="1:4">
      <c r="A288" t="s">
        <v>1287</v>
      </c>
      <c r="B288" t="s">
        <v>476</v>
      </c>
      <c r="C288" t="s">
        <v>1131</v>
      </c>
      <c r="D288">
        <v>30404</v>
      </c>
    </row>
    <row r="289" spans="1:4">
      <c r="A289" t="s">
        <v>1288</v>
      </c>
      <c r="B289" t="s">
        <v>477</v>
      </c>
      <c r="C289" t="s">
        <v>1089</v>
      </c>
      <c r="D289">
        <v>130711</v>
      </c>
    </row>
    <row r="290" spans="1:4">
      <c r="A290" t="s">
        <v>1289</v>
      </c>
      <c r="B290" t="s">
        <v>475</v>
      </c>
      <c r="C290" t="s">
        <v>1162</v>
      </c>
      <c r="D290">
        <v>120403</v>
      </c>
    </row>
    <row r="291" spans="1:4">
      <c r="A291" t="s">
        <v>697</v>
      </c>
      <c r="B291" t="s">
        <v>479</v>
      </c>
      <c r="C291" t="s">
        <v>1139</v>
      </c>
      <c r="D291">
        <v>50105</v>
      </c>
    </row>
    <row r="292" spans="1:4">
      <c r="A292" t="s">
        <v>1056</v>
      </c>
      <c r="B292" t="s">
        <v>485</v>
      </c>
      <c r="C292" t="s">
        <v>1085</v>
      </c>
      <c r="D292">
        <v>40405</v>
      </c>
    </row>
    <row r="293" spans="1:4">
      <c r="A293" t="s">
        <v>739</v>
      </c>
      <c r="B293" t="s">
        <v>1180</v>
      </c>
      <c r="C293" t="s">
        <v>740</v>
      </c>
      <c r="D293">
        <v>110202</v>
      </c>
    </row>
    <row r="294" spans="1:4">
      <c r="A294" t="s">
        <v>612</v>
      </c>
      <c r="B294" t="s">
        <v>480</v>
      </c>
      <c r="C294" t="s">
        <v>1090</v>
      </c>
      <c r="D294">
        <v>81003</v>
      </c>
    </row>
    <row r="295" spans="1:4">
      <c r="A295" t="s">
        <v>570</v>
      </c>
      <c r="B295" t="s">
        <v>477</v>
      </c>
      <c r="C295" t="s">
        <v>1095</v>
      </c>
      <c r="D295">
        <v>130102</v>
      </c>
    </row>
    <row r="296" spans="1:4">
      <c r="A296" t="s">
        <v>582</v>
      </c>
      <c r="B296" t="s">
        <v>480</v>
      </c>
      <c r="C296" t="s">
        <v>480</v>
      </c>
      <c r="D296">
        <v>80812</v>
      </c>
    </row>
    <row r="297" spans="1:4">
      <c r="A297" t="s">
        <v>582</v>
      </c>
      <c r="B297" t="s">
        <v>481</v>
      </c>
      <c r="C297" t="s">
        <v>1091</v>
      </c>
      <c r="D297">
        <v>20206</v>
      </c>
    </row>
    <row r="298" spans="1:4">
      <c r="A298" t="s">
        <v>1290</v>
      </c>
      <c r="B298" t="s">
        <v>485</v>
      </c>
      <c r="C298" t="s">
        <v>1291</v>
      </c>
      <c r="D298">
        <v>41102</v>
      </c>
    </row>
    <row r="299" spans="1:4">
      <c r="A299" t="s">
        <v>1292</v>
      </c>
      <c r="B299" t="s">
        <v>485</v>
      </c>
      <c r="C299" t="s">
        <v>1113</v>
      </c>
      <c r="D299">
        <v>41305</v>
      </c>
    </row>
    <row r="300" spans="1:4">
      <c r="A300" t="s">
        <v>593</v>
      </c>
      <c r="B300" t="s">
        <v>475</v>
      </c>
      <c r="C300" t="s">
        <v>593</v>
      </c>
      <c r="D300">
        <v>120605</v>
      </c>
    </row>
    <row r="301" spans="1:4">
      <c r="A301" t="s">
        <v>1293</v>
      </c>
      <c r="B301" t="s">
        <v>475</v>
      </c>
      <c r="C301" t="s">
        <v>1086</v>
      </c>
      <c r="D301">
        <v>120306</v>
      </c>
    </row>
    <row r="302" spans="1:4">
      <c r="A302" t="s">
        <v>644</v>
      </c>
      <c r="B302" t="s">
        <v>475</v>
      </c>
      <c r="C302" t="s">
        <v>644</v>
      </c>
      <c r="D302">
        <v>120701</v>
      </c>
    </row>
    <row r="303" spans="1:4">
      <c r="A303" t="s">
        <v>729</v>
      </c>
      <c r="B303" t="s">
        <v>482</v>
      </c>
      <c r="C303" t="s">
        <v>1172</v>
      </c>
      <c r="D303">
        <v>60102</v>
      </c>
    </row>
    <row r="304" spans="1:4">
      <c r="A304" t="s">
        <v>729</v>
      </c>
      <c r="B304" t="s">
        <v>482</v>
      </c>
      <c r="C304" t="s">
        <v>1208</v>
      </c>
      <c r="D304">
        <v>60305</v>
      </c>
    </row>
    <row r="305" spans="1:4">
      <c r="A305" t="s">
        <v>1294</v>
      </c>
      <c r="B305" t="s">
        <v>484</v>
      </c>
      <c r="C305" t="s">
        <v>1096</v>
      </c>
      <c r="D305">
        <v>90104</v>
      </c>
    </row>
    <row r="306" spans="1:4">
      <c r="A306" t="s">
        <v>1295</v>
      </c>
      <c r="B306" t="s">
        <v>484</v>
      </c>
      <c r="C306" t="s">
        <v>1142</v>
      </c>
      <c r="D306">
        <v>91002</v>
      </c>
    </row>
    <row r="307" spans="1:4">
      <c r="A307" t="s">
        <v>1295</v>
      </c>
      <c r="B307" t="s">
        <v>483</v>
      </c>
      <c r="C307" t="s">
        <v>483</v>
      </c>
      <c r="D307">
        <v>70303</v>
      </c>
    </row>
    <row r="308" spans="1:4">
      <c r="A308" t="s">
        <v>675</v>
      </c>
      <c r="B308" t="s">
        <v>485</v>
      </c>
      <c r="C308" t="s">
        <v>637</v>
      </c>
      <c r="D308">
        <v>40501</v>
      </c>
    </row>
    <row r="309" spans="1:4">
      <c r="A309" t="s">
        <v>1296</v>
      </c>
      <c r="B309" t="s">
        <v>476</v>
      </c>
      <c r="C309" t="s">
        <v>1074</v>
      </c>
      <c r="D309">
        <v>30204</v>
      </c>
    </row>
    <row r="310" spans="1:4">
      <c r="A310" t="s">
        <v>1297</v>
      </c>
      <c r="B310" t="s">
        <v>483</v>
      </c>
      <c r="C310" t="s">
        <v>1225</v>
      </c>
      <c r="D310">
        <v>70105</v>
      </c>
    </row>
    <row r="311" spans="1:4">
      <c r="A311" t="s">
        <v>1298</v>
      </c>
      <c r="B311" t="s">
        <v>480</v>
      </c>
      <c r="C311" t="s">
        <v>1299</v>
      </c>
      <c r="D311">
        <v>80202</v>
      </c>
    </row>
    <row r="312" spans="1:4">
      <c r="A312" t="s">
        <v>1300</v>
      </c>
      <c r="B312" t="s">
        <v>477</v>
      </c>
      <c r="C312" t="s">
        <v>771</v>
      </c>
      <c r="D312">
        <v>130905</v>
      </c>
    </row>
    <row r="313" spans="1:4">
      <c r="A313" t="s">
        <v>1301</v>
      </c>
      <c r="B313" t="s">
        <v>480</v>
      </c>
      <c r="C313" t="s">
        <v>1299</v>
      </c>
      <c r="D313">
        <v>80203</v>
      </c>
    </row>
    <row r="314" spans="1:4">
      <c r="A314" t="s">
        <v>1302</v>
      </c>
      <c r="B314" t="s">
        <v>483</v>
      </c>
      <c r="C314" t="s">
        <v>483</v>
      </c>
      <c r="D314">
        <v>70304</v>
      </c>
    </row>
    <row r="315" spans="1:4">
      <c r="A315" t="s">
        <v>1303</v>
      </c>
      <c r="B315" t="s">
        <v>485</v>
      </c>
      <c r="C315" t="s">
        <v>637</v>
      </c>
      <c r="D315">
        <v>40506</v>
      </c>
    </row>
    <row r="316" spans="1:4">
      <c r="A316" t="s">
        <v>616</v>
      </c>
      <c r="B316" t="s">
        <v>480</v>
      </c>
      <c r="C316" t="s">
        <v>480</v>
      </c>
      <c r="D316">
        <v>80804</v>
      </c>
    </row>
    <row r="317" spans="1:4">
      <c r="A317" t="s">
        <v>1304</v>
      </c>
      <c r="B317" t="s">
        <v>484</v>
      </c>
      <c r="C317" t="s">
        <v>1155</v>
      </c>
      <c r="D317">
        <v>90603</v>
      </c>
    </row>
    <row r="318" spans="1:4">
      <c r="A318" t="s">
        <v>1305</v>
      </c>
      <c r="B318" t="s">
        <v>474</v>
      </c>
      <c r="C318" t="s">
        <v>1108</v>
      </c>
      <c r="D318">
        <v>10209</v>
      </c>
    </row>
    <row r="319" spans="1:4">
      <c r="A319" t="s">
        <v>1306</v>
      </c>
      <c r="B319" t="s">
        <v>480</v>
      </c>
      <c r="C319" t="s">
        <v>1299</v>
      </c>
      <c r="D319">
        <v>80204</v>
      </c>
    </row>
    <row r="320" spans="1:4">
      <c r="A320" t="s">
        <v>1307</v>
      </c>
      <c r="B320" t="s">
        <v>477</v>
      </c>
      <c r="C320" t="s">
        <v>771</v>
      </c>
      <c r="D320">
        <v>130906</v>
      </c>
    </row>
    <row r="321" spans="1:4">
      <c r="A321" t="s">
        <v>1307</v>
      </c>
      <c r="B321" t="s">
        <v>484</v>
      </c>
      <c r="C321" t="s">
        <v>1106</v>
      </c>
      <c r="D321">
        <v>90206</v>
      </c>
    </row>
    <row r="322" spans="1:4">
      <c r="A322" t="s">
        <v>1308</v>
      </c>
      <c r="B322" t="s">
        <v>483</v>
      </c>
      <c r="C322" t="s">
        <v>663</v>
      </c>
      <c r="D322">
        <v>70209</v>
      </c>
    </row>
    <row r="323" spans="1:4">
      <c r="A323" t="s">
        <v>750</v>
      </c>
      <c r="B323" t="s">
        <v>483</v>
      </c>
      <c r="C323" t="s">
        <v>1100</v>
      </c>
      <c r="D323">
        <v>70408</v>
      </c>
    </row>
    <row r="324" spans="1:4">
      <c r="A324" t="s">
        <v>725</v>
      </c>
      <c r="B324" t="s">
        <v>484</v>
      </c>
      <c r="C324" t="s">
        <v>750</v>
      </c>
      <c r="D324">
        <v>90401</v>
      </c>
    </row>
    <row r="325" spans="1:4">
      <c r="A325" t="s">
        <v>1309</v>
      </c>
      <c r="B325" t="s">
        <v>483</v>
      </c>
      <c r="C325" t="s">
        <v>663</v>
      </c>
      <c r="D325">
        <v>70210</v>
      </c>
    </row>
    <row r="326" spans="1:4">
      <c r="A326" t="s">
        <v>929</v>
      </c>
      <c r="B326" t="s">
        <v>484</v>
      </c>
      <c r="C326" t="s">
        <v>1096</v>
      </c>
      <c r="D326">
        <v>90103</v>
      </c>
    </row>
    <row r="327" spans="1:4">
      <c r="A327" t="s">
        <v>721</v>
      </c>
      <c r="B327" t="s">
        <v>483</v>
      </c>
      <c r="C327" t="s">
        <v>663</v>
      </c>
      <c r="D327">
        <v>70211</v>
      </c>
    </row>
    <row r="328" spans="1:4">
      <c r="A328" t="s">
        <v>1310</v>
      </c>
      <c r="B328" t="s">
        <v>479</v>
      </c>
      <c r="C328" t="s">
        <v>1139</v>
      </c>
      <c r="D328">
        <v>50101</v>
      </c>
    </row>
    <row r="329" spans="1:4">
      <c r="A329" t="s">
        <v>1311</v>
      </c>
      <c r="B329" t="s">
        <v>483</v>
      </c>
      <c r="C329" t="s">
        <v>1225</v>
      </c>
      <c r="D329">
        <v>70106</v>
      </c>
    </row>
    <row r="330" spans="1:4">
      <c r="A330" t="s">
        <v>1312</v>
      </c>
      <c r="B330" t="s">
        <v>481</v>
      </c>
      <c r="C330" t="s">
        <v>1220</v>
      </c>
      <c r="D330">
        <v>20505</v>
      </c>
    </row>
    <row r="331" spans="1:4">
      <c r="A331" t="s">
        <v>716</v>
      </c>
      <c r="B331" t="s">
        <v>484</v>
      </c>
      <c r="C331" t="s">
        <v>1142</v>
      </c>
      <c r="D331">
        <v>91003</v>
      </c>
    </row>
    <row r="332" spans="1:4">
      <c r="A332" t="s">
        <v>1313</v>
      </c>
      <c r="B332" t="s">
        <v>481</v>
      </c>
      <c r="C332" t="s">
        <v>1228</v>
      </c>
      <c r="D332">
        <v>20301</v>
      </c>
    </row>
    <row r="333" spans="1:4">
      <c r="A333" t="s">
        <v>1314</v>
      </c>
      <c r="B333" t="s">
        <v>482</v>
      </c>
      <c r="C333" t="s">
        <v>1208</v>
      </c>
      <c r="D333">
        <v>60306</v>
      </c>
    </row>
    <row r="334" spans="1:4">
      <c r="A334" t="s">
        <v>1315</v>
      </c>
      <c r="B334" t="s">
        <v>484</v>
      </c>
      <c r="C334" t="s">
        <v>1106</v>
      </c>
      <c r="D334">
        <v>90207</v>
      </c>
    </row>
    <row r="335" spans="1:4">
      <c r="A335" t="s">
        <v>1316</v>
      </c>
      <c r="B335" t="s">
        <v>484</v>
      </c>
      <c r="C335" t="s">
        <v>1142</v>
      </c>
      <c r="D335">
        <v>91004</v>
      </c>
    </row>
    <row r="336" spans="1:4">
      <c r="A336" t="s">
        <v>1317</v>
      </c>
      <c r="B336" t="s">
        <v>477</v>
      </c>
      <c r="C336" t="s">
        <v>1089</v>
      </c>
      <c r="D336">
        <v>130712</v>
      </c>
    </row>
    <row r="337" spans="1:4">
      <c r="A337" t="s">
        <v>747</v>
      </c>
      <c r="B337" t="s">
        <v>484</v>
      </c>
      <c r="C337" t="s">
        <v>1099</v>
      </c>
      <c r="D337">
        <v>91107</v>
      </c>
    </row>
    <row r="338" spans="1:4">
      <c r="A338" t="s">
        <v>1318</v>
      </c>
      <c r="B338" t="s">
        <v>484</v>
      </c>
      <c r="C338" t="s">
        <v>1106</v>
      </c>
      <c r="D338">
        <v>90208</v>
      </c>
    </row>
    <row r="339" spans="1:4">
      <c r="A339" t="s">
        <v>1319</v>
      </c>
      <c r="B339" t="s">
        <v>483</v>
      </c>
      <c r="C339" t="s">
        <v>663</v>
      </c>
      <c r="D339">
        <v>70212</v>
      </c>
    </row>
    <row r="340" spans="1:4">
      <c r="A340" t="s">
        <v>748</v>
      </c>
      <c r="B340" t="s">
        <v>484</v>
      </c>
      <c r="C340" t="s">
        <v>1099</v>
      </c>
      <c r="D340">
        <v>91112</v>
      </c>
    </row>
    <row r="341" spans="1:4">
      <c r="A341" t="s">
        <v>1320</v>
      </c>
      <c r="B341" t="s">
        <v>477</v>
      </c>
      <c r="C341" t="s">
        <v>1132</v>
      </c>
      <c r="D341">
        <v>130308</v>
      </c>
    </row>
    <row r="342" spans="1:4">
      <c r="A342" t="s">
        <v>1321</v>
      </c>
      <c r="B342" t="s">
        <v>483</v>
      </c>
      <c r="C342" t="s">
        <v>1088</v>
      </c>
      <c r="D342">
        <v>70709</v>
      </c>
    </row>
    <row r="343" spans="1:4">
      <c r="A343" t="s">
        <v>778</v>
      </c>
      <c r="B343" t="s">
        <v>483</v>
      </c>
      <c r="C343" t="s">
        <v>483</v>
      </c>
      <c r="D343">
        <v>70301</v>
      </c>
    </row>
    <row r="344" spans="1:4">
      <c r="A344" t="s">
        <v>1322</v>
      </c>
      <c r="B344" t="s">
        <v>484</v>
      </c>
      <c r="C344" t="s">
        <v>1106</v>
      </c>
      <c r="D344">
        <v>90209</v>
      </c>
    </row>
    <row r="345" spans="1:4">
      <c r="A345" t="s">
        <v>1323</v>
      </c>
      <c r="B345" t="s">
        <v>483</v>
      </c>
      <c r="C345" t="s">
        <v>1210</v>
      </c>
      <c r="D345">
        <v>70603</v>
      </c>
    </row>
    <row r="346" spans="1:4">
      <c r="A346" t="s">
        <v>1324</v>
      </c>
      <c r="B346" t="s">
        <v>485</v>
      </c>
      <c r="C346" t="s">
        <v>1291</v>
      </c>
      <c r="D346">
        <v>41103</v>
      </c>
    </row>
    <row r="347" spans="1:4">
      <c r="A347" t="s">
        <v>598</v>
      </c>
      <c r="B347" t="s">
        <v>1180</v>
      </c>
      <c r="C347" t="s">
        <v>1181</v>
      </c>
      <c r="D347">
        <v>110102</v>
      </c>
    </row>
    <row r="348" spans="1:4">
      <c r="A348" t="s">
        <v>1325</v>
      </c>
      <c r="B348" t="s">
        <v>485</v>
      </c>
      <c r="C348" t="s">
        <v>1113</v>
      </c>
      <c r="D348">
        <v>41306</v>
      </c>
    </row>
    <row r="349" spans="1:4">
      <c r="A349" t="s">
        <v>1326</v>
      </c>
      <c r="B349" t="s">
        <v>475</v>
      </c>
      <c r="C349" t="s">
        <v>1162</v>
      </c>
      <c r="D349">
        <v>120404</v>
      </c>
    </row>
    <row r="350" spans="1:4">
      <c r="A350" t="s">
        <v>1327</v>
      </c>
      <c r="B350" t="s">
        <v>482</v>
      </c>
      <c r="C350" t="s">
        <v>1203</v>
      </c>
      <c r="D350">
        <v>60602</v>
      </c>
    </row>
    <row r="351" spans="1:4">
      <c r="A351" t="s">
        <v>1328</v>
      </c>
      <c r="B351" t="s">
        <v>483</v>
      </c>
      <c r="C351" t="s">
        <v>483</v>
      </c>
      <c r="D351">
        <v>70305</v>
      </c>
    </row>
    <row r="352" spans="1:4">
      <c r="A352" t="s">
        <v>1328</v>
      </c>
      <c r="B352" t="s">
        <v>484</v>
      </c>
      <c r="C352" t="s">
        <v>1145</v>
      </c>
      <c r="D352">
        <v>90308</v>
      </c>
    </row>
    <row r="353" spans="1:4">
      <c r="A353" t="s">
        <v>574</v>
      </c>
      <c r="B353" t="s">
        <v>480</v>
      </c>
      <c r="C353" t="s">
        <v>480</v>
      </c>
      <c r="D353">
        <v>80816</v>
      </c>
    </row>
    <row r="354" spans="1:4">
      <c r="A354" t="s">
        <v>1329</v>
      </c>
      <c r="B354" t="s">
        <v>474</v>
      </c>
      <c r="C354" t="s">
        <v>1108</v>
      </c>
      <c r="D354">
        <v>10210</v>
      </c>
    </row>
    <row r="355" spans="1:4">
      <c r="A355" t="s">
        <v>1330</v>
      </c>
      <c r="B355" t="s">
        <v>483</v>
      </c>
      <c r="C355" t="s">
        <v>483</v>
      </c>
      <c r="D355">
        <v>70306</v>
      </c>
    </row>
    <row r="356" spans="1:4">
      <c r="A356" t="s">
        <v>1331</v>
      </c>
      <c r="B356" t="s">
        <v>484</v>
      </c>
      <c r="C356" t="s">
        <v>1106</v>
      </c>
      <c r="D356">
        <v>90210</v>
      </c>
    </row>
    <row r="357" spans="1:4">
      <c r="A357" t="s">
        <v>1025</v>
      </c>
      <c r="B357" t="s">
        <v>481</v>
      </c>
      <c r="C357" t="s">
        <v>1147</v>
      </c>
      <c r="D357">
        <v>20405</v>
      </c>
    </row>
    <row r="358" spans="1:4">
      <c r="A358" t="s">
        <v>1025</v>
      </c>
      <c r="B358" t="s">
        <v>484</v>
      </c>
      <c r="C358" t="s">
        <v>1152</v>
      </c>
      <c r="D358">
        <v>90702</v>
      </c>
    </row>
    <row r="359" spans="1:4">
      <c r="A359" t="s">
        <v>823</v>
      </c>
      <c r="B359" t="s">
        <v>477</v>
      </c>
      <c r="C359" t="s">
        <v>1112</v>
      </c>
      <c r="D359">
        <v>130407</v>
      </c>
    </row>
    <row r="360" spans="1:4">
      <c r="A360" t="s">
        <v>823</v>
      </c>
      <c r="B360" t="s">
        <v>485</v>
      </c>
      <c r="C360" t="s">
        <v>1291</v>
      </c>
      <c r="D360">
        <v>41101</v>
      </c>
    </row>
    <row r="361" spans="1:4">
      <c r="A361" t="s">
        <v>1332</v>
      </c>
      <c r="B361" t="s">
        <v>482</v>
      </c>
      <c r="C361" t="s">
        <v>1208</v>
      </c>
      <c r="D361">
        <v>60309</v>
      </c>
    </row>
    <row r="362" spans="1:4">
      <c r="A362" t="s">
        <v>669</v>
      </c>
      <c r="B362" t="s">
        <v>485</v>
      </c>
      <c r="C362" t="s">
        <v>699</v>
      </c>
      <c r="D362">
        <v>40606</v>
      </c>
    </row>
    <row r="363" spans="1:4">
      <c r="A363" t="s">
        <v>669</v>
      </c>
      <c r="B363" t="s">
        <v>481</v>
      </c>
      <c r="C363" t="s">
        <v>1228</v>
      </c>
      <c r="D363">
        <v>20306</v>
      </c>
    </row>
    <row r="364" spans="1:4">
      <c r="A364" t="s">
        <v>596</v>
      </c>
      <c r="B364" t="s">
        <v>480</v>
      </c>
      <c r="C364" t="s">
        <v>480</v>
      </c>
      <c r="D364">
        <v>80820</v>
      </c>
    </row>
    <row r="365" spans="1:4">
      <c r="A365" t="s">
        <v>620</v>
      </c>
      <c r="B365" t="s">
        <v>480</v>
      </c>
      <c r="C365" t="s">
        <v>769</v>
      </c>
      <c r="D365">
        <v>80505</v>
      </c>
    </row>
    <row r="366" spans="1:4">
      <c r="A366" t="s">
        <v>1333</v>
      </c>
      <c r="B366" t="s">
        <v>482</v>
      </c>
      <c r="C366" t="s">
        <v>1168</v>
      </c>
      <c r="D366">
        <v>60201</v>
      </c>
    </row>
    <row r="367" spans="1:4">
      <c r="A367" t="s">
        <v>1334</v>
      </c>
      <c r="B367" t="s">
        <v>477</v>
      </c>
      <c r="C367" t="s">
        <v>1132</v>
      </c>
      <c r="D367">
        <v>130309</v>
      </c>
    </row>
    <row r="368" spans="1:4">
      <c r="A368" t="s">
        <v>702</v>
      </c>
      <c r="B368" t="s">
        <v>483</v>
      </c>
      <c r="C368" t="s">
        <v>1100</v>
      </c>
      <c r="D368">
        <v>70409</v>
      </c>
    </row>
    <row r="369" spans="1:4">
      <c r="A369" t="s">
        <v>1335</v>
      </c>
      <c r="B369" t="s">
        <v>484</v>
      </c>
      <c r="C369" t="s">
        <v>702</v>
      </c>
      <c r="D369">
        <v>90501</v>
      </c>
    </row>
    <row r="370" spans="1:4">
      <c r="A370" t="s">
        <v>1336</v>
      </c>
      <c r="B370" t="s">
        <v>483</v>
      </c>
      <c r="C370" t="s">
        <v>663</v>
      </c>
      <c r="D370">
        <v>70213</v>
      </c>
    </row>
    <row r="371" spans="1:4">
      <c r="A371" t="s">
        <v>663</v>
      </c>
      <c r="B371" t="s">
        <v>474</v>
      </c>
      <c r="C371" t="s">
        <v>1108</v>
      </c>
      <c r="D371">
        <v>10207</v>
      </c>
    </row>
    <row r="372" spans="1:4">
      <c r="A372" t="s">
        <v>1337</v>
      </c>
      <c r="B372" t="s">
        <v>483</v>
      </c>
      <c r="C372" t="s">
        <v>663</v>
      </c>
      <c r="D372">
        <v>70201</v>
      </c>
    </row>
    <row r="373" spans="1:4">
      <c r="A373" t="s">
        <v>1338</v>
      </c>
      <c r="B373" t="s">
        <v>483</v>
      </c>
      <c r="C373" t="s">
        <v>663</v>
      </c>
      <c r="D373">
        <v>70214</v>
      </c>
    </row>
    <row r="374" spans="1:4">
      <c r="A374" t="s">
        <v>1339</v>
      </c>
      <c r="B374" t="s">
        <v>483</v>
      </c>
      <c r="C374" t="s">
        <v>1225</v>
      </c>
      <c r="D374">
        <v>70107</v>
      </c>
    </row>
    <row r="375" spans="1:4">
      <c r="A375" t="s">
        <v>1340</v>
      </c>
      <c r="B375" t="s">
        <v>477</v>
      </c>
      <c r="C375" t="s">
        <v>771</v>
      </c>
      <c r="D375">
        <v>130907</v>
      </c>
    </row>
    <row r="376" spans="1:4">
      <c r="A376" t="s">
        <v>1341</v>
      </c>
      <c r="B376" t="s">
        <v>484</v>
      </c>
      <c r="C376" t="s">
        <v>1155</v>
      </c>
      <c r="D376">
        <v>90604</v>
      </c>
    </row>
    <row r="377" spans="1:4">
      <c r="A377" t="s">
        <v>1341</v>
      </c>
      <c r="B377" t="s">
        <v>482</v>
      </c>
      <c r="C377" t="s">
        <v>1168</v>
      </c>
      <c r="D377">
        <v>60205</v>
      </c>
    </row>
    <row r="378" spans="1:4">
      <c r="A378" t="s">
        <v>713</v>
      </c>
      <c r="B378" t="s">
        <v>477</v>
      </c>
      <c r="C378" t="s">
        <v>1132</v>
      </c>
      <c r="D378">
        <v>130310</v>
      </c>
    </row>
    <row r="379" spans="1:4">
      <c r="A379" t="s">
        <v>1342</v>
      </c>
      <c r="B379" t="s">
        <v>476</v>
      </c>
      <c r="C379" t="s">
        <v>476</v>
      </c>
      <c r="D379">
        <v>30108</v>
      </c>
    </row>
    <row r="380" spans="1:4">
      <c r="A380" t="s">
        <v>792</v>
      </c>
      <c r="B380" t="s">
        <v>485</v>
      </c>
      <c r="C380" t="s">
        <v>609</v>
      </c>
      <c r="D380">
        <v>40202</v>
      </c>
    </row>
    <row r="381" spans="1:4">
      <c r="A381" t="s">
        <v>1343</v>
      </c>
      <c r="B381" t="s">
        <v>483</v>
      </c>
      <c r="C381" t="s">
        <v>1225</v>
      </c>
      <c r="D381">
        <v>70108</v>
      </c>
    </row>
    <row r="382" spans="1:4">
      <c r="A382" t="s">
        <v>1344</v>
      </c>
      <c r="B382" t="s">
        <v>482</v>
      </c>
      <c r="C382" t="s">
        <v>1172</v>
      </c>
      <c r="D382">
        <v>60104</v>
      </c>
    </row>
    <row r="383" spans="1:4">
      <c r="A383" t="s">
        <v>984</v>
      </c>
      <c r="B383" t="s">
        <v>484</v>
      </c>
      <c r="C383" t="s">
        <v>1093</v>
      </c>
      <c r="D383">
        <v>91201</v>
      </c>
    </row>
    <row r="384" spans="1:4">
      <c r="A384" t="s">
        <v>1345</v>
      </c>
      <c r="B384" t="s">
        <v>482</v>
      </c>
      <c r="C384" t="s">
        <v>1129</v>
      </c>
      <c r="D384">
        <v>60504</v>
      </c>
    </row>
    <row r="385" spans="1:4">
      <c r="A385" t="s">
        <v>1346</v>
      </c>
      <c r="B385" t="s">
        <v>483</v>
      </c>
      <c r="C385" t="s">
        <v>1100</v>
      </c>
      <c r="D385">
        <v>70410</v>
      </c>
    </row>
    <row r="386" spans="1:4">
      <c r="A386" t="s">
        <v>1347</v>
      </c>
      <c r="B386" t="s">
        <v>481</v>
      </c>
      <c r="C386" t="s">
        <v>1228</v>
      </c>
      <c r="D386">
        <v>20304</v>
      </c>
    </row>
    <row r="387" spans="1:4">
      <c r="A387" t="s">
        <v>1347</v>
      </c>
      <c r="B387" t="s">
        <v>482</v>
      </c>
      <c r="C387" t="s">
        <v>1164</v>
      </c>
      <c r="D387">
        <v>60404</v>
      </c>
    </row>
    <row r="388" spans="1:4">
      <c r="A388" t="s">
        <v>1347</v>
      </c>
      <c r="B388" t="s">
        <v>484</v>
      </c>
      <c r="C388" t="s">
        <v>750</v>
      </c>
      <c r="D388">
        <v>90404</v>
      </c>
    </row>
    <row r="389" spans="1:4">
      <c r="A389" t="s">
        <v>1348</v>
      </c>
      <c r="B389" t="s">
        <v>483</v>
      </c>
      <c r="C389" t="s">
        <v>483</v>
      </c>
      <c r="D389">
        <v>70309</v>
      </c>
    </row>
    <row r="390" spans="1:4">
      <c r="A390" t="s">
        <v>773</v>
      </c>
      <c r="B390" t="s">
        <v>481</v>
      </c>
      <c r="C390" t="s">
        <v>1228</v>
      </c>
      <c r="D390">
        <v>20307</v>
      </c>
    </row>
    <row r="391" spans="1:4">
      <c r="A391" t="s">
        <v>1349</v>
      </c>
      <c r="B391" t="s">
        <v>484</v>
      </c>
      <c r="C391" t="s">
        <v>702</v>
      </c>
      <c r="D391">
        <v>90507</v>
      </c>
    </row>
    <row r="392" spans="1:4">
      <c r="A392" t="s">
        <v>1350</v>
      </c>
      <c r="B392" t="s">
        <v>475</v>
      </c>
      <c r="C392" t="s">
        <v>1084</v>
      </c>
      <c r="D392">
        <v>120903</v>
      </c>
    </row>
    <row r="393" spans="1:4">
      <c r="A393" t="s">
        <v>676</v>
      </c>
      <c r="B393" t="s">
        <v>484</v>
      </c>
      <c r="C393" t="s">
        <v>1142</v>
      </c>
      <c r="D393">
        <v>91008</v>
      </c>
    </row>
    <row r="394" spans="1:4">
      <c r="A394" t="s">
        <v>676</v>
      </c>
      <c r="B394" t="s">
        <v>485</v>
      </c>
      <c r="C394" t="s">
        <v>1197</v>
      </c>
      <c r="D394">
        <v>40708</v>
      </c>
    </row>
    <row r="395" spans="1:4">
      <c r="A395" t="s">
        <v>1351</v>
      </c>
      <c r="B395" t="s">
        <v>485</v>
      </c>
      <c r="C395" t="s">
        <v>1197</v>
      </c>
      <c r="D395">
        <v>40703</v>
      </c>
    </row>
    <row r="396" spans="1:4">
      <c r="A396" t="s">
        <v>1352</v>
      </c>
      <c r="B396" t="s">
        <v>485</v>
      </c>
      <c r="C396" t="s">
        <v>660</v>
      </c>
      <c r="D396">
        <v>40803</v>
      </c>
    </row>
    <row r="397" spans="1:4">
      <c r="A397" t="s">
        <v>1352</v>
      </c>
      <c r="B397" t="s">
        <v>483</v>
      </c>
      <c r="C397" t="s">
        <v>483</v>
      </c>
      <c r="D397">
        <v>70307</v>
      </c>
    </row>
    <row r="398" spans="1:4">
      <c r="A398" t="s">
        <v>1353</v>
      </c>
      <c r="B398" t="s">
        <v>483</v>
      </c>
      <c r="C398" t="s">
        <v>1354</v>
      </c>
      <c r="D398">
        <v>70502</v>
      </c>
    </row>
    <row r="399" spans="1:4">
      <c r="A399" t="s">
        <v>1355</v>
      </c>
      <c r="B399" t="s">
        <v>482</v>
      </c>
      <c r="C399" t="s">
        <v>1176</v>
      </c>
      <c r="D399">
        <v>60705</v>
      </c>
    </row>
    <row r="400" spans="1:4">
      <c r="A400" t="s">
        <v>1356</v>
      </c>
      <c r="B400" t="s">
        <v>484</v>
      </c>
      <c r="C400" t="s">
        <v>1152</v>
      </c>
      <c r="D400">
        <v>90703</v>
      </c>
    </row>
    <row r="401" spans="1:4">
      <c r="A401" t="s">
        <v>1356</v>
      </c>
      <c r="B401" t="s">
        <v>482</v>
      </c>
      <c r="C401" t="s">
        <v>1129</v>
      </c>
      <c r="D401">
        <v>60503</v>
      </c>
    </row>
    <row r="402" spans="1:4">
      <c r="A402" t="s">
        <v>1357</v>
      </c>
      <c r="B402" t="s">
        <v>482</v>
      </c>
      <c r="C402" t="s">
        <v>1208</v>
      </c>
      <c r="D402">
        <v>60307</v>
      </c>
    </row>
    <row r="403" spans="1:4">
      <c r="A403" t="s">
        <v>1358</v>
      </c>
      <c r="B403" t="s">
        <v>482</v>
      </c>
      <c r="C403" t="s">
        <v>1208</v>
      </c>
      <c r="D403">
        <v>60308</v>
      </c>
    </row>
    <row r="404" spans="1:4">
      <c r="A404" t="s">
        <v>1359</v>
      </c>
      <c r="B404" t="s">
        <v>477</v>
      </c>
      <c r="C404" t="s">
        <v>1089</v>
      </c>
      <c r="D404">
        <v>130713</v>
      </c>
    </row>
    <row r="405" spans="1:4">
      <c r="A405" t="s">
        <v>1360</v>
      </c>
      <c r="B405" t="s">
        <v>484</v>
      </c>
      <c r="C405" t="s">
        <v>607</v>
      </c>
      <c r="D405">
        <v>90803</v>
      </c>
    </row>
    <row r="406" spans="1:4">
      <c r="A406" t="s">
        <v>765</v>
      </c>
      <c r="B406" t="s">
        <v>477</v>
      </c>
      <c r="C406" t="s">
        <v>771</v>
      </c>
      <c r="D406">
        <v>130908</v>
      </c>
    </row>
    <row r="407" spans="1:4">
      <c r="A407" t="s">
        <v>1361</v>
      </c>
      <c r="B407" t="s">
        <v>482</v>
      </c>
      <c r="C407" t="s">
        <v>1164</v>
      </c>
      <c r="D407">
        <v>60403</v>
      </c>
    </row>
    <row r="408" spans="1:4">
      <c r="A408" t="s">
        <v>1362</v>
      </c>
      <c r="B408" t="s">
        <v>484</v>
      </c>
      <c r="C408" t="s">
        <v>750</v>
      </c>
      <c r="D408">
        <v>90406</v>
      </c>
    </row>
    <row r="409" spans="1:4">
      <c r="A409" t="s">
        <v>700</v>
      </c>
      <c r="B409" t="s">
        <v>485</v>
      </c>
      <c r="C409" t="s">
        <v>1085</v>
      </c>
      <c r="D409">
        <v>40406</v>
      </c>
    </row>
    <row r="410" spans="1:4">
      <c r="A410" t="s">
        <v>1363</v>
      </c>
      <c r="B410" t="s">
        <v>483</v>
      </c>
      <c r="C410" t="s">
        <v>483</v>
      </c>
      <c r="D410">
        <v>70308</v>
      </c>
    </row>
    <row r="411" spans="1:4">
      <c r="A411" t="s">
        <v>1364</v>
      </c>
      <c r="B411" t="s">
        <v>482</v>
      </c>
      <c r="C411" t="s">
        <v>1208</v>
      </c>
      <c r="D411">
        <v>60301</v>
      </c>
    </row>
    <row r="412" spans="1:4">
      <c r="A412" t="s">
        <v>797</v>
      </c>
      <c r="B412" t="s">
        <v>484</v>
      </c>
      <c r="C412" t="s">
        <v>1145</v>
      </c>
      <c r="D412">
        <v>90304</v>
      </c>
    </row>
    <row r="413" spans="1:4">
      <c r="A413" t="s">
        <v>1365</v>
      </c>
      <c r="B413" t="s">
        <v>483</v>
      </c>
      <c r="C413" t="s">
        <v>1100</v>
      </c>
      <c r="D413">
        <v>70401</v>
      </c>
    </row>
    <row r="414" spans="1:4">
      <c r="A414" t="s">
        <v>1366</v>
      </c>
      <c r="B414" t="s">
        <v>475</v>
      </c>
      <c r="C414" t="s">
        <v>1126</v>
      </c>
      <c r="D414">
        <v>120804</v>
      </c>
    </row>
    <row r="415" spans="1:4">
      <c r="A415" t="s">
        <v>1367</v>
      </c>
      <c r="B415" t="s">
        <v>484</v>
      </c>
      <c r="C415" t="s">
        <v>702</v>
      </c>
      <c r="D415">
        <v>90513</v>
      </c>
    </row>
    <row r="416" spans="1:4">
      <c r="A416" t="s">
        <v>1368</v>
      </c>
      <c r="B416" t="s">
        <v>1180</v>
      </c>
      <c r="C416" t="s">
        <v>1181</v>
      </c>
      <c r="D416">
        <v>110103</v>
      </c>
    </row>
    <row r="417" spans="1:4">
      <c r="A417" t="s">
        <v>1369</v>
      </c>
      <c r="B417" t="s">
        <v>475</v>
      </c>
      <c r="C417" t="s">
        <v>1086</v>
      </c>
      <c r="D417">
        <v>120307</v>
      </c>
    </row>
    <row r="418" spans="1:4">
      <c r="A418" t="s">
        <v>684</v>
      </c>
      <c r="B418" t="s">
        <v>476</v>
      </c>
      <c r="C418" t="s">
        <v>1131</v>
      </c>
      <c r="D418">
        <v>30405</v>
      </c>
    </row>
    <row r="419" spans="1:4">
      <c r="A419" t="s">
        <v>1370</v>
      </c>
      <c r="B419" t="s">
        <v>483</v>
      </c>
      <c r="C419" t="s">
        <v>1354</v>
      </c>
      <c r="D419">
        <v>70503</v>
      </c>
    </row>
    <row r="420" spans="1:4">
      <c r="A420" t="s">
        <v>642</v>
      </c>
      <c r="B420" t="s">
        <v>480</v>
      </c>
      <c r="C420" t="s">
        <v>1090</v>
      </c>
      <c r="D420">
        <v>81004</v>
      </c>
    </row>
    <row r="421" spans="1:4">
      <c r="A421" t="s">
        <v>1371</v>
      </c>
      <c r="B421" t="s">
        <v>482</v>
      </c>
      <c r="C421" t="s">
        <v>1164</v>
      </c>
      <c r="D421">
        <v>60407</v>
      </c>
    </row>
    <row r="422" spans="1:4">
      <c r="A422" t="s">
        <v>1372</v>
      </c>
      <c r="B422" t="s">
        <v>477</v>
      </c>
      <c r="C422" t="s">
        <v>1089</v>
      </c>
      <c r="D422">
        <v>130714</v>
      </c>
    </row>
    <row r="423" spans="1:4">
      <c r="A423" t="s">
        <v>603</v>
      </c>
      <c r="B423" t="s">
        <v>479</v>
      </c>
      <c r="C423" t="s">
        <v>624</v>
      </c>
      <c r="D423">
        <v>50208</v>
      </c>
    </row>
    <row r="424" spans="1:4">
      <c r="A424" t="s">
        <v>1373</v>
      </c>
      <c r="B424" t="s">
        <v>476</v>
      </c>
      <c r="C424" t="s">
        <v>1184</v>
      </c>
      <c r="D424">
        <v>30301</v>
      </c>
    </row>
    <row r="425" spans="1:4">
      <c r="A425" t="s">
        <v>1374</v>
      </c>
      <c r="B425" t="s">
        <v>474</v>
      </c>
      <c r="C425" t="s">
        <v>1102</v>
      </c>
      <c r="D425">
        <v>10302</v>
      </c>
    </row>
    <row r="426" spans="1:4">
      <c r="A426" t="s">
        <v>1374</v>
      </c>
      <c r="B426" t="s">
        <v>476</v>
      </c>
      <c r="C426" t="s">
        <v>1191</v>
      </c>
      <c r="D426">
        <v>30503</v>
      </c>
    </row>
    <row r="427" spans="1:4">
      <c r="A427" t="s">
        <v>1375</v>
      </c>
      <c r="B427" t="s">
        <v>483</v>
      </c>
      <c r="C427" t="s">
        <v>1100</v>
      </c>
      <c r="D427">
        <v>70411</v>
      </c>
    </row>
    <row r="428" spans="1:4">
      <c r="A428" t="s">
        <v>730</v>
      </c>
      <c r="B428" t="s">
        <v>482</v>
      </c>
      <c r="C428" t="s">
        <v>1172</v>
      </c>
      <c r="D428">
        <v>60103</v>
      </c>
    </row>
    <row r="429" spans="1:4">
      <c r="A429" t="s">
        <v>1376</v>
      </c>
      <c r="B429" t="s">
        <v>484</v>
      </c>
      <c r="C429" t="s">
        <v>1106</v>
      </c>
      <c r="D429">
        <v>90211</v>
      </c>
    </row>
    <row r="430" spans="1:4">
      <c r="A430" t="s">
        <v>1377</v>
      </c>
      <c r="B430" t="s">
        <v>485</v>
      </c>
      <c r="C430" t="s">
        <v>1120</v>
      </c>
      <c r="D430">
        <v>41004</v>
      </c>
    </row>
    <row r="431" spans="1:4">
      <c r="A431" t="s">
        <v>774</v>
      </c>
      <c r="B431" t="s">
        <v>484</v>
      </c>
      <c r="C431" t="s">
        <v>1155</v>
      </c>
      <c r="D431">
        <v>90601</v>
      </c>
    </row>
    <row r="432" spans="1:4">
      <c r="A432" t="s">
        <v>1378</v>
      </c>
      <c r="B432" t="s">
        <v>475</v>
      </c>
      <c r="C432" t="s">
        <v>1086</v>
      </c>
      <c r="D432">
        <v>120316</v>
      </c>
    </row>
    <row r="433" spans="1:4">
      <c r="A433" t="s">
        <v>717</v>
      </c>
      <c r="B433" t="s">
        <v>475</v>
      </c>
      <c r="C433" t="s">
        <v>593</v>
      </c>
      <c r="D433">
        <v>120606</v>
      </c>
    </row>
    <row r="434" spans="1:4">
      <c r="A434" t="s">
        <v>1379</v>
      </c>
      <c r="B434" t="s">
        <v>475</v>
      </c>
      <c r="C434" t="s">
        <v>1117</v>
      </c>
      <c r="D434">
        <v>120107</v>
      </c>
    </row>
    <row r="435" spans="1:4">
      <c r="A435" t="s">
        <v>1380</v>
      </c>
      <c r="B435" t="s">
        <v>474</v>
      </c>
      <c r="C435" t="s">
        <v>1082</v>
      </c>
      <c r="D435">
        <v>10404</v>
      </c>
    </row>
    <row r="436" spans="1:4">
      <c r="A436" t="s">
        <v>627</v>
      </c>
      <c r="B436" t="s">
        <v>478</v>
      </c>
      <c r="C436" t="s">
        <v>478</v>
      </c>
      <c r="D436">
        <v>100101</v>
      </c>
    </row>
    <row r="437" spans="1:4">
      <c r="A437" t="s">
        <v>738</v>
      </c>
      <c r="B437" t="s">
        <v>481</v>
      </c>
      <c r="C437" t="s">
        <v>1147</v>
      </c>
      <c r="D437">
        <v>20401</v>
      </c>
    </row>
    <row r="438" spans="1:4">
      <c r="A438" t="s">
        <v>1381</v>
      </c>
      <c r="B438" t="s">
        <v>475</v>
      </c>
      <c r="C438" t="s">
        <v>1117</v>
      </c>
      <c r="D438">
        <v>120108</v>
      </c>
    </row>
    <row r="439" spans="1:4">
      <c r="A439" t="s">
        <v>1382</v>
      </c>
      <c r="B439" t="s">
        <v>475</v>
      </c>
      <c r="C439" t="s">
        <v>1086</v>
      </c>
      <c r="D439">
        <v>120308</v>
      </c>
    </row>
    <row r="440" spans="1:4">
      <c r="A440" t="s">
        <v>1383</v>
      </c>
      <c r="B440" t="s">
        <v>476</v>
      </c>
      <c r="C440" t="s">
        <v>1191</v>
      </c>
      <c r="D440">
        <v>30504</v>
      </c>
    </row>
    <row r="441" spans="1:4">
      <c r="A441" t="s">
        <v>1384</v>
      </c>
      <c r="B441" t="s">
        <v>483</v>
      </c>
      <c r="C441" t="s">
        <v>663</v>
      </c>
      <c r="D441">
        <v>70215</v>
      </c>
    </row>
    <row r="442" spans="1:4">
      <c r="A442" t="s">
        <v>1385</v>
      </c>
      <c r="B442" t="s">
        <v>485</v>
      </c>
      <c r="C442" t="s">
        <v>1166</v>
      </c>
      <c r="D442">
        <v>41404</v>
      </c>
    </row>
    <row r="443" spans="1:4">
      <c r="A443" t="s">
        <v>1386</v>
      </c>
      <c r="B443" t="s">
        <v>476</v>
      </c>
      <c r="C443" t="s">
        <v>1387</v>
      </c>
      <c r="D443">
        <v>30602</v>
      </c>
    </row>
    <row r="444" spans="1:4">
      <c r="A444" t="s">
        <v>1388</v>
      </c>
      <c r="B444" t="s">
        <v>477</v>
      </c>
      <c r="C444" t="s">
        <v>1112</v>
      </c>
      <c r="D444">
        <v>130408</v>
      </c>
    </row>
    <row r="445" spans="1:4">
      <c r="A445" t="s">
        <v>1389</v>
      </c>
      <c r="B445" t="s">
        <v>476</v>
      </c>
      <c r="C445" t="s">
        <v>476</v>
      </c>
      <c r="D445">
        <v>30109</v>
      </c>
    </row>
    <row r="446" spans="1:4">
      <c r="A446" t="s">
        <v>1390</v>
      </c>
      <c r="B446" t="s">
        <v>476</v>
      </c>
      <c r="C446" t="s">
        <v>1074</v>
      </c>
      <c r="D446">
        <v>30201</v>
      </c>
    </row>
    <row r="447" spans="1:4">
      <c r="A447" t="s">
        <v>735</v>
      </c>
      <c r="B447" t="s">
        <v>477</v>
      </c>
      <c r="C447" t="s">
        <v>1095</v>
      </c>
      <c r="D447">
        <v>130103</v>
      </c>
    </row>
    <row r="448" spans="1:4">
      <c r="A448" t="s">
        <v>1391</v>
      </c>
      <c r="B448" t="s">
        <v>485</v>
      </c>
      <c r="C448" t="s">
        <v>1081</v>
      </c>
      <c r="D448">
        <v>40109</v>
      </c>
    </row>
    <row r="449" spans="1:4">
      <c r="A449" t="s">
        <v>659</v>
      </c>
      <c r="B449" t="s">
        <v>484</v>
      </c>
      <c r="C449" t="s">
        <v>1142</v>
      </c>
      <c r="D449">
        <v>91014</v>
      </c>
    </row>
    <row r="450" spans="1:4">
      <c r="A450" t="s">
        <v>1392</v>
      </c>
      <c r="B450" t="s">
        <v>477</v>
      </c>
      <c r="C450" t="s">
        <v>1089</v>
      </c>
      <c r="D450">
        <v>130715</v>
      </c>
    </row>
    <row r="451" spans="1:4">
      <c r="A451" t="s">
        <v>795</v>
      </c>
      <c r="B451" t="s">
        <v>482</v>
      </c>
      <c r="C451" t="s">
        <v>1164</v>
      </c>
      <c r="D451">
        <v>60401</v>
      </c>
    </row>
    <row r="452" spans="1:4">
      <c r="A452" t="s">
        <v>1393</v>
      </c>
      <c r="B452" t="s">
        <v>481</v>
      </c>
      <c r="C452" t="s">
        <v>1220</v>
      </c>
      <c r="D452">
        <v>20501</v>
      </c>
    </row>
    <row r="453" spans="1:4">
      <c r="A453" t="s">
        <v>573</v>
      </c>
      <c r="B453" t="s">
        <v>480</v>
      </c>
      <c r="C453" t="s">
        <v>1090</v>
      </c>
      <c r="D453">
        <v>81008</v>
      </c>
    </row>
    <row r="454" spans="1:4">
      <c r="A454" t="s">
        <v>1394</v>
      </c>
      <c r="B454" t="s">
        <v>483</v>
      </c>
      <c r="C454" t="s">
        <v>1354</v>
      </c>
      <c r="D454">
        <v>70505</v>
      </c>
    </row>
    <row r="455" spans="1:4">
      <c r="A455" t="s">
        <v>1395</v>
      </c>
      <c r="B455" t="s">
        <v>480</v>
      </c>
      <c r="C455" t="s">
        <v>1396</v>
      </c>
      <c r="D455">
        <v>81102</v>
      </c>
    </row>
    <row r="456" spans="1:4">
      <c r="A456" t="s">
        <v>1397</v>
      </c>
      <c r="B456" t="s">
        <v>480</v>
      </c>
      <c r="C456" t="s">
        <v>1396</v>
      </c>
      <c r="D456">
        <v>81103</v>
      </c>
    </row>
    <row r="457" spans="1:4">
      <c r="A457" t="s">
        <v>575</v>
      </c>
      <c r="B457" t="s">
        <v>480</v>
      </c>
      <c r="C457" t="s">
        <v>480</v>
      </c>
      <c r="D457">
        <v>80817</v>
      </c>
    </row>
    <row r="458" spans="1:4">
      <c r="A458" t="s">
        <v>794</v>
      </c>
      <c r="B458" t="s">
        <v>485</v>
      </c>
      <c r="C458" t="s">
        <v>660</v>
      </c>
      <c r="D458">
        <v>40804</v>
      </c>
    </row>
    <row r="459" spans="1:4">
      <c r="A459" t="s">
        <v>670</v>
      </c>
      <c r="B459" t="s">
        <v>481</v>
      </c>
      <c r="C459" t="s">
        <v>1144</v>
      </c>
      <c r="D459">
        <v>20606</v>
      </c>
    </row>
    <row r="460" spans="1:4">
      <c r="A460" t="s">
        <v>1398</v>
      </c>
      <c r="B460" t="s">
        <v>476</v>
      </c>
      <c r="C460" t="s">
        <v>1191</v>
      </c>
      <c r="D460">
        <v>30501</v>
      </c>
    </row>
    <row r="461" spans="1:4">
      <c r="A461" t="s">
        <v>1399</v>
      </c>
      <c r="B461" t="s">
        <v>476</v>
      </c>
      <c r="C461" t="s">
        <v>1074</v>
      </c>
      <c r="D461">
        <v>30205</v>
      </c>
    </row>
    <row r="462" spans="1:4">
      <c r="A462" t="s">
        <v>715</v>
      </c>
      <c r="B462" t="s">
        <v>485</v>
      </c>
      <c r="C462" t="s">
        <v>1085</v>
      </c>
      <c r="D462">
        <v>40403</v>
      </c>
    </row>
    <row r="463" spans="1:4">
      <c r="A463" t="s">
        <v>715</v>
      </c>
      <c r="B463" t="s">
        <v>476</v>
      </c>
      <c r="C463" t="s">
        <v>1191</v>
      </c>
      <c r="D463">
        <v>30505</v>
      </c>
    </row>
    <row r="464" spans="1:4">
      <c r="A464" t="s">
        <v>715</v>
      </c>
      <c r="B464" t="s">
        <v>483</v>
      </c>
      <c r="C464" t="s">
        <v>663</v>
      </c>
      <c r="D464">
        <v>70216</v>
      </c>
    </row>
    <row r="465" spans="1:5">
      <c r="A465" t="s">
        <v>1400</v>
      </c>
      <c r="B465" t="s">
        <v>485</v>
      </c>
      <c r="C465" t="s">
        <v>1081</v>
      </c>
      <c r="D465">
        <v>40105</v>
      </c>
    </row>
    <row r="466" spans="1:5">
      <c r="A466" t="s">
        <v>1401</v>
      </c>
      <c r="B466" t="s">
        <v>485</v>
      </c>
      <c r="C466" t="s">
        <v>1098</v>
      </c>
      <c r="D466">
        <v>40306</v>
      </c>
    </row>
    <row r="467" spans="1:5">
      <c r="A467" t="s">
        <v>1401</v>
      </c>
      <c r="B467" t="s">
        <v>483</v>
      </c>
      <c r="C467" t="s">
        <v>1210</v>
      </c>
      <c r="D467">
        <v>70604</v>
      </c>
    </row>
    <row r="468" spans="1:5">
      <c r="A468" t="s">
        <v>1402</v>
      </c>
      <c r="B468" t="s">
        <v>482</v>
      </c>
      <c r="C468" t="s">
        <v>1129</v>
      </c>
      <c r="D468">
        <v>60505</v>
      </c>
    </row>
    <row r="469" spans="1:5">
      <c r="A469" t="s">
        <v>760</v>
      </c>
      <c r="B469" t="s">
        <v>482</v>
      </c>
      <c r="C469" t="s">
        <v>1129</v>
      </c>
      <c r="D469">
        <v>60501</v>
      </c>
    </row>
    <row r="470" spans="1:5">
      <c r="A470" t="s">
        <v>1403</v>
      </c>
      <c r="B470" t="s">
        <v>483</v>
      </c>
      <c r="C470" t="s">
        <v>1210</v>
      </c>
      <c r="D470">
        <v>70605</v>
      </c>
    </row>
    <row r="471" spans="1:5">
      <c r="A471" t="s">
        <v>587</v>
      </c>
      <c r="B471" t="s">
        <v>480</v>
      </c>
      <c r="C471" t="s">
        <v>480</v>
      </c>
      <c r="D471">
        <v>80810</v>
      </c>
    </row>
    <row r="472" spans="1:5">
      <c r="A472" t="s">
        <v>1404</v>
      </c>
      <c r="B472" t="s">
        <v>480</v>
      </c>
      <c r="C472" t="s">
        <v>1122</v>
      </c>
      <c r="D472">
        <v>80604</v>
      </c>
    </row>
    <row r="473" spans="1:5">
      <c r="A473" t="s">
        <v>654</v>
      </c>
      <c r="B473" t="s">
        <v>485</v>
      </c>
      <c r="C473" t="s">
        <v>1166</v>
      </c>
      <c r="D473">
        <v>41405</v>
      </c>
    </row>
    <row r="474" spans="1:5">
      <c r="A474" t="s">
        <v>1405</v>
      </c>
      <c r="B474" t="s">
        <v>479</v>
      </c>
      <c r="C474" t="s">
        <v>624</v>
      </c>
      <c r="D474">
        <v>50203</v>
      </c>
    </row>
    <row r="475" spans="1:5">
      <c r="A475" t="s">
        <v>1406</v>
      </c>
      <c r="B475" t="s">
        <v>483</v>
      </c>
      <c r="C475" t="s">
        <v>1354</v>
      </c>
      <c r="D475">
        <v>70501</v>
      </c>
    </row>
    <row r="476" spans="1:5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592</v>
      </c>
      <c r="B477" t="s">
        <v>485</v>
      </c>
      <c r="C477" t="s">
        <v>699</v>
      </c>
      <c r="D477">
        <v>40607</v>
      </c>
      <c r="E477" s="49"/>
    </row>
    <row r="478" spans="1:5">
      <c r="A478" t="s">
        <v>592</v>
      </c>
      <c r="B478" t="s">
        <v>485</v>
      </c>
      <c r="C478" t="s">
        <v>1098</v>
      </c>
      <c r="D478">
        <v>40307</v>
      </c>
    </row>
    <row r="479" spans="1:5">
      <c r="A479" t="s">
        <v>1407</v>
      </c>
      <c r="B479" t="s">
        <v>480</v>
      </c>
      <c r="C479" t="s">
        <v>1299</v>
      </c>
      <c r="D479">
        <v>80205</v>
      </c>
    </row>
    <row r="480" spans="1:5">
      <c r="A480" t="s">
        <v>625</v>
      </c>
      <c r="B480" t="s">
        <v>480</v>
      </c>
      <c r="C480" t="s">
        <v>480</v>
      </c>
      <c r="D480">
        <v>99999</v>
      </c>
    </row>
    <row r="481" spans="1:4">
      <c r="A481" t="s">
        <v>638</v>
      </c>
      <c r="B481" t="s">
        <v>481</v>
      </c>
      <c r="C481" t="s">
        <v>1144</v>
      </c>
      <c r="D481">
        <v>20601</v>
      </c>
    </row>
    <row r="482" spans="1:4">
      <c r="A482" t="s">
        <v>681</v>
      </c>
      <c r="B482" t="s">
        <v>475</v>
      </c>
      <c r="C482" t="s">
        <v>1086</v>
      </c>
      <c r="D482">
        <v>120309</v>
      </c>
    </row>
    <row r="483" spans="1:4">
      <c r="A483" t="s">
        <v>681</v>
      </c>
      <c r="B483" t="s">
        <v>483</v>
      </c>
      <c r="C483" t="s">
        <v>663</v>
      </c>
      <c r="D483">
        <v>70217</v>
      </c>
    </row>
    <row r="484" spans="1:4">
      <c r="A484" t="s">
        <v>1408</v>
      </c>
      <c r="B484" t="s">
        <v>482</v>
      </c>
      <c r="C484" t="s">
        <v>1164</v>
      </c>
      <c r="D484">
        <v>60405</v>
      </c>
    </row>
    <row r="485" spans="1:4">
      <c r="A485" t="s">
        <v>1409</v>
      </c>
      <c r="B485" t="s">
        <v>483</v>
      </c>
      <c r="C485" t="s">
        <v>1225</v>
      </c>
      <c r="D485">
        <v>70110</v>
      </c>
    </row>
    <row r="486" spans="1:4">
      <c r="A486" t="s">
        <v>1410</v>
      </c>
      <c r="B486" t="s">
        <v>482</v>
      </c>
      <c r="C486" t="s">
        <v>1203</v>
      </c>
      <c r="D486">
        <v>60601</v>
      </c>
    </row>
    <row r="487" spans="1:4">
      <c r="A487" t="s">
        <v>1411</v>
      </c>
      <c r="B487" t="s">
        <v>475</v>
      </c>
      <c r="C487" t="s">
        <v>593</v>
      </c>
      <c r="D487">
        <v>120607</v>
      </c>
    </row>
    <row r="488" spans="1:4">
      <c r="A488" t="s">
        <v>691</v>
      </c>
      <c r="B488" t="s">
        <v>481</v>
      </c>
      <c r="C488" t="s">
        <v>1228</v>
      </c>
      <c r="D488">
        <v>20305</v>
      </c>
    </row>
    <row r="489" spans="1:4">
      <c r="A489" t="s">
        <v>821</v>
      </c>
      <c r="B489" t="s">
        <v>484</v>
      </c>
      <c r="C489" t="s">
        <v>1155</v>
      </c>
      <c r="D489">
        <v>90605</v>
      </c>
    </row>
    <row r="490" spans="1:4">
      <c r="A490" t="s">
        <v>624</v>
      </c>
      <c r="B490" t="s">
        <v>479</v>
      </c>
      <c r="C490" t="s">
        <v>624</v>
      </c>
      <c r="D490">
        <v>50204</v>
      </c>
    </row>
    <row r="491" spans="1:4">
      <c r="A491" t="s">
        <v>1412</v>
      </c>
      <c r="B491" t="s">
        <v>476</v>
      </c>
      <c r="C491" t="s">
        <v>1074</v>
      </c>
      <c r="D491">
        <v>30206</v>
      </c>
    </row>
    <row r="492" spans="1:4">
      <c r="A492" t="s">
        <v>1413</v>
      </c>
      <c r="B492" t="s">
        <v>484</v>
      </c>
      <c r="C492" t="s">
        <v>702</v>
      </c>
      <c r="D492">
        <v>90508</v>
      </c>
    </row>
    <row r="493" spans="1:4">
      <c r="A493" t="s">
        <v>1414</v>
      </c>
      <c r="B493" t="s">
        <v>476</v>
      </c>
      <c r="C493" t="s">
        <v>1191</v>
      </c>
      <c r="D493">
        <v>30506</v>
      </c>
    </row>
    <row r="494" spans="1:4">
      <c r="A494" t="s">
        <v>630</v>
      </c>
      <c r="B494" t="s">
        <v>477</v>
      </c>
      <c r="C494" t="s">
        <v>1089</v>
      </c>
      <c r="D494">
        <v>130716</v>
      </c>
    </row>
    <row r="495" spans="1:4">
      <c r="A495" t="s">
        <v>1415</v>
      </c>
      <c r="B495" t="s">
        <v>485</v>
      </c>
      <c r="C495" t="s">
        <v>1120</v>
      </c>
      <c r="D495">
        <v>41005</v>
      </c>
    </row>
    <row r="496" spans="1:4">
      <c r="A496" t="s">
        <v>1210</v>
      </c>
      <c r="B496" t="s">
        <v>481</v>
      </c>
      <c r="C496" t="s">
        <v>1080</v>
      </c>
      <c r="D496">
        <v>20104</v>
      </c>
    </row>
    <row r="497" spans="1:4">
      <c r="A497" t="s">
        <v>1416</v>
      </c>
      <c r="B497" t="s">
        <v>483</v>
      </c>
      <c r="C497" t="s">
        <v>1210</v>
      </c>
      <c r="D497">
        <v>70601</v>
      </c>
    </row>
    <row r="498" spans="1:4">
      <c r="A498" t="s">
        <v>1417</v>
      </c>
      <c r="B498" t="s">
        <v>484</v>
      </c>
      <c r="C498" t="s">
        <v>1142</v>
      </c>
      <c r="D498">
        <v>91005</v>
      </c>
    </row>
    <row r="499" spans="1:4">
      <c r="A499" t="s">
        <v>1418</v>
      </c>
      <c r="B499" t="s">
        <v>482</v>
      </c>
      <c r="C499" t="s">
        <v>1129</v>
      </c>
      <c r="D499">
        <v>60506</v>
      </c>
    </row>
    <row r="500" spans="1:4">
      <c r="A500" t="s">
        <v>677</v>
      </c>
      <c r="B500" t="s">
        <v>476</v>
      </c>
      <c r="C500" t="s">
        <v>1131</v>
      </c>
      <c r="D500">
        <v>30401</v>
      </c>
    </row>
    <row r="501" spans="1:4">
      <c r="A501" t="s">
        <v>1419</v>
      </c>
      <c r="B501" t="s">
        <v>485</v>
      </c>
      <c r="C501" t="s">
        <v>1197</v>
      </c>
      <c r="D501">
        <v>40704</v>
      </c>
    </row>
    <row r="502" spans="1:4">
      <c r="A502" t="s">
        <v>1420</v>
      </c>
      <c r="B502" t="s">
        <v>485</v>
      </c>
      <c r="C502" t="s">
        <v>1197</v>
      </c>
      <c r="D502">
        <v>40705</v>
      </c>
    </row>
    <row r="503" spans="1:4">
      <c r="A503" t="s">
        <v>1421</v>
      </c>
      <c r="B503" t="s">
        <v>485</v>
      </c>
      <c r="C503" t="s">
        <v>1113</v>
      </c>
      <c r="D503">
        <v>41307</v>
      </c>
    </row>
    <row r="504" spans="1:4">
      <c r="A504" t="s">
        <v>1422</v>
      </c>
      <c r="B504" t="s">
        <v>482</v>
      </c>
      <c r="C504" t="s">
        <v>1129</v>
      </c>
      <c r="D504">
        <v>60507</v>
      </c>
    </row>
    <row r="505" spans="1:4">
      <c r="A505" t="s">
        <v>653</v>
      </c>
      <c r="B505" t="s">
        <v>485</v>
      </c>
      <c r="C505" t="s">
        <v>609</v>
      </c>
      <c r="D505">
        <v>40203</v>
      </c>
    </row>
    <row r="506" spans="1:4">
      <c r="A506" t="s">
        <v>1423</v>
      </c>
      <c r="B506" t="s">
        <v>479</v>
      </c>
      <c r="C506" t="s">
        <v>624</v>
      </c>
      <c r="D506">
        <v>50205</v>
      </c>
    </row>
    <row r="507" spans="1:4">
      <c r="A507" t="s">
        <v>595</v>
      </c>
      <c r="B507" t="s">
        <v>480</v>
      </c>
      <c r="C507" t="s">
        <v>480</v>
      </c>
      <c r="D507">
        <v>80808</v>
      </c>
    </row>
    <row r="508" spans="1:4">
      <c r="A508" t="s">
        <v>1424</v>
      </c>
      <c r="B508" t="s">
        <v>481</v>
      </c>
      <c r="C508" t="s">
        <v>1080</v>
      </c>
      <c r="D508">
        <v>20106</v>
      </c>
    </row>
    <row r="509" spans="1:4">
      <c r="A509" t="s">
        <v>608</v>
      </c>
      <c r="B509" t="s">
        <v>485</v>
      </c>
      <c r="C509" t="s">
        <v>609</v>
      </c>
      <c r="D509">
        <v>40201</v>
      </c>
    </row>
    <row r="510" spans="1:4">
      <c r="A510" t="s">
        <v>611</v>
      </c>
      <c r="B510" t="s">
        <v>477</v>
      </c>
      <c r="C510" t="s">
        <v>1089</v>
      </c>
      <c r="D510">
        <v>130717</v>
      </c>
    </row>
    <row r="511" spans="1:4">
      <c r="A511" t="s">
        <v>1425</v>
      </c>
      <c r="B511" t="s">
        <v>476</v>
      </c>
      <c r="C511" t="s">
        <v>1131</v>
      </c>
      <c r="D511">
        <v>30403</v>
      </c>
    </row>
    <row r="512" spans="1:4">
      <c r="A512" t="s">
        <v>1426</v>
      </c>
      <c r="B512" t="s">
        <v>478</v>
      </c>
      <c r="C512" t="s">
        <v>478</v>
      </c>
      <c r="D512">
        <v>100103</v>
      </c>
    </row>
    <row r="513" spans="1:4">
      <c r="A513" t="s">
        <v>657</v>
      </c>
      <c r="B513" t="s">
        <v>476</v>
      </c>
      <c r="C513" t="s">
        <v>476</v>
      </c>
      <c r="D513">
        <v>30110</v>
      </c>
    </row>
    <row r="514" spans="1:4">
      <c r="A514" t="s">
        <v>689</v>
      </c>
      <c r="B514" t="s">
        <v>479</v>
      </c>
      <c r="C514" t="s">
        <v>1139</v>
      </c>
      <c r="D514">
        <v>50106</v>
      </c>
    </row>
    <row r="515" spans="1:4">
      <c r="A515" t="s">
        <v>751</v>
      </c>
      <c r="B515" t="s">
        <v>484</v>
      </c>
      <c r="C515" t="s">
        <v>702</v>
      </c>
      <c r="D515">
        <v>90509</v>
      </c>
    </row>
    <row r="516" spans="1:4">
      <c r="A516" t="s">
        <v>1427</v>
      </c>
      <c r="B516" t="s">
        <v>477</v>
      </c>
      <c r="C516" t="s">
        <v>1112</v>
      </c>
      <c r="D516">
        <v>130409</v>
      </c>
    </row>
    <row r="517" spans="1:4">
      <c r="A517" t="s">
        <v>1428</v>
      </c>
      <c r="B517" t="s">
        <v>474</v>
      </c>
      <c r="C517" t="s">
        <v>474</v>
      </c>
      <c r="D517">
        <v>10104</v>
      </c>
    </row>
    <row r="518" spans="1:4">
      <c r="A518" t="s">
        <v>1429</v>
      </c>
      <c r="B518" t="s">
        <v>474</v>
      </c>
      <c r="C518" t="s">
        <v>1102</v>
      </c>
      <c r="D518">
        <v>10303</v>
      </c>
    </row>
    <row r="519" spans="1:4">
      <c r="A519" t="s">
        <v>1430</v>
      </c>
      <c r="B519" t="s">
        <v>474</v>
      </c>
      <c r="C519" t="s">
        <v>1102</v>
      </c>
      <c r="D519">
        <v>10304</v>
      </c>
    </row>
    <row r="520" spans="1:4">
      <c r="A520" t="s">
        <v>1431</v>
      </c>
      <c r="B520" t="s">
        <v>483</v>
      </c>
      <c r="C520" t="s">
        <v>1354</v>
      </c>
      <c r="D520">
        <v>70504</v>
      </c>
    </row>
    <row r="521" spans="1:4">
      <c r="A521" t="s">
        <v>1432</v>
      </c>
      <c r="B521" t="s">
        <v>475</v>
      </c>
      <c r="C521" t="s">
        <v>1150</v>
      </c>
      <c r="D521">
        <v>120207</v>
      </c>
    </row>
    <row r="522" spans="1:4">
      <c r="A522" t="s">
        <v>1433</v>
      </c>
      <c r="B522" t="s">
        <v>484</v>
      </c>
      <c r="C522" t="s">
        <v>1099</v>
      </c>
      <c r="D522">
        <v>91108</v>
      </c>
    </row>
    <row r="523" spans="1:4">
      <c r="A523" t="s">
        <v>727</v>
      </c>
      <c r="B523" t="s">
        <v>485</v>
      </c>
      <c r="C523" t="s">
        <v>1113</v>
      </c>
      <c r="D523">
        <v>41308</v>
      </c>
    </row>
    <row r="524" spans="1:4">
      <c r="A524" t="s">
        <v>1434</v>
      </c>
      <c r="B524" t="s">
        <v>482</v>
      </c>
      <c r="C524" t="s">
        <v>1168</v>
      </c>
      <c r="D524">
        <v>60206</v>
      </c>
    </row>
    <row r="525" spans="1:4">
      <c r="A525" t="s">
        <v>1435</v>
      </c>
      <c r="B525" t="s">
        <v>482</v>
      </c>
      <c r="C525" t="s">
        <v>1168</v>
      </c>
      <c r="D525">
        <v>60207</v>
      </c>
    </row>
    <row r="526" spans="1:4">
      <c r="A526" t="s">
        <v>546</v>
      </c>
      <c r="B526" t="s">
        <v>484</v>
      </c>
      <c r="C526" t="s">
        <v>1093</v>
      </c>
      <c r="D526">
        <v>91204</v>
      </c>
    </row>
    <row r="527" spans="1:4">
      <c r="A527" t="s">
        <v>1436</v>
      </c>
      <c r="B527" t="s">
        <v>485</v>
      </c>
      <c r="C527" t="s">
        <v>1081</v>
      </c>
      <c r="D527">
        <v>40106</v>
      </c>
    </row>
    <row r="528" spans="1:4">
      <c r="A528" t="s">
        <v>679</v>
      </c>
      <c r="B528" t="s">
        <v>474</v>
      </c>
      <c r="C528" t="s">
        <v>1102</v>
      </c>
      <c r="D528">
        <v>10305</v>
      </c>
    </row>
    <row r="529" spans="1:4">
      <c r="A529" t="s">
        <v>696</v>
      </c>
      <c r="B529" t="s">
        <v>484</v>
      </c>
      <c r="C529" t="s">
        <v>607</v>
      </c>
      <c r="D529">
        <v>90804</v>
      </c>
    </row>
    <row r="530" spans="1:4">
      <c r="A530" t="s">
        <v>1437</v>
      </c>
      <c r="B530" t="s">
        <v>485</v>
      </c>
      <c r="C530" t="s">
        <v>1239</v>
      </c>
      <c r="D530">
        <v>40901</v>
      </c>
    </row>
    <row r="531" spans="1:4">
      <c r="A531" t="s">
        <v>989</v>
      </c>
      <c r="B531" t="s">
        <v>485</v>
      </c>
      <c r="C531" t="s">
        <v>660</v>
      </c>
      <c r="D531">
        <v>40805</v>
      </c>
    </row>
    <row r="532" spans="1:4">
      <c r="A532" t="s">
        <v>1438</v>
      </c>
      <c r="B532" t="s">
        <v>482</v>
      </c>
      <c r="C532" t="s">
        <v>1203</v>
      </c>
      <c r="D532">
        <v>60608</v>
      </c>
    </row>
    <row r="533" spans="1:4">
      <c r="A533" t="s">
        <v>599</v>
      </c>
      <c r="B533" t="s">
        <v>480</v>
      </c>
      <c r="C533" t="s">
        <v>480</v>
      </c>
      <c r="D533">
        <v>80811</v>
      </c>
    </row>
    <row r="534" spans="1:4">
      <c r="A534" t="s">
        <v>736</v>
      </c>
      <c r="B534" t="s">
        <v>475</v>
      </c>
      <c r="C534" t="s">
        <v>644</v>
      </c>
      <c r="D534">
        <v>120705</v>
      </c>
    </row>
    <row r="535" spans="1:4">
      <c r="A535" t="s">
        <v>777</v>
      </c>
      <c r="B535" t="s">
        <v>479</v>
      </c>
      <c r="C535" t="s">
        <v>1079</v>
      </c>
      <c r="D535">
        <v>50307</v>
      </c>
    </row>
    <row r="536" spans="1:4">
      <c r="A536" t="s">
        <v>1439</v>
      </c>
      <c r="B536" t="s">
        <v>479</v>
      </c>
      <c r="C536" t="s">
        <v>1079</v>
      </c>
      <c r="D536">
        <v>50315</v>
      </c>
    </row>
    <row r="537" spans="1:4">
      <c r="A537" t="s">
        <v>786</v>
      </c>
      <c r="B537" t="s">
        <v>484</v>
      </c>
      <c r="C537" t="s">
        <v>1152</v>
      </c>
      <c r="D537">
        <v>90701</v>
      </c>
    </row>
    <row r="538" spans="1:4">
      <c r="A538" t="s">
        <v>1005</v>
      </c>
      <c r="B538" t="s">
        <v>484</v>
      </c>
      <c r="C538" t="s">
        <v>1099</v>
      </c>
      <c r="D538">
        <v>91109</v>
      </c>
    </row>
    <row r="539" spans="1:4">
      <c r="A539" t="s">
        <v>1005</v>
      </c>
      <c r="B539" t="s">
        <v>481</v>
      </c>
      <c r="C539" t="s">
        <v>1144</v>
      </c>
      <c r="D539">
        <v>20607</v>
      </c>
    </row>
    <row r="540" spans="1:4">
      <c r="A540" t="s">
        <v>631</v>
      </c>
      <c r="B540" t="s">
        <v>481</v>
      </c>
      <c r="C540" t="s">
        <v>1091</v>
      </c>
      <c r="D540">
        <v>20207</v>
      </c>
    </row>
    <row r="541" spans="1:4">
      <c r="A541" t="s">
        <v>1440</v>
      </c>
      <c r="B541" t="s">
        <v>483</v>
      </c>
      <c r="C541" t="s">
        <v>663</v>
      </c>
      <c r="D541">
        <v>70218</v>
      </c>
    </row>
    <row r="542" spans="1:4">
      <c r="A542" t="s">
        <v>1441</v>
      </c>
      <c r="B542" t="s">
        <v>479</v>
      </c>
      <c r="C542" t="s">
        <v>1079</v>
      </c>
      <c r="D542">
        <v>50308</v>
      </c>
    </row>
    <row r="543" spans="1:4">
      <c r="A543" t="s">
        <v>1442</v>
      </c>
      <c r="B543" t="s">
        <v>476</v>
      </c>
      <c r="C543" t="s">
        <v>1184</v>
      </c>
      <c r="D543">
        <v>30305</v>
      </c>
    </row>
    <row r="544" spans="1:4">
      <c r="A544" t="s">
        <v>1442</v>
      </c>
      <c r="B544" t="s">
        <v>481</v>
      </c>
      <c r="C544" t="s">
        <v>1144</v>
      </c>
      <c r="D544">
        <v>20608</v>
      </c>
    </row>
    <row r="545" spans="1:4">
      <c r="A545" t="s">
        <v>755</v>
      </c>
      <c r="B545" t="s">
        <v>484</v>
      </c>
      <c r="C545" t="s">
        <v>1079</v>
      </c>
      <c r="D545">
        <v>90907</v>
      </c>
    </row>
    <row r="546" spans="1:4">
      <c r="A546" t="s">
        <v>714</v>
      </c>
      <c r="B546" t="s">
        <v>1180</v>
      </c>
      <c r="C546" t="s">
        <v>740</v>
      </c>
      <c r="D546">
        <v>110201</v>
      </c>
    </row>
    <row r="547" spans="1:4">
      <c r="A547" t="s">
        <v>763</v>
      </c>
      <c r="B547" t="s">
        <v>485</v>
      </c>
      <c r="C547" t="s">
        <v>1120</v>
      </c>
      <c r="D547">
        <v>41001</v>
      </c>
    </row>
    <row r="548" spans="1:4">
      <c r="A548" t="s">
        <v>1443</v>
      </c>
      <c r="B548" t="s">
        <v>484</v>
      </c>
      <c r="C548" t="s">
        <v>1099</v>
      </c>
      <c r="D548">
        <v>91110</v>
      </c>
    </row>
    <row r="549" spans="1:4">
      <c r="A549" t="s">
        <v>723</v>
      </c>
      <c r="B549" t="s">
        <v>485</v>
      </c>
      <c r="C549" t="s">
        <v>609</v>
      </c>
      <c r="D549">
        <v>40205</v>
      </c>
    </row>
    <row r="550" spans="1:4">
      <c r="A550" t="s">
        <v>1016</v>
      </c>
      <c r="B550" t="s">
        <v>484</v>
      </c>
      <c r="C550" t="s">
        <v>1142</v>
      </c>
      <c r="D550">
        <v>91013</v>
      </c>
    </row>
    <row r="551" spans="1:4">
      <c r="A551" t="s">
        <v>749</v>
      </c>
      <c r="B551" t="s">
        <v>475</v>
      </c>
      <c r="C551" t="s">
        <v>1086</v>
      </c>
      <c r="D551">
        <v>120310</v>
      </c>
    </row>
    <row r="552" spans="1:4">
      <c r="A552" t="s">
        <v>688</v>
      </c>
      <c r="B552" t="s">
        <v>485</v>
      </c>
      <c r="C552" t="s">
        <v>1197</v>
      </c>
      <c r="D552">
        <v>40706</v>
      </c>
    </row>
    <row r="553" spans="1:4">
      <c r="A553" t="s">
        <v>1444</v>
      </c>
      <c r="B553" t="s">
        <v>484</v>
      </c>
      <c r="C553" t="s">
        <v>1079</v>
      </c>
      <c r="D553">
        <v>90908</v>
      </c>
    </row>
    <row r="554" spans="1:4">
      <c r="A554" t="s">
        <v>613</v>
      </c>
      <c r="B554" t="s">
        <v>480</v>
      </c>
      <c r="C554" t="s">
        <v>1090</v>
      </c>
      <c r="D554">
        <v>81009</v>
      </c>
    </row>
    <row r="555" spans="1:4">
      <c r="A555" t="s">
        <v>1445</v>
      </c>
      <c r="B555" t="s">
        <v>483</v>
      </c>
      <c r="C555" t="s">
        <v>483</v>
      </c>
      <c r="D555">
        <v>70310</v>
      </c>
    </row>
    <row r="556" spans="1:4">
      <c r="A556" t="s">
        <v>1445</v>
      </c>
      <c r="B556" t="s">
        <v>482</v>
      </c>
      <c r="C556" t="s">
        <v>1203</v>
      </c>
      <c r="D556">
        <v>60607</v>
      </c>
    </row>
    <row r="557" spans="1:4">
      <c r="A557" t="s">
        <v>621</v>
      </c>
      <c r="B557" t="s">
        <v>476</v>
      </c>
      <c r="C557" t="s">
        <v>476</v>
      </c>
      <c r="D557">
        <v>30111</v>
      </c>
    </row>
    <row r="558" spans="1:4">
      <c r="A558" t="s">
        <v>1446</v>
      </c>
      <c r="B558" t="s">
        <v>480</v>
      </c>
      <c r="C558" t="s">
        <v>1299</v>
      </c>
      <c r="D558">
        <v>80206</v>
      </c>
    </row>
    <row r="559" spans="1:4">
      <c r="A559" t="s">
        <v>1447</v>
      </c>
      <c r="B559" t="s">
        <v>477</v>
      </c>
      <c r="C559" t="s">
        <v>1112</v>
      </c>
      <c r="D559">
        <v>130410</v>
      </c>
    </row>
    <row r="560" spans="1:4">
      <c r="A560" t="s">
        <v>1448</v>
      </c>
      <c r="B560" t="s">
        <v>476</v>
      </c>
      <c r="C560" t="s">
        <v>476</v>
      </c>
      <c r="D560">
        <v>30112</v>
      </c>
    </row>
    <row r="561" spans="1:4">
      <c r="A561" t="s">
        <v>1449</v>
      </c>
      <c r="B561" t="s">
        <v>475</v>
      </c>
      <c r="C561" t="s">
        <v>1150</v>
      </c>
      <c r="D561">
        <v>120208</v>
      </c>
    </row>
    <row r="562" spans="1:4">
      <c r="A562" t="s">
        <v>1450</v>
      </c>
      <c r="B562" t="s">
        <v>476</v>
      </c>
      <c r="C562" t="s">
        <v>1074</v>
      </c>
      <c r="D562">
        <v>30207</v>
      </c>
    </row>
    <row r="563" spans="1:4">
      <c r="A563" t="s">
        <v>647</v>
      </c>
      <c r="B563" t="s">
        <v>475</v>
      </c>
      <c r="C563" t="s">
        <v>1126</v>
      </c>
      <c r="D563">
        <v>120801</v>
      </c>
    </row>
    <row r="564" spans="1:4">
      <c r="A564" t="s">
        <v>740</v>
      </c>
      <c r="B564" t="s">
        <v>479</v>
      </c>
      <c r="C564" t="s">
        <v>1139</v>
      </c>
      <c r="D564">
        <v>50109</v>
      </c>
    </row>
    <row r="565" spans="1:4">
      <c r="A565" t="s">
        <v>1451</v>
      </c>
      <c r="B565" t="s">
        <v>485</v>
      </c>
      <c r="C565" t="s">
        <v>637</v>
      </c>
      <c r="D565">
        <v>40507</v>
      </c>
    </row>
    <row r="566" spans="1:4">
      <c r="A566" t="s">
        <v>1452</v>
      </c>
      <c r="B566" t="s">
        <v>484</v>
      </c>
      <c r="C566" t="s">
        <v>1096</v>
      </c>
      <c r="D566">
        <v>90105</v>
      </c>
    </row>
    <row r="567" spans="1:4">
      <c r="A567" t="s">
        <v>1453</v>
      </c>
      <c r="B567" t="s">
        <v>484</v>
      </c>
      <c r="C567" t="s">
        <v>750</v>
      </c>
      <c r="D567">
        <v>90405</v>
      </c>
    </row>
    <row r="568" spans="1:4">
      <c r="A568" t="s">
        <v>771</v>
      </c>
      <c r="B568" t="s">
        <v>485</v>
      </c>
      <c r="C568" t="s">
        <v>699</v>
      </c>
      <c r="D568">
        <v>40608</v>
      </c>
    </row>
    <row r="569" spans="1:4">
      <c r="A569" t="s">
        <v>1454</v>
      </c>
      <c r="B569" t="s">
        <v>477</v>
      </c>
      <c r="C569" t="s">
        <v>771</v>
      </c>
      <c r="D569">
        <v>130901</v>
      </c>
    </row>
    <row r="570" spans="1:4">
      <c r="A570" t="s">
        <v>1455</v>
      </c>
      <c r="B570" t="s">
        <v>480</v>
      </c>
      <c r="C570" t="s">
        <v>480</v>
      </c>
      <c r="D570">
        <v>80801</v>
      </c>
    </row>
    <row r="571" spans="1:4">
      <c r="A571" t="s">
        <v>1291</v>
      </c>
      <c r="B571" t="s">
        <v>485</v>
      </c>
      <c r="C571" t="s">
        <v>1291</v>
      </c>
      <c r="D571">
        <v>41104</v>
      </c>
    </row>
    <row r="572" spans="1:4">
      <c r="A572" t="s">
        <v>607</v>
      </c>
      <c r="B572" t="s">
        <v>480</v>
      </c>
      <c r="C572" t="s">
        <v>480</v>
      </c>
      <c r="D572">
        <v>80809</v>
      </c>
    </row>
    <row r="573" spans="1:4">
      <c r="A573" t="s">
        <v>772</v>
      </c>
      <c r="B573" t="s">
        <v>484</v>
      </c>
      <c r="C573" t="s">
        <v>607</v>
      </c>
      <c r="D573">
        <v>90801</v>
      </c>
    </row>
    <row r="574" spans="1:4">
      <c r="A574" t="s">
        <v>761</v>
      </c>
      <c r="B574" t="s">
        <v>485</v>
      </c>
      <c r="C574" t="s">
        <v>637</v>
      </c>
      <c r="D574">
        <v>40515</v>
      </c>
    </row>
    <row r="575" spans="1:4">
      <c r="A575" t="s">
        <v>776</v>
      </c>
      <c r="B575" t="s">
        <v>484</v>
      </c>
      <c r="C575" t="s">
        <v>1145</v>
      </c>
      <c r="D575">
        <v>90305</v>
      </c>
    </row>
    <row r="576" spans="1:4">
      <c r="A576" t="s">
        <v>776</v>
      </c>
      <c r="B576" t="s">
        <v>484</v>
      </c>
      <c r="C576" t="s">
        <v>1106</v>
      </c>
      <c r="D576">
        <v>90212</v>
      </c>
    </row>
    <row r="577" spans="1:4">
      <c r="A577" t="s">
        <v>776</v>
      </c>
      <c r="B577" t="s">
        <v>477</v>
      </c>
      <c r="C577" t="s">
        <v>771</v>
      </c>
      <c r="D577">
        <v>130909</v>
      </c>
    </row>
    <row r="578" spans="1:4">
      <c r="A578" t="s">
        <v>776</v>
      </c>
      <c r="B578" t="s">
        <v>483</v>
      </c>
      <c r="C578" t="s">
        <v>663</v>
      </c>
      <c r="D578">
        <v>70219</v>
      </c>
    </row>
    <row r="579" spans="1:4">
      <c r="A579" t="s">
        <v>776</v>
      </c>
      <c r="B579" t="s">
        <v>484</v>
      </c>
      <c r="C579" t="s">
        <v>607</v>
      </c>
      <c r="D579">
        <v>90806</v>
      </c>
    </row>
    <row r="580" spans="1:4">
      <c r="A580" t="s">
        <v>1456</v>
      </c>
      <c r="B580" t="s">
        <v>476</v>
      </c>
      <c r="C580" t="s">
        <v>1387</v>
      </c>
      <c r="D580">
        <v>30601</v>
      </c>
    </row>
    <row r="581" spans="1:4">
      <c r="A581" t="s">
        <v>589</v>
      </c>
      <c r="B581" t="s">
        <v>476</v>
      </c>
      <c r="C581" t="s">
        <v>476</v>
      </c>
      <c r="D581">
        <v>30113</v>
      </c>
    </row>
    <row r="582" spans="1:4">
      <c r="A582" t="s">
        <v>589</v>
      </c>
      <c r="B582" t="s">
        <v>485</v>
      </c>
      <c r="C582" t="s">
        <v>1116</v>
      </c>
      <c r="D582">
        <v>41204</v>
      </c>
    </row>
    <row r="583" spans="1:4">
      <c r="A583" t="s">
        <v>589</v>
      </c>
      <c r="B583" t="s">
        <v>484</v>
      </c>
      <c r="C583" t="s">
        <v>607</v>
      </c>
      <c r="D583">
        <v>90805</v>
      </c>
    </row>
    <row r="584" spans="1:4">
      <c r="A584" t="s">
        <v>692</v>
      </c>
      <c r="B584" t="s">
        <v>482</v>
      </c>
      <c r="C584" t="s">
        <v>1172</v>
      </c>
      <c r="D584">
        <v>60105</v>
      </c>
    </row>
    <row r="585" spans="1:4">
      <c r="A585" t="s">
        <v>789</v>
      </c>
      <c r="B585" t="s">
        <v>481</v>
      </c>
      <c r="C585" t="s">
        <v>1091</v>
      </c>
      <c r="D585">
        <v>20208</v>
      </c>
    </row>
    <row r="586" spans="1:4">
      <c r="A586" t="s">
        <v>1457</v>
      </c>
      <c r="B586" t="s">
        <v>476</v>
      </c>
      <c r="C586" t="s">
        <v>1387</v>
      </c>
      <c r="D586">
        <v>30603</v>
      </c>
    </row>
    <row r="587" spans="1:4">
      <c r="A587" t="s">
        <v>1116</v>
      </c>
      <c r="B587" t="s">
        <v>485</v>
      </c>
      <c r="C587" t="s">
        <v>1116</v>
      </c>
      <c r="D587">
        <v>41205</v>
      </c>
    </row>
    <row r="588" spans="1:4">
      <c r="A588" t="s">
        <v>1458</v>
      </c>
      <c r="B588" t="s">
        <v>484</v>
      </c>
      <c r="C588" t="s">
        <v>1145</v>
      </c>
      <c r="D588">
        <v>90306</v>
      </c>
    </row>
    <row r="589" spans="1:4">
      <c r="A589" t="s">
        <v>628</v>
      </c>
      <c r="B589" t="s">
        <v>480</v>
      </c>
      <c r="C589" t="s">
        <v>480</v>
      </c>
      <c r="D589">
        <v>80818</v>
      </c>
    </row>
    <row r="590" spans="1:4">
      <c r="A590" t="s">
        <v>741</v>
      </c>
      <c r="B590" t="s">
        <v>484</v>
      </c>
      <c r="C590" t="s">
        <v>1142</v>
      </c>
      <c r="D590">
        <v>91011</v>
      </c>
    </row>
    <row r="591" spans="1:4">
      <c r="A591" t="s">
        <v>741</v>
      </c>
      <c r="B591" t="s">
        <v>484</v>
      </c>
      <c r="C591" t="s">
        <v>702</v>
      </c>
      <c r="D591">
        <v>90510</v>
      </c>
    </row>
    <row r="592" spans="1:4">
      <c r="A592" t="s">
        <v>753</v>
      </c>
      <c r="B592" t="s">
        <v>483</v>
      </c>
      <c r="C592" t="s">
        <v>663</v>
      </c>
      <c r="D592">
        <v>70220</v>
      </c>
    </row>
    <row r="593" spans="1:4">
      <c r="A593" t="s">
        <v>1459</v>
      </c>
      <c r="B593" t="s">
        <v>480</v>
      </c>
      <c r="C593" t="s">
        <v>1299</v>
      </c>
      <c r="D593">
        <v>80201</v>
      </c>
    </row>
    <row r="594" spans="1:4">
      <c r="A594" t="s">
        <v>1460</v>
      </c>
      <c r="B594" t="s">
        <v>485</v>
      </c>
      <c r="C594" t="s">
        <v>699</v>
      </c>
      <c r="D594">
        <v>40609</v>
      </c>
    </row>
    <row r="595" spans="1:4">
      <c r="A595" t="s">
        <v>680</v>
      </c>
      <c r="B595" t="s">
        <v>485</v>
      </c>
      <c r="C595" t="s">
        <v>699</v>
      </c>
      <c r="D595">
        <v>40610</v>
      </c>
    </row>
    <row r="596" spans="1:4">
      <c r="A596" t="s">
        <v>1461</v>
      </c>
      <c r="B596" t="s">
        <v>475</v>
      </c>
      <c r="C596" t="s">
        <v>1084</v>
      </c>
      <c r="D596">
        <v>120904</v>
      </c>
    </row>
    <row r="597" spans="1:4">
      <c r="A597" t="s">
        <v>1462</v>
      </c>
      <c r="B597" t="s">
        <v>484</v>
      </c>
      <c r="C597" t="s">
        <v>1142</v>
      </c>
      <c r="D597">
        <v>91006</v>
      </c>
    </row>
    <row r="598" spans="1:4">
      <c r="A598" t="s">
        <v>604</v>
      </c>
      <c r="B598" t="s">
        <v>480</v>
      </c>
      <c r="C598" t="s">
        <v>480</v>
      </c>
      <c r="D598">
        <v>80803</v>
      </c>
    </row>
    <row r="599" spans="1:4">
      <c r="A599" t="s">
        <v>604</v>
      </c>
      <c r="B599" t="s">
        <v>483</v>
      </c>
      <c r="C599" t="s">
        <v>483</v>
      </c>
      <c r="D599">
        <v>70311</v>
      </c>
    </row>
    <row r="600" spans="1:4">
      <c r="A600" t="s">
        <v>626</v>
      </c>
      <c r="B600" t="s">
        <v>475</v>
      </c>
      <c r="C600" t="s">
        <v>1084</v>
      </c>
      <c r="D600">
        <v>120901</v>
      </c>
    </row>
    <row r="601" spans="1:4">
      <c r="A601" t="s">
        <v>732</v>
      </c>
      <c r="B601" t="s">
        <v>477</v>
      </c>
      <c r="C601" t="s">
        <v>1095</v>
      </c>
      <c r="D601">
        <v>130104</v>
      </c>
    </row>
    <row r="602" spans="1:4">
      <c r="A602" t="s">
        <v>732</v>
      </c>
      <c r="B602" t="s">
        <v>485</v>
      </c>
      <c r="C602" t="s">
        <v>1120</v>
      </c>
      <c r="D602">
        <v>41008</v>
      </c>
    </row>
    <row r="603" spans="1:4">
      <c r="A603" t="s">
        <v>1463</v>
      </c>
      <c r="B603" t="s">
        <v>485</v>
      </c>
      <c r="C603" t="s">
        <v>1120</v>
      </c>
      <c r="D603">
        <v>41006</v>
      </c>
    </row>
    <row r="604" spans="1:4">
      <c r="A604" t="s">
        <v>1463</v>
      </c>
      <c r="B604" t="s">
        <v>485</v>
      </c>
      <c r="C604" t="s">
        <v>1291</v>
      </c>
      <c r="D604">
        <v>41105</v>
      </c>
    </row>
    <row r="605" spans="1:4">
      <c r="A605" t="s">
        <v>1464</v>
      </c>
      <c r="B605" t="s">
        <v>480</v>
      </c>
      <c r="C605" t="s">
        <v>769</v>
      </c>
      <c r="D605">
        <v>80506</v>
      </c>
    </row>
    <row r="606" spans="1:4">
      <c r="A606" t="s">
        <v>600</v>
      </c>
      <c r="B606" t="s">
        <v>479</v>
      </c>
      <c r="C606" t="s">
        <v>1079</v>
      </c>
      <c r="D606">
        <v>50316</v>
      </c>
    </row>
    <row r="607" spans="1:4">
      <c r="A607" t="s">
        <v>600</v>
      </c>
      <c r="B607" t="s">
        <v>484</v>
      </c>
      <c r="C607" t="s">
        <v>1079</v>
      </c>
      <c r="D607">
        <v>90901</v>
      </c>
    </row>
    <row r="608" spans="1:4">
      <c r="A608" t="s">
        <v>1191</v>
      </c>
      <c r="B608" t="s">
        <v>476</v>
      </c>
      <c r="C608" t="s">
        <v>1191</v>
      </c>
      <c r="D608">
        <v>30507</v>
      </c>
    </row>
    <row r="609" spans="1:4">
      <c r="A609" t="s">
        <v>711</v>
      </c>
      <c r="B609" t="s">
        <v>485</v>
      </c>
      <c r="C609" t="s">
        <v>1239</v>
      </c>
      <c r="D609">
        <v>40905</v>
      </c>
    </row>
    <row r="610" spans="1:4">
      <c r="A610" t="s">
        <v>1465</v>
      </c>
      <c r="B610" t="s">
        <v>482</v>
      </c>
      <c r="C610" t="s">
        <v>1176</v>
      </c>
      <c r="D610">
        <v>60701</v>
      </c>
    </row>
    <row r="611" spans="1:4">
      <c r="A611" t="s">
        <v>1466</v>
      </c>
      <c r="B611" t="s">
        <v>485</v>
      </c>
      <c r="C611" t="s">
        <v>637</v>
      </c>
      <c r="D611">
        <v>40508</v>
      </c>
    </row>
    <row r="612" spans="1:4">
      <c r="A612" t="s">
        <v>788</v>
      </c>
      <c r="B612" t="s">
        <v>477</v>
      </c>
      <c r="C612" t="s">
        <v>1089</v>
      </c>
      <c r="D612">
        <v>130718</v>
      </c>
    </row>
    <row r="613" spans="1:4">
      <c r="A613" t="s">
        <v>788</v>
      </c>
      <c r="B613" t="s">
        <v>481</v>
      </c>
      <c r="C613" t="s">
        <v>1091</v>
      </c>
      <c r="D613">
        <v>20209</v>
      </c>
    </row>
    <row r="614" spans="1:4">
      <c r="A614" t="s">
        <v>1467</v>
      </c>
      <c r="B614" t="s">
        <v>476</v>
      </c>
      <c r="C614" t="s">
        <v>476</v>
      </c>
      <c r="D614">
        <v>30114</v>
      </c>
    </row>
    <row r="615" spans="1:4">
      <c r="A615" t="s">
        <v>1467</v>
      </c>
      <c r="B615" t="s">
        <v>477</v>
      </c>
      <c r="C615" t="s">
        <v>1132</v>
      </c>
      <c r="D615">
        <v>130313</v>
      </c>
    </row>
    <row r="616" spans="1:4">
      <c r="A616" t="s">
        <v>1467</v>
      </c>
      <c r="B616" t="s">
        <v>485</v>
      </c>
      <c r="C616" t="s">
        <v>637</v>
      </c>
      <c r="D616">
        <v>40509</v>
      </c>
    </row>
    <row r="617" spans="1:4">
      <c r="A617" t="s">
        <v>623</v>
      </c>
      <c r="B617" t="s">
        <v>484</v>
      </c>
      <c r="C617" t="s">
        <v>1142</v>
      </c>
      <c r="D617">
        <v>91001</v>
      </c>
    </row>
    <row r="618" spans="1:4">
      <c r="A618" t="s">
        <v>1468</v>
      </c>
      <c r="B618" t="s">
        <v>484</v>
      </c>
      <c r="C618" t="s">
        <v>1142</v>
      </c>
      <c r="D618">
        <v>91015</v>
      </c>
    </row>
    <row r="619" spans="1:4">
      <c r="A619" t="s">
        <v>1469</v>
      </c>
      <c r="B619" t="s">
        <v>484</v>
      </c>
      <c r="C619" t="s">
        <v>1142</v>
      </c>
      <c r="D619">
        <v>91016</v>
      </c>
    </row>
    <row r="620" spans="1:4">
      <c r="A620" t="s">
        <v>693</v>
      </c>
      <c r="B620" t="s">
        <v>485</v>
      </c>
      <c r="C620" t="s">
        <v>637</v>
      </c>
      <c r="D620">
        <v>40510</v>
      </c>
    </row>
    <row r="621" spans="1:4">
      <c r="A621" t="s">
        <v>693</v>
      </c>
      <c r="B621" t="s">
        <v>483</v>
      </c>
      <c r="C621" t="s">
        <v>663</v>
      </c>
      <c r="D621">
        <v>70221</v>
      </c>
    </row>
    <row r="622" spans="1:4">
      <c r="A622" t="s">
        <v>1470</v>
      </c>
      <c r="B622" t="s">
        <v>485</v>
      </c>
      <c r="C622" t="s">
        <v>1081</v>
      </c>
      <c r="D622">
        <v>40107</v>
      </c>
    </row>
    <row r="623" spans="1:4">
      <c r="A623" t="s">
        <v>1471</v>
      </c>
      <c r="B623" t="s">
        <v>483</v>
      </c>
      <c r="C623" t="s">
        <v>663</v>
      </c>
      <c r="D623">
        <v>70222</v>
      </c>
    </row>
    <row r="624" spans="1:4">
      <c r="A624" t="s">
        <v>1472</v>
      </c>
      <c r="B624" t="s">
        <v>479</v>
      </c>
      <c r="C624" t="s">
        <v>1139</v>
      </c>
      <c r="D624">
        <v>50110</v>
      </c>
    </row>
    <row r="625" spans="1:4">
      <c r="A625" t="s">
        <v>1473</v>
      </c>
      <c r="B625" t="s">
        <v>475</v>
      </c>
      <c r="C625" t="s">
        <v>1086</v>
      </c>
      <c r="D625">
        <v>120311</v>
      </c>
    </row>
    <row r="626" spans="1:4">
      <c r="A626" t="s">
        <v>718</v>
      </c>
      <c r="B626" t="s">
        <v>485</v>
      </c>
      <c r="C626" t="s">
        <v>637</v>
      </c>
      <c r="D626">
        <v>40514</v>
      </c>
    </row>
    <row r="627" spans="1:4">
      <c r="A627" t="s">
        <v>708</v>
      </c>
      <c r="B627" t="s">
        <v>475</v>
      </c>
      <c r="C627" t="s">
        <v>1117</v>
      </c>
      <c r="D627">
        <v>120101</v>
      </c>
    </row>
    <row r="628" spans="1:4">
      <c r="A628" t="s">
        <v>701</v>
      </c>
      <c r="B628" t="s">
        <v>484</v>
      </c>
      <c r="C628" t="s">
        <v>1099</v>
      </c>
      <c r="D628">
        <v>91101</v>
      </c>
    </row>
    <row r="629" spans="1:4">
      <c r="A629" t="s">
        <v>1474</v>
      </c>
      <c r="B629" t="s">
        <v>477</v>
      </c>
      <c r="C629" t="s">
        <v>1112</v>
      </c>
      <c r="D629">
        <v>130411</v>
      </c>
    </row>
    <row r="630" spans="1:4">
      <c r="A630" t="s">
        <v>1475</v>
      </c>
      <c r="B630" t="s">
        <v>485</v>
      </c>
      <c r="C630" t="s">
        <v>637</v>
      </c>
      <c r="D630">
        <v>40511</v>
      </c>
    </row>
    <row r="631" spans="1:4">
      <c r="A631" t="s">
        <v>726</v>
      </c>
      <c r="B631" t="s">
        <v>475</v>
      </c>
      <c r="C631" t="s">
        <v>1162</v>
      </c>
      <c r="D631">
        <v>120405</v>
      </c>
    </row>
    <row r="632" spans="1:4">
      <c r="A632" t="s">
        <v>666</v>
      </c>
      <c r="B632" t="s">
        <v>480</v>
      </c>
      <c r="C632" t="s">
        <v>1396</v>
      </c>
      <c r="D632">
        <v>81101</v>
      </c>
    </row>
    <row r="633" spans="1:4">
      <c r="A633" t="s">
        <v>1476</v>
      </c>
      <c r="B633" t="s">
        <v>479</v>
      </c>
      <c r="C633" t="s">
        <v>1139</v>
      </c>
      <c r="D633">
        <v>50111</v>
      </c>
    </row>
    <row r="634" spans="1:4">
      <c r="A634" t="s">
        <v>1477</v>
      </c>
      <c r="B634" t="s">
        <v>484</v>
      </c>
      <c r="C634" t="s">
        <v>1093</v>
      </c>
      <c r="D634">
        <v>91205</v>
      </c>
    </row>
    <row r="635" spans="1:4">
      <c r="A635" t="s">
        <v>678</v>
      </c>
      <c r="B635" t="s">
        <v>474</v>
      </c>
      <c r="C635" t="s">
        <v>474</v>
      </c>
      <c r="D635">
        <v>10105</v>
      </c>
    </row>
    <row r="636" spans="1:4">
      <c r="A636" t="s">
        <v>1478</v>
      </c>
      <c r="B636" t="s">
        <v>485</v>
      </c>
      <c r="C636" t="s">
        <v>1098</v>
      </c>
      <c r="D636">
        <v>40308</v>
      </c>
    </row>
    <row r="637" spans="1:4">
      <c r="A637" t="s">
        <v>784</v>
      </c>
      <c r="B637" t="s">
        <v>485</v>
      </c>
      <c r="C637" t="s">
        <v>1197</v>
      </c>
      <c r="D637">
        <v>40707</v>
      </c>
    </row>
    <row r="638" spans="1:4">
      <c r="A638" t="s">
        <v>606</v>
      </c>
      <c r="B638" t="s">
        <v>481</v>
      </c>
      <c r="C638" t="s">
        <v>1144</v>
      </c>
      <c r="D638">
        <v>20609</v>
      </c>
    </row>
    <row r="639" spans="1:4">
      <c r="A639" t="s">
        <v>1479</v>
      </c>
      <c r="B639" t="s">
        <v>475</v>
      </c>
      <c r="C639" t="s">
        <v>644</v>
      </c>
      <c r="D639">
        <v>120706</v>
      </c>
    </row>
    <row r="640" spans="1:4">
      <c r="A640" t="s">
        <v>579</v>
      </c>
      <c r="B640" t="s">
        <v>480</v>
      </c>
      <c r="C640" t="s">
        <v>480</v>
      </c>
      <c r="D640">
        <v>80819</v>
      </c>
    </row>
    <row r="641" spans="1:4">
      <c r="A641" t="s">
        <v>720</v>
      </c>
      <c r="B641" t="s">
        <v>485</v>
      </c>
      <c r="C641" t="s">
        <v>1113</v>
      </c>
      <c r="D641">
        <v>41301</v>
      </c>
    </row>
    <row r="642" spans="1:4">
      <c r="A642" t="s">
        <v>1480</v>
      </c>
      <c r="B642" t="s">
        <v>475</v>
      </c>
      <c r="C642" t="s">
        <v>593</v>
      </c>
      <c r="D642">
        <v>120611</v>
      </c>
    </row>
    <row r="643" spans="1:4">
      <c r="A643" t="s">
        <v>1481</v>
      </c>
      <c r="B643" t="s">
        <v>483</v>
      </c>
      <c r="C643" t="s">
        <v>1088</v>
      </c>
      <c r="D643">
        <v>70701</v>
      </c>
    </row>
    <row r="644" spans="1:4">
      <c r="A644" t="s">
        <v>617</v>
      </c>
      <c r="B644" t="s">
        <v>480</v>
      </c>
      <c r="C644" t="s">
        <v>769</v>
      </c>
      <c r="D644">
        <v>80508</v>
      </c>
    </row>
    <row r="645" spans="1:4">
      <c r="A645" t="s">
        <v>812</v>
      </c>
      <c r="B645" t="s">
        <v>481</v>
      </c>
      <c r="C645" t="s">
        <v>1147</v>
      </c>
      <c r="D645">
        <v>20406</v>
      </c>
    </row>
    <row r="646" spans="1:4">
      <c r="A646" t="s">
        <v>1482</v>
      </c>
      <c r="B646" t="s">
        <v>483</v>
      </c>
      <c r="C646" t="s">
        <v>483</v>
      </c>
      <c r="D646">
        <v>70312</v>
      </c>
    </row>
    <row r="647" spans="1:4">
      <c r="A647" t="s">
        <v>658</v>
      </c>
      <c r="B647" t="s">
        <v>475</v>
      </c>
      <c r="C647" t="s">
        <v>1126</v>
      </c>
      <c r="D647">
        <v>120805</v>
      </c>
    </row>
    <row r="648" spans="1:4">
      <c r="A648" t="s">
        <v>674</v>
      </c>
      <c r="B648" t="s">
        <v>478</v>
      </c>
      <c r="C648" t="s">
        <v>478</v>
      </c>
      <c r="D648">
        <v>100104</v>
      </c>
    </row>
    <row r="649" spans="1:4">
      <c r="A649" t="s">
        <v>1483</v>
      </c>
      <c r="B649" t="s">
        <v>479</v>
      </c>
      <c r="C649" t="s">
        <v>1139</v>
      </c>
      <c r="D649">
        <v>50112</v>
      </c>
    </row>
    <row r="650" spans="1:4">
      <c r="A650" t="s">
        <v>781</v>
      </c>
      <c r="B650" t="s">
        <v>481</v>
      </c>
      <c r="C650" t="s">
        <v>1144</v>
      </c>
      <c r="D650">
        <v>20610</v>
      </c>
    </row>
    <row r="651" spans="1:4">
      <c r="A651" t="s">
        <v>1484</v>
      </c>
      <c r="B651" t="s">
        <v>475</v>
      </c>
      <c r="C651" t="s">
        <v>1086</v>
      </c>
      <c r="D651">
        <v>120312</v>
      </c>
    </row>
    <row r="652" spans="1:4">
      <c r="A652" t="s">
        <v>1485</v>
      </c>
      <c r="B652" t="s">
        <v>484</v>
      </c>
      <c r="C652" t="s">
        <v>1155</v>
      </c>
      <c r="D652">
        <v>90608</v>
      </c>
    </row>
    <row r="653" spans="1:4">
      <c r="A653" t="s">
        <v>1486</v>
      </c>
      <c r="B653" t="s">
        <v>480</v>
      </c>
      <c r="C653" t="s">
        <v>1122</v>
      </c>
      <c r="D653">
        <v>80605</v>
      </c>
    </row>
    <row r="654" spans="1:4">
      <c r="A654" t="s">
        <v>1487</v>
      </c>
      <c r="B654" t="s">
        <v>484</v>
      </c>
      <c r="C654" t="s">
        <v>1142</v>
      </c>
      <c r="D654">
        <v>91012</v>
      </c>
    </row>
    <row r="655" spans="1:4">
      <c r="A655" t="s">
        <v>1488</v>
      </c>
      <c r="B655" t="s">
        <v>484</v>
      </c>
      <c r="C655" t="s">
        <v>1152</v>
      </c>
      <c r="D655">
        <v>90704</v>
      </c>
    </row>
    <row r="656" spans="1:4">
      <c r="A656" t="s">
        <v>1489</v>
      </c>
      <c r="B656" t="s">
        <v>475</v>
      </c>
      <c r="C656" t="s">
        <v>1084</v>
      </c>
      <c r="D656">
        <v>120905</v>
      </c>
    </row>
    <row r="657" spans="1:4">
      <c r="A657" t="s">
        <v>1490</v>
      </c>
      <c r="B657" t="s">
        <v>474</v>
      </c>
      <c r="C657" t="s">
        <v>1082</v>
      </c>
      <c r="D657">
        <v>10405</v>
      </c>
    </row>
    <row r="658" spans="1:4">
      <c r="A658" t="s">
        <v>1491</v>
      </c>
      <c r="B658" t="s">
        <v>474</v>
      </c>
      <c r="C658" t="s">
        <v>1082</v>
      </c>
      <c r="D658">
        <v>10406</v>
      </c>
    </row>
    <row r="659" spans="1:4">
      <c r="A659" t="s">
        <v>1492</v>
      </c>
      <c r="B659" t="s">
        <v>483</v>
      </c>
      <c r="C659" t="s">
        <v>663</v>
      </c>
      <c r="D659">
        <v>70223</v>
      </c>
    </row>
    <row r="660" spans="1:4">
      <c r="A660" t="s">
        <v>1493</v>
      </c>
      <c r="B660" t="s">
        <v>483</v>
      </c>
      <c r="C660" t="s">
        <v>663</v>
      </c>
      <c r="D660">
        <v>70224</v>
      </c>
    </row>
    <row r="661" spans="1:4">
      <c r="A661" t="s">
        <v>1494</v>
      </c>
      <c r="B661" t="s">
        <v>485</v>
      </c>
      <c r="C661" t="s">
        <v>1113</v>
      </c>
      <c r="D661">
        <v>41309</v>
      </c>
    </row>
    <row r="662" spans="1:4">
      <c r="A662" t="s">
        <v>605</v>
      </c>
      <c r="B662" t="s">
        <v>477</v>
      </c>
      <c r="C662" t="s">
        <v>1095</v>
      </c>
      <c r="D662">
        <v>130105</v>
      </c>
    </row>
    <row r="663" spans="1:4">
      <c r="A663" t="s">
        <v>629</v>
      </c>
      <c r="B663" t="s">
        <v>480</v>
      </c>
      <c r="C663" t="s">
        <v>1090</v>
      </c>
      <c r="D663">
        <v>81005</v>
      </c>
    </row>
    <row r="664" spans="1:4">
      <c r="A664" t="s">
        <v>1495</v>
      </c>
      <c r="B664" t="s">
        <v>476</v>
      </c>
      <c r="C664" t="s">
        <v>1191</v>
      </c>
      <c r="D664">
        <v>30508</v>
      </c>
    </row>
    <row r="665" spans="1:4">
      <c r="A665" t="s">
        <v>1496</v>
      </c>
      <c r="B665" t="s">
        <v>484</v>
      </c>
      <c r="C665" t="s">
        <v>702</v>
      </c>
      <c r="D665">
        <v>90511</v>
      </c>
    </row>
    <row r="666" spans="1:4">
      <c r="A666" t="s">
        <v>1497</v>
      </c>
      <c r="B666" t="s">
        <v>477</v>
      </c>
      <c r="C666" t="s">
        <v>1132</v>
      </c>
      <c r="D666">
        <v>130311</v>
      </c>
    </row>
    <row r="667" spans="1:4">
      <c r="A667" t="s">
        <v>1498</v>
      </c>
      <c r="B667" t="s">
        <v>483</v>
      </c>
      <c r="C667" t="s">
        <v>483</v>
      </c>
      <c r="D667">
        <v>70314</v>
      </c>
    </row>
    <row r="668" spans="1:4">
      <c r="A668" t="s">
        <v>1499</v>
      </c>
      <c r="B668" t="s">
        <v>477</v>
      </c>
      <c r="C668" t="s">
        <v>1132</v>
      </c>
      <c r="D668">
        <v>130312</v>
      </c>
    </row>
    <row r="669" spans="1:4">
      <c r="A669" t="s">
        <v>1500</v>
      </c>
      <c r="B669" t="s">
        <v>481</v>
      </c>
      <c r="C669" t="s">
        <v>1147</v>
      </c>
      <c r="D669">
        <v>20407</v>
      </c>
    </row>
    <row r="670" spans="1:4">
      <c r="A670" t="s">
        <v>707</v>
      </c>
      <c r="B670" t="s">
        <v>481</v>
      </c>
      <c r="C670" t="s">
        <v>1080</v>
      </c>
      <c r="D670">
        <v>20107</v>
      </c>
    </row>
    <row r="671" spans="1:4">
      <c r="A671" t="s">
        <v>568</v>
      </c>
      <c r="B671" t="s">
        <v>477</v>
      </c>
      <c r="C671" t="s">
        <v>1095</v>
      </c>
      <c r="D671">
        <v>130106</v>
      </c>
    </row>
    <row r="672" spans="1:4">
      <c r="A672" t="s">
        <v>671</v>
      </c>
      <c r="B672" t="s">
        <v>485</v>
      </c>
      <c r="C672" t="s">
        <v>1166</v>
      </c>
      <c r="D672">
        <v>41401</v>
      </c>
    </row>
    <row r="673" spans="1:4">
      <c r="A673" t="s">
        <v>1501</v>
      </c>
      <c r="B673" t="s">
        <v>479</v>
      </c>
      <c r="C673" t="s">
        <v>624</v>
      </c>
      <c r="D673">
        <v>50206</v>
      </c>
    </row>
    <row r="674" spans="1:4">
      <c r="A674" t="s">
        <v>591</v>
      </c>
      <c r="B674" t="s">
        <v>479</v>
      </c>
      <c r="C674" t="s">
        <v>624</v>
      </c>
      <c r="D674">
        <v>50207</v>
      </c>
    </row>
    <row r="675" spans="1:4">
      <c r="A675" t="s">
        <v>719</v>
      </c>
      <c r="B675" t="s">
        <v>479</v>
      </c>
      <c r="C675" t="s">
        <v>1079</v>
      </c>
      <c r="D675">
        <v>50317</v>
      </c>
    </row>
    <row r="676" spans="1:4">
      <c r="A676" t="s">
        <v>759</v>
      </c>
      <c r="B676" t="s">
        <v>484</v>
      </c>
      <c r="C676" t="s">
        <v>702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2021-04-02T01:57:23Z</dcterms:modified>
  <cp:category/>
  <cp:contentStatus/>
</cp:coreProperties>
</file>