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2084" documentId="11_9248B46DC1CBB2E3ED7FF6F9903E8C1851038383" xr6:coauthVersionLast="45" xr6:coauthVersionMax="45" xr10:uidLastSave="{6AFFF639-6158-4292-BE61-B3E3EEF7B94E}"/>
  <bookViews>
    <workbookView xWindow="-108" yWindow="-108" windowWidth="23256" windowHeight="12576" firstSheet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Diarios'!$A$1:$C$131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1" i="3" l="1"/>
  <c r="C131" i="5"/>
  <c r="C132" i="4"/>
  <c r="E132" i="4"/>
  <c r="C127" i="5" l="1"/>
  <c r="C128" i="5"/>
  <c r="C129" i="5"/>
  <c r="C130" i="5"/>
  <c r="C130" i="3"/>
  <c r="C129" i="3"/>
  <c r="C128" i="3"/>
  <c r="C127" i="3"/>
  <c r="C131" i="4"/>
  <c r="E131" i="4"/>
  <c r="C130" i="4"/>
  <c r="E130" i="4"/>
  <c r="C129" i="4"/>
  <c r="E129" i="4"/>
  <c r="C128" i="4"/>
  <c r="E128" i="4"/>
  <c r="C126" i="3" l="1"/>
  <c r="C126" i="5"/>
  <c r="C127" i="4"/>
  <c r="E127" i="4"/>
  <c r="C125" i="3" l="1"/>
  <c r="C125" i="5"/>
  <c r="C126" i="4"/>
  <c r="E126" i="4"/>
  <c r="C124" i="3" l="1"/>
  <c r="C123" i="3"/>
  <c r="C123" i="5"/>
  <c r="C124" i="5"/>
  <c r="C125" i="4"/>
  <c r="E125" i="4"/>
  <c r="C124" i="4"/>
  <c r="E124" i="4"/>
  <c r="C122" i="3" l="1"/>
  <c r="C122" i="5"/>
  <c r="C123" i="4"/>
  <c r="E123" i="4"/>
  <c r="C122" i="4" l="1"/>
  <c r="E122" i="4"/>
  <c r="C121" i="5"/>
  <c r="C121" i="3"/>
  <c r="C120" i="3" l="1"/>
  <c r="C120" i="5"/>
  <c r="C121" i="4"/>
  <c r="E121" i="4"/>
  <c r="C119" i="3" l="1"/>
  <c r="C119" i="5"/>
  <c r="C120" i="4"/>
  <c r="E120" i="4"/>
  <c r="C118" i="3" l="1"/>
  <c r="C118" i="5"/>
  <c r="C119" i="4"/>
  <c r="E119" i="4"/>
  <c r="C117" i="3" l="1"/>
  <c r="C117" i="5"/>
  <c r="C118" i="4"/>
  <c r="E118" i="4"/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<sst xmlns="http://schemas.openxmlformats.org/spreadsheetml/2006/main" count="39" uniqueCount="30">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</sst>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31" totalsRowShown="0">
  <autoFilter ref="A1:C131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31" totalsRowShown="0">
  <autoFilter ref="A1:C131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32" totalsRowShown="0">
  <autoFilter ref="A1:M132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31"/>
  <sheetViews>
    <sheetView tabSelected="1" topLeftCell="A123" workbookViewId="0">
      <selection activeCell="B132" sqref="B132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  <row r="121" spans="1:3">
      <c r="A121" s="4">
        <v>44019</v>
      </c>
      <c r="B121">
        <v>18726</v>
      </c>
      <c r="C121">
        <f>B121-B120</f>
        <v>690</v>
      </c>
    </row>
    <row r="122" spans="1:3">
      <c r="A122" s="4">
        <v>44020</v>
      </c>
      <c r="B122">
        <v>19469</v>
      </c>
      <c r="C122">
        <f>B122-B121</f>
        <v>743</v>
      </c>
    </row>
    <row r="123" spans="1:3">
      <c r="A123" s="4">
        <v>44021</v>
      </c>
      <c r="B123">
        <v>20437</v>
      </c>
      <c r="C123">
        <f>B123-B122</f>
        <v>968</v>
      </c>
    </row>
    <row r="124" spans="1:3">
      <c r="A124" s="4">
        <v>44022</v>
      </c>
      <c r="B124">
        <v>21426</v>
      </c>
      <c r="C124">
        <f>B124-B123</f>
        <v>989</v>
      </c>
    </row>
    <row r="125" spans="1:3">
      <c r="A125" s="4">
        <v>44023</v>
      </c>
      <c r="B125">
        <v>22170</v>
      </c>
      <c r="C125">
        <f>B125-B124</f>
        <v>744</v>
      </c>
    </row>
    <row r="126" spans="1:3">
      <c r="A126" s="4">
        <v>44024</v>
      </c>
      <c r="B126">
        <v>23039</v>
      </c>
      <c r="C126">
        <f>B126-B125</f>
        <v>869</v>
      </c>
    </row>
    <row r="127" spans="1:3">
      <c r="A127" s="4">
        <v>44025</v>
      </c>
      <c r="B127">
        <v>23919</v>
      </c>
      <c r="C127">
        <f>B127-B126</f>
        <v>880</v>
      </c>
    </row>
    <row r="128" spans="1:3">
      <c r="A128" s="4">
        <v>44026</v>
      </c>
      <c r="B128">
        <v>24667</v>
      </c>
      <c r="C128">
        <f>B128-B127</f>
        <v>748</v>
      </c>
    </row>
    <row r="129" spans="1:3">
      <c r="A129" s="4">
        <v>44027</v>
      </c>
      <c r="B129">
        <v>25417</v>
      </c>
      <c r="C129">
        <f>B129-B128</f>
        <v>750</v>
      </c>
    </row>
    <row r="130" spans="1:3">
      <c r="A130" s="4">
        <v>44028</v>
      </c>
      <c r="B130">
        <v>25842</v>
      </c>
      <c r="C130">
        <f>B130-B129</f>
        <v>425</v>
      </c>
    </row>
    <row r="131" spans="1:3">
      <c r="A131" s="4">
        <v>44029</v>
      </c>
      <c r="B131">
        <v>26520</v>
      </c>
      <c r="C131">
        <f>B131-B130</f>
        <v>678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31"/>
  <sheetViews>
    <sheetView topLeftCell="A123" workbookViewId="0">
      <selection activeCell="C130" sqref="C130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31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  <row r="118" spans="1:3">
      <c r="A118" s="4">
        <v>44016</v>
      </c>
      <c r="B118">
        <v>720</v>
      </c>
      <c r="C118">
        <f t="shared" si="1"/>
        <v>22</v>
      </c>
    </row>
    <row r="119" spans="1:3">
      <c r="A119" s="4">
        <v>44017</v>
      </c>
      <c r="B119">
        <v>747</v>
      </c>
      <c r="C119">
        <f t="shared" si="1"/>
        <v>27</v>
      </c>
    </row>
    <row r="120" spans="1:3">
      <c r="A120" s="4">
        <v>44018</v>
      </c>
      <c r="B120">
        <v>770</v>
      </c>
      <c r="C120">
        <f t="shared" si="1"/>
        <v>23</v>
      </c>
    </row>
    <row r="121" spans="1:3">
      <c r="A121" s="4">
        <v>44019</v>
      </c>
      <c r="B121">
        <v>799</v>
      </c>
      <c r="C121">
        <f t="shared" si="1"/>
        <v>29</v>
      </c>
    </row>
    <row r="122" spans="1:3">
      <c r="A122" s="4">
        <v>44020</v>
      </c>
      <c r="B122">
        <v>819</v>
      </c>
      <c r="C122">
        <f t="shared" si="1"/>
        <v>20</v>
      </c>
    </row>
    <row r="123" spans="1:3">
      <c r="A123" s="4">
        <v>44021</v>
      </c>
      <c r="B123">
        <v>839</v>
      </c>
      <c r="C123">
        <f t="shared" si="1"/>
        <v>20</v>
      </c>
    </row>
    <row r="124" spans="1:3">
      <c r="A124" s="4">
        <v>44022</v>
      </c>
      <c r="B124">
        <v>863</v>
      </c>
      <c r="C124">
        <f t="shared" si="1"/>
        <v>24</v>
      </c>
    </row>
    <row r="125" spans="1:3">
      <c r="A125" s="4">
        <v>44023</v>
      </c>
      <c r="B125">
        <v>893</v>
      </c>
      <c r="C125">
        <f t="shared" si="1"/>
        <v>30</v>
      </c>
    </row>
    <row r="126" spans="1:3">
      <c r="A126" s="4">
        <v>44024</v>
      </c>
      <c r="B126">
        <v>909</v>
      </c>
      <c r="C126">
        <f t="shared" si="1"/>
        <v>16</v>
      </c>
    </row>
    <row r="127" spans="1:3">
      <c r="A127" s="4">
        <v>44025</v>
      </c>
      <c r="B127">
        <v>932</v>
      </c>
      <c r="C127">
        <f t="shared" si="1"/>
        <v>23</v>
      </c>
    </row>
    <row r="128" spans="1:3">
      <c r="A128" s="4">
        <v>44026</v>
      </c>
      <c r="B128">
        <v>960</v>
      </c>
      <c r="C128">
        <f t="shared" si="1"/>
        <v>28</v>
      </c>
    </row>
    <row r="129" spans="1:3">
      <c r="A129" s="4">
        <v>44027</v>
      </c>
      <c r="B129">
        <v>982</v>
      </c>
      <c r="C129">
        <f t="shared" si="1"/>
        <v>22</v>
      </c>
    </row>
    <row r="130" spans="1:3">
      <c r="A130" s="4">
        <v>44028</v>
      </c>
      <c r="B130">
        <v>1000</v>
      </c>
      <c r="C130">
        <f t="shared" si="1"/>
        <v>18</v>
      </c>
    </row>
    <row r="131" spans="1:3">
      <c r="A131" s="4">
        <v>44029</v>
      </c>
      <c r="B131">
        <v>1038</v>
      </c>
      <c r="C131">
        <f t="shared" si="1"/>
        <v>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32"/>
  <sheetViews>
    <sheetView workbookViewId="0">
      <pane ySplit="1" topLeftCell="A127" activePane="bottomLeft" state="frozen"/>
      <selection pane="bottomLeft" activeCell="C132" sqref="C132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>
        <v>553</v>
      </c>
      <c r="E121" s="10">
        <f>C121-D121</f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>IFERROR(B122-B121,"")</f>
        <v>957</v>
      </c>
      <c r="D122" s="6">
        <v>426</v>
      </c>
      <c r="E122" s="10">
        <f>C122-D122</f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>
      <c r="A123" s="9">
        <v>44020</v>
      </c>
      <c r="B123" s="6">
        <v>41251</v>
      </c>
      <c r="C123" s="10">
        <f>IFERROR(B123-B122,"")</f>
        <v>960</v>
      </c>
      <c r="D123" s="6">
        <v>419</v>
      </c>
      <c r="E123" s="10">
        <f>C123-D123</f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  <row r="124" spans="1:13">
      <c r="A124" s="9">
        <v>44021</v>
      </c>
      <c r="B124" s="6">
        <v>42216</v>
      </c>
      <c r="C124" s="10">
        <f>IFERROR(B124-B123,"")</f>
        <v>965</v>
      </c>
      <c r="D124" s="6">
        <v>439</v>
      </c>
      <c r="E124" s="10">
        <f>C124-D124</f>
        <v>526</v>
      </c>
      <c r="F124" s="6">
        <v>56</v>
      </c>
      <c r="G124" s="6">
        <v>61</v>
      </c>
      <c r="H124" s="6">
        <v>252</v>
      </c>
      <c r="I124" s="6">
        <v>206</v>
      </c>
      <c r="J124" s="6">
        <v>148</v>
      </c>
      <c r="K124" s="6">
        <v>126</v>
      </c>
      <c r="L124" s="6">
        <v>97</v>
      </c>
      <c r="M124" s="6">
        <v>19</v>
      </c>
    </row>
    <row r="125" spans="1:13">
      <c r="A125" s="9">
        <v>44022</v>
      </c>
      <c r="B125" s="6">
        <v>43257</v>
      </c>
      <c r="C125" s="10">
        <f>IFERROR(B125-B124,"")</f>
        <v>1041</v>
      </c>
      <c r="D125" s="6">
        <v>967</v>
      </c>
      <c r="E125" s="10">
        <f>C125-D125</f>
        <v>74</v>
      </c>
      <c r="F125" s="6">
        <v>128</v>
      </c>
      <c r="G125" s="6">
        <v>94</v>
      </c>
      <c r="H125" s="6">
        <v>534</v>
      </c>
      <c r="I125" s="6">
        <v>487</v>
      </c>
      <c r="J125" s="6">
        <v>389</v>
      </c>
      <c r="K125" s="6">
        <v>248</v>
      </c>
      <c r="L125" s="6">
        <v>210</v>
      </c>
      <c r="M125" s="6">
        <v>46</v>
      </c>
    </row>
    <row r="126" spans="1:13">
      <c r="A126" s="9">
        <v>44023</v>
      </c>
      <c r="B126" s="6">
        <v>44332</v>
      </c>
      <c r="C126" s="10">
        <f>IFERROR(B126-B125,"")</f>
        <v>1075</v>
      </c>
      <c r="D126" s="6">
        <v>572</v>
      </c>
      <c r="E126" s="10">
        <f>C126-D126</f>
        <v>503</v>
      </c>
      <c r="F126" s="6">
        <v>72</v>
      </c>
      <c r="G126" s="6">
        <v>75</v>
      </c>
      <c r="H126" s="6">
        <v>351</v>
      </c>
      <c r="I126" s="6">
        <v>257</v>
      </c>
      <c r="J126" s="6">
        <v>214</v>
      </c>
      <c r="K126" s="6">
        <v>171</v>
      </c>
      <c r="L126" s="6">
        <v>123</v>
      </c>
      <c r="M126" s="6">
        <v>18</v>
      </c>
    </row>
    <row r="127" spans="1:13">
      <c r="A127" s="9">
        <v>44024</v>
      </c>
      <c r="B127" s="6">
        <v>45633</v>
      </c>
      <c r="C127" s="10">
        <f>IFERROR(B127-B126,"")</f>
        <v>1301</v>
      </c>
      <c r="D127" s="6">
        <v>748</v>
      </c>
      <c r="E127" s="10">
        <f>C127-D127</f>
        <v>553</v>
      </c>
      <c r="F127" s="6">
        <v>114</v>
      </c>
      <c r="G127" s="6">
        <v>97</v>
      </c>
      <c r="H127" s="6">
        <v>372</v>
      </c>
      <c r="I127" s="6">
        <v>279</v>
      </c>
      <c r="J127" s="6">
        <v>274</v>
      </c>
      <c r="K127" s="6">
        <v>214</v>
      </c>
      <c r="L127" s="6">
        <v>168</v>
      </c>
      <c r="M127" s="6">
        <v>22</v>
      </c>
    </row>
    <row r="128" spans="1:13">
      <c r="A128" s="9">
        <v>44025</v>
      </c>
      <c r="B128" s="6">
        <v>47173</v>
      </c>
      <c r="C128" s="10">
        <f>IFERROR(B128-B127,"")</f>
        <v>1540</v>
      </c>
      <c r="D128" s="6">
        <v>413</v>
      </c>
      <c r="E128" s="10">
        <f>C128-D128</f>
        <v>1127</v>
      </c>
      <c r="F128" s="6">
        <v>69</v>
      </c>
      <c r="G128" s="6">
        <v>67</v>
      </c>
      <c r="H128" s="6">
        <v>221</v>
      </c>
      <c r="I128" s="6">
        <v>180</v>
      </c>
      <c r="J128" s="6">
        <v>136</v>
      </c>
      <c r="K128" s="6">
        <v>115</v>
      </c>
      <c r="L128" s="6">
        <v>119</v>
      </c>
      <c r="M128" s="6">
        <v>16</v>
      </c>
    </row>
    <row r="129" spans="1:13">
      <c r="A129" s="9">
        <v>44026</v>
      </c>
      <c r="B129" s="6">
        <v>48096</v>
      </c>
      <c r="C129" s="10">
        <f>IFERROR(B129-B128,"")</f>
        <v>923</v>
      </c>
      <c r="D129" s="6">
        <v>586</v>
      </c>
      <c r="E129" s="10">
        <f>C129-D129</f>
        <v>337</v>
      </c>
      <c r="F129" s="6">
        <v>57</v>
      </c>
      <c r="G129" s="6">
        <v>55</v>
      </c>
      <c r="H129" s="6">
        <v>250</v>
      </c>
      <c r="I129" s="6">
        <v>260</v>
      </c>
      <c r="J129" s="6">
        <v>177</v>
      </c>
      <c r="K129" s="6">
        <v>163</v>
      </c>
      <c r="L129" s="6">
        <v>159</v>
      </c>
      <c r="M129" s="6">
        <v>26</v>
      </c>
    </row>
    <row r="130" spans="1:13">
      <c r="A130" s="9">
        <v>44027</v>
      </c>
      <c r="B130" s="6">
        <v>49243</v>
      </c>
      <c r="C130" s="10">
        <f>IFERROR(B130-B129,"")</f>
        <v>1147</v>
      </c>
      <c r="D130" s="6">
        <v>346</v>
      </c>
      <c r="E130" s="10">
        <f>C130-D130</f>
        <v>801</v>
      </c>
      <c r="F130" s="6">
        <v>60</v>
      </c>
      <c r="G130" s="6">
        <v>33</v>
      </c>
      <c r="H130" s="6">
        <v>185</v>
      </c>
      <c r="I130" s="6">
        <v>158</v>
      </c>
      <c r="J130" s="6">
        <v>117</v>
      </c>
      <c r="K130" s="6">
        <v>99</v>
      </c>
      <c r="L130" s="6">
        <v>81</v>
      </c>
      <c r="M130" s="6">
        <v>14</v>
      </c>
    </row>
    <row r="131" spans="1:13">
      <c r="A131" s="9">
        <v>44028</v>
      </c>
      <c r="B131" s="6">
        <v>50373</v>
      </c>
      <c r="C131" s="10">
        <f>IFERROR(B131-B130,"")</f>
        <v>1130</v>
      </c>
      <c r="D131" s="6"/>
      <c r="E131" s="10">
        <f>C131-D131</f>
        <v>1130</v>
      </c>
      <c r="F131" s="6"/>
      <c r="G131" s="6"/>
      <c r="H131" s="6"/>
      <c r="I131" s="6"/>
      <c r="J131" s="6"/>
      <c r="K131" s="6"/>
      <c r="L131" s="6"/>
      <c r="M131" s="6"/>
    </row>
    <row r="132" spans="1:13">
      <c r="A132" s="9">
        <v>44029</v>
      </c>
      <c r="B132" s="6">
        <v>51408</v>
      </c>
      <c r="C132" s="10">
        <f>IFERROR(B132-B131,"")</f>
        <v>1035</v>
      </c>
      <c r="D132" s="6"/>
      <c r="E132" s="10">
        <f>C132-D132</f>
        <v>1035</v>
      </c>
      <c r="F132" s="6"/>
      <c r="G132" s="6"/>
      <c r="H132" s="6"/>
      <c r="I132" s="6"/>
      <c r="J132" s="6"/>
      <c r="K132" s="6"/>
      <c r="L132" s="6"/>
      <c r="M132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+IFERROR(Tabla3[[#This Row],[Fecha]],"")</f>
        <v>44016</v>
      </c>
      <c r="B119">
        <f>+IFERROR(Tabla3[[#This Row],[Confirmados Acumulados]],"")</f>
        <v>36983</v>
      </c>
      <c r="C119">
        <f>+IFERROR(Tabla3[[#This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+IFERROR(Tabla3[[#This Row],[Fecha]],"")</f>
        <v>44017</v>
      </c>
      <c r="B120">
        <f>+IFERROR(Tabla3[[#This Row],[Confirmados Acumulados]],"")</f>
        <v>38149</v>
      </c>
      <c r="C120">
        <f>+IFERROR(Tabla3[[#This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+IFERROR(Tabla3[[#This Row],[Fecha]],"")</f>
        <v>44018</v>
      </c>
      <c r="B121">
        <f>+IFERROR(Tabla3[[#This Row],[Confirmados Acumulados]],"")</f>
        <v>39334</v>
      </c>
      <c r="C121">
        <f>+IFERROR(Tabla3[[#This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+IFERROR(Tabla3[[#This Row],[Fecha]],"")</f>
        <v>44019</v>
      </c>
      <c r="B122">
        <f>+IFERROR(Tabla3[[#This Row],[Confirmados Acumulados]],"")</f>
        <v>40291</v>
      </c>
      <c r="C122">
        <f>+IFERROR(Tabla3[[#This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>
        <f>+IFERROR(Tabla3[[#This Row],[Fecha]],"")</f>
        <v>44020</v>
      </c>
      <c r="B123">
        <f>+IFERROR(Tabla3[[#This Row],[Confirmados Acumulados]],"")</f>
        <v>41251</v>
      </c>
      <c r="C123">
        <f>+IFERROR(Tabla3[[#This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>
      <c r="A124" s="4">
        <f>+IFERROR(Tabla3[[#This Row],[Fecha]],"")</f>
        <v>44021</v>
      </c>
      <c r="B124">
        <f>+IFERROR(Tabla3[[#This Row],[Confirmados Acumulados]],"")</f>
        <v>42216</v>
      </c>
      <c r="C124">
        <f>+IFERROR(Tabla3[[#This Row],[Nuevos Confirmados]],"")</f>
        <v>965</v>
      </c>
      <c r="D124">
        <f>+IFERROR('Fallecidos Diarios'!B123,"")</f>
        <v>839</v>
      </c>
      <c r="E124">
        <f>+IFERROR('Fallecidos Diarios'!C123,"")</f>
        <v>20</v>
      </c>
      <c r="F124">
        <f>+IFERROR('Recuperados Diarios'!B123,"")</f>
        <v>20437</v>
      </c>
      <c r="G124">
        <f>+IFERROR('Recuperados Diarios'!C123,"")</f>
        <v>968</v>
      </c>
      <c r="H124">
        <f t="shared" si="13"/>
        <v>20940</v>
      </c>
      <c r="I124">
        <f t="shared" si="25"/>
        <v>-23</v>
      </c>
      <c r="J124">
        <f t="shared" si="14"/>
        <v>1.9873981428842145E-2</v>
      </c>
      <c r="K124">
        <f t="shared" si="15"/>
        <v>0.48410555239719538</v>
      </c>
      <c r="L124">
        <f t="shared" si="16"/>
        <v>0.4960204661739625</v>
      </c>
      <c r="M124">
        <f t="shared" si="17"/>
        <v>1945.4842406876789</v>
      </c>
      <c r="N124">
        <f t="shared" si="18"/>
        <v>2.3837902264600714E-2</v>
      </c>
      <c r="O124">
        <f t="shared" si="19"/>
        <v>4.7365073151636738E-2</v>
      </c>
      <c r="P124">
        <f t="shared" si="20"/>
        <v>-1.0983763132760267E-3</v>
      </c>
      <c r="Q124">
        <f t="shared" si="21"/>
        <v>10150.516951190191</v>
      </c>
      <c r="R124">
        <f t="shared" si="22"/>
        <v>201.73118538110123</v>
      </c>
      <c r="S124">
        <f t="shared" si="23"/>
        <v>4913.9216157730225</v>
      </c>
      <c r="T124">
        <f t="shared" si="24"/>
        <v>5034.8641500360663</v>
      </c>
    </row>
    <row r="125" spans="1:20">
      <c r="A125" s="4">
        <f>+IFERROR(Tabla3[[#This Row],[Fecha]],"")</f>
        <v>44022</v>
      </c>
      <c r="B125">
        <f>+IFERROR(Tabla3[[#This Row],[Confirmados Acumulados]],"")</f>
        <v>43257</v>
      </c>
      <c r="C125">
        <f>+IFERROR(Tabla3[[#This Row],[Nuevos Confirmados]],"")</f>
        <v>1041</v>
      </c>
      <c r="D125">
        <f>+IFERROR('Fallecidos Diarios'!B124,"")</f>
        <v>863</v>
      </c>
      <c r="E125">
        <f>+IFERROR('Fallecidos Diarios'!C124,"")</f>
        <v>24</v>
      </c>
      <c r="F125">
        <f>+IFERROR('Recuperados Diarios'!B124,"")</f>
        <v>21426</v>
      </c>
      <c r="G125">
        <f>+IFERROR('Recuperados Diarios'!C124,"")</f>
        <v>989</v>
      </c>
      <c r="H125">
        <f t="shared" si="13"/>
        <v>20968</v>
      </c>
      <c r="I125">
        <f t="shared" si="25"/>
        <v>28</v>
      </c>
      <c r="J125">
        <f t="shared" si="14"/>
        <v>1.9950528238204222E-2</v>
      </c>
      <c r="K125">
        <f t="shared" si="15"/>
        <v>0.4953186767459602</v>
      </c>
      <c r="L125">
        <f t="shared" si="16"/>
        <v>0.4847307950158356</v>
      </c>
      <c r="M125">
        <f t="shared" si="17"/>
        <v>2147.5837943533002</v>
      </c>
      <c r="N125">
        <f t="shared" si="18"/>
        <v>2.7809965237543453E-2</v>
      </c>
      <c r="O125">
        <f t="shared" si="19"/>
        <v>4.6158872398021099E-2</v>
      </c>
      <c r="P125">
        <f t="shared" si="20"/>
        <v>1.3353681800839375E-3</v>
      </c>
      <c r="Q125">
        <f t="shared" si="21"/>
        <v>10400.817504207742</v>
      </c>
      <c r="R125">
        <f t="shared" si="22"/>
        <v>207.50180331810532</v>
      </c>
      <c r="S125">
        <f t="shared" si="23"/>
        <v>5151.719163260399</v>
      </c>
      <c r="T125">
        <f t="shared" si="24"/>
        <v>5041.5965376292379</v>
      </c>
    </row>
    <row r="126" spans="1:20">
      <c r="A126" s="4">
        <f>+IFERROR(Tabla3[[#This Row],[Fecha]],"")</f>
        <v>44023</v>
      </c>
      <c r="B126">
        <f>+IFERROR(Tabla3[[#This Row],[Confirmados Acumulados]],"")</f>
        <v>44332</v>
      </c>
      <c r="C126">
        <f>+IFERROR(Tabla3[[#This Row],[Nuevos Confirmados]],"")</f>
        <v>1075</v>
      </c>
      <c r="D126">
        <f>+IFERROR('Fallecidos Diarios'!B125,"")</f>
        <v>893</v>
      </c>
      <c r="E126">
        <f>+IFERROR('Fallecidos Diarios'!C125,"")</f>
        <v>30</v>
      </c>
      <c r="F126">
        <f>+IFERROR('Recuperados Diarios'!B125,"")</f>
        <v>22170</v>
      </c>
      <c r="G126">
        <f>+IFERROR('Recuperados Diarios'!C125,"")</f>
        <v>744</v>
      </c>
      <c r="H126">
        <f t="shared" si="13"/>
        <v>21269</v>
      </c>
      <c r="I126">
        <f t="shared" si="25"/>
        <v>301</v>
      </c>
      <c r="J126">
        <f t="shared" si="14"/>
        <v>2.0143462961292068E-2</v>
      </c>
      <c r="K126">
        <f t="shared" si="15"/>
        <v>0.50009022827754224</v>
      </c>
      <c r="L126">
        <f t="shared" si="16"/>
        <v>0.47976630876116577</v>
      </c>
      <c r="M126">
        <f t="shared" si="17"/>
        <v>2240.6742206967888</v>
      </c>
      <c r="N126">
        <f t="shared" si="18"/>
        <v>3.3594624860022397E-2</v>
      </c>
      <c r="O126">
        <f t="shared" si="19"/>
        <v>3.3558863328822734E-2</v>
      </c>
      <c r="P126">
        <f t="shared" si="20"/>
        <v>1.4152052282664911E-2</v>
      </c>
      <c r="Q126">
        <f t="shared" si="21"/>
        <v>10659.293099302717</v>
      </c>
      <c r="R126">
        <f t="shared" si="22"/>
        <v>214.71507573936043</v>
      </c>
      <c r="S126">
        <f t="shared" si="23"/>
        <v>5330.6083193075265</v>
      </c>
      <c r="T126">
        <f t="shared" si="24"/>
        <v>5113.9697042558309</v>
      </c>
    </row>
    <row r="127" spans="1:20">
      <c r="A127" s="4">
        <f>+IFERROR(Tabla3[[#This Row],[Fecha]],"")</f>
        <v>44024</v>
      </c>
      <c r="B127">
        <f>+IFERROR(Tabla3[[#This Row],[Confirmados Acumulados]],"")</f>
        <v>45633</v>
      </c>
      <c r="C127">
        <f>+IFERROR(Tabla3[[#This Row],[Nuevos Confirmados]],"")</f>
        <v>1301</v>
      </c>
      <c r="D127">
        <f>+IFERROR('Fallecidos Diarios'!B126,"")</f>
        <v>909</v>
      </c>
      <c r="E127">
        <f>+IFERROR('Fallecidos Diarios'!C126,"")</f>
        <v>16</v>
      </c>
      <c r="F127">
        <f>+IFERROR('Recuperados Diarios'!B126,"")</f>
        <v>23039</v>
      </c>
      <c r="G127">
        <f>+IFERROR('Recuperados Diarios'!C126,"")</f>
        <v>869</v>
      </c>
      <c r="H127">
        <f t="shared" si="13"/>
        <v>21685</v>
      </c>
      <c r="I127">
        <f t="shared" si="25"/>
        <v>416</v>
      </c>
      <c r="J127">
        <f t="shared" si="14"/>
        <v>1.9919794885280388E-2</v>
      </c>
      <c r="K127">
        <f t="shared" si="15"/>
        <v>0.50487585738391072</v>
      </c>
      <c r="L127">
        <f t="shared" si="16"/>
        <v>0.47520434773080883</v>
      </c>
      <c r="M127">
        <f t="shared" si="17"/>
        <v>2737.7695642148951</v>
      </c>
      <c r="N127">
        <f t="shared" si="18"/>
        <v>1.7601760176017601E-2</v>
      </c>
      <c r="O127">
        <f t="shared" si="19"/>
        <v>3.7718650983115588E-2</v>
      </c>
      <c r="P127">
        <f t="shared" si="20"/>
        <v>1.9183767581277381E-2</v>
      </c>
      <c r="Q127">
        <f t="shared" si="21"/>
        <v>10972.108679971147</v>
      </c>
      <c r="R127">
        <f t="shared" si="22"/>
        <v>218.56215436402982</v>
      </c>
      <c r="S127">
        <f t="shared" si="23"/>
        <v>5539.5527771098823</v>
      </c>
      <c r="T127">
        <f t="shared" si="24"/>
        <v>5213.9937484972352</v>
      </c>
    </row>
    <row r="128" spans="1:20">
      <c r="A128" s="4">
        <f>+IFERROR(Tabla3[[#This Row],[Fecha]],"")</f>
        <v>44025</v>
      </c>
      <c r="B128">
        <f>+IFERROR(Tabla3[[#This Row],[Confirmados Acumulados]],"")</f>
        <v>47173</v>
      </c>
      <c r="C128">
        <f>+IFERROR(Tabla3[[#This Row],[Nuevos Confirmados]],"")</f>
        <v>1540</v>
      </c>
      <c r="D128">
        <f>+IFERROR('Fallecidos Diarios'!B127,"")</f>
        <v>932</v>
      </c>
      <c r="E128">
        <f>+IFERROR('Fallecidos Diarios'!C127,"")</f>
        <v>23</v>
      </c>
      <c r="F128">
        <f>+IFERROR('Recuperados Diarios'!B127,"")</f>
        <v>23919</v>
      </c>
      <c r="G128">
        <f>+IFERROR('Recuperados Diarios'!C127,"")</f>
        <v>880</v>
      </c>
      <c r="H128">
        <f t="shared" si="13"/>
        <v>22322</v>
      </c>
      <c r="I128">
        <f t="shared" si="25"/>
        <v>637</v>
      </c>
      <c r="J128">
        <f t="shared" si="14"/>
        <v>1.9757064422445042E-2</v>
      </c>
      <c r="K128">
        <f t="shared" si="15"/>
        <v>0.50704852351981011</v>
      </c>
      <c r="L128">
        <f t="shared" si="16"/>
        <v>0.47319441205774487</v>
      </c>
      <c r="M128">
        <f t="shared" si="17"/>
        <v>3254.4763014066843</v>
      </c>
      <c r="N128">
        <f t="shared" si="18"/>
        <v>2.4678111587982832E-2</v>
      </c>
      <c r="O128">
        <f t="shared" si="19"/>
        <v>3.6790835737279988E-2</v>
      </c>
      <c r="P128">
        <f t="shared" si="20"/>
        <v>2.8536869456141922E-2</v>
      </c>
      <c r="Q128">
        <f t="shared" si="21"/>
        <v>11342.389997595576</v>
      </c>
      <c r="R128">
        <f t="shared" si="22"/>
        <v>224.09232988699208</v>
      </c>
      <c r="S128">
        <f t="shared" si="23"/>
        <v>5751.1421014666994</v>
      </c>
      <c r="T128">
        <f t="shared" si="24"/>
        <v>5367.155566241885</v>
      </c>
    </row>
    <row r="129" spans="1:20">
      <c r="A129" s="4">
        <f>+IFERROR(Tabla3[[#This Row],[Fecha]],"")</f>
        <v>44026</v>
      </c>
      <c r="B129">
        <f>+IFERROR(Tabla3[[#This Row],[Confirmados Acumulados]],"")</f>
        <v>48096</v>
      </c>
      <c r="C129">
        <f>+IFERROR(Tabla3[[#This Row],[Nuevos Confirmados]],"")</f>
        <v>923</v>
      </c>
      <c r="D129">
        <f>+IFERROR('Fallecidos Diarios'!B128,"")</f>
        <v>960</v>
      </c>
      <c r="E129">
        <f>+IFERROR('Fallecidos Diarios'!C128,"")</f>
        <v>28</v>
      </c>
      <c r="F129">
        <f>+IFERROR('Recuperados Diarios'!B128,"")</f>
        <v>24667</v>
      </c>
      <c r="G129">
        <f>+IFERROR('Recuperados Diarios'!C128,"")</f>
        <v>748</v>
      </c>
      <c r="H129">
        <f t="shared" si="13"/>
        <v>22469</v>
      </c>
      <c r="I129">
        <f t="shared" si="25"/>
        <v>147</v>
      </c>
      <c r="J129">
        <f t="shared" si="14"/>
        <v>1.9960079840319361E-2</v>
      </c>
      <c r="K129">
        <f t="shared" si="15"/>
        <v>0.51287009314703924</v>
      </c>
      <c r="L129">
        <f t="shared" si="16"/>
        <v>0.46716982701264137</v>
      </c>
      <c r="M129">
        <f t="shared" si="17"/>
        <v>1975.7269126351864</v>
      </c>
      <c r="N129">
        <f t="shared" si="18"/>
        <v>2.9166666666666667E-2</v>
      </c>
      <c r="O129">
        <f t="shared" si="19"/>
        <v>3.0323914541695383E-2</v>
      </c>
      <c r="P129">
        <f t="shared" si="20"/>
        <v>6.5423472339667986E-3</v>
      </c>
      <c r="Q129">
        <f t="shared" si="21"/>
        <v>11564.318345756192</v>
      </c>
      <c r="R129">
        <f t="shared" si="22"/>
        <v>230.82471748016351</v>
      </c>
      <c r="S129">
        <f t="shared" si="23"/>
        <v>5930.9930271699932</v>
      </c>
      <c r="T129">
        <f t="shared" si="24"/>
        <v>5402.500601106035</v>
      </c>
    </row>
    <row r="130" spans="1:20">
      <c r="A130" s="4">
        <f>+IFERROR(Tabla3[[#This Row],[Fecha]],"")</f>
        <v>44027</v>
      </c>
      <c r="B130">
        <f>+IFERROR(Tabla3[[#This Row],[Confirmados Acumulados]],"")</f>
        <v>49243</v>
      </c>
      <c r="C130">
        <f>+IFERROR(Tabla3[[#This Row],[Nuevos Confirmados]],"")</f>
        <v>1147</v>
      </c>
      <c r="D130">
        <f>+IFERROR('Fallecidos Diarios'!B129,"")</f>
        <v>982</v>
      </c>
      <c r="E130">
        <f>+IFERROR('Fallecidos Diarios'!C129,"")</f>
        <v>22</v>
      </c>
      <c r="F130">
        <f>+IFERROR('Recuperados Diarios'!B129,"")</f>
        <v>25417</v>
      </c>
      <c r="G130">
        <f>+IFERROR('Recuperados Diarios'!C129,"")</f>
        <v>750</v>
      </c>
      <c r="H130">
        <f t="shared" si="13"/>
        <v>22844</v>
      </c>
      <c r="I130">
        <f t="shared" si="25"/>
        <v>375</v>
      </c>
      <c r="J130">
        <f t="shared" si="14"/>
        <v>1.994192067908129E-2</v>
      </c>
      <c r="K130">
        <f t="shared" si="15"/>
        <v>0.51615458034644524</v>
      </c>
      <c r="L130">
        <f t="shared" si="16"/>
        <v>0.46390349897447353</v>
      </c>
      <c r="M130">
        <f t="shared" si="17"/>
        <v>2472.4969795132201</v>
      </c>
      <c r="N130">
        <f t="shared" si="18"/>
        <v>2.2403258655804479E-2</v>
      </c>
      <c r="O130">
        <f t="shared" si="19"/>
        <v>2.9507809733642837E-2</v>
      </c>
      <c r="P130">
        <f t="shared" si="20"/>
        <v>1.6415689021187181E-2</v>
      </c>
      <c r="Q130">
        <f t="shared" si="21"/>
        <v>11840.105794662179</v>
      </c>
      <c r="R130">
        <f t="shared" si="22"/>
        <v>236.11445058908393</v>
      </c>
      <c r="S130">
        <f t="shared" si="23"/>
        <v>6111.3248377013706</v>
      </c>
      <c r="T130">
        <f t="shared" si="24"/>
        <v>5492.6665063717246</v>
      </c>
    </row>
    <row r="131" spans="1:20">
      <c r="A131" s="4">
        <f>+IFERROR(Tabla3[[#This Row],[Fecha]],"")</f>
        <v>44028</v>
      </c>
      <c r="B131">
        <f>+IFERROR(Tabla3[[#This Row],[Confirmados Acumulados]],"")</f>
        <v>50373</v>
      </c>
      <c r="C131">
        <f>+IFERROR(Tabla3[[#This Row],[Nuevos Confirmados]],"")</f>
        <v>1130</v>
      </c>
      <c r="D131">
        <f>+IFERROR('Fallecidos Diarios'!B130,"")</f>
        <v>1000</v>
      </c>
      <c r="E131">
        <f>+IFERROR('Fallecidos Diarios'!C130,"")</f>
        <v>18</v>
      </c>
      <c r="F131">
        <f>+IFERROR('Recuperados Diarios'!B130,"")</f>
        <v>25842</v>
      </c>
      <c r="G131">
        <f>+IFERROR('Recuperados Diarios'!C130,"")</f>
        <v>425</v>
      </c>
      <c r="H131">
        <f t="shared" ref="H131:H194" si="26">+IFERROR(B131-D131-F131,"")</f>
        <v>23531</v>
      </c>
      <c r="I131">
        <f t="shared" si="25"/>
        <v>687</v>
      </c>
      <c r="J131">
        <f t="shared" ref="J131:J194" si="27">+IFERROR(D131/B131,"")</f>
        <v>1.9851904790264625E-2</v>
      </c>
      <c r="K131">
        <f t="shared" ref="K131:K194" si="28">+IFERROR(F131/B131,"")</f>
        <v>0.51301292359001849</v>
      </c>
      <c r="L131">
        <f t="shared" ref="L131:L194" si="29">+IFERROR(H131/B131,"")</f>
        <v>0.4671351716197169</v>
      </c>
      <c r="M131">
        <f t="shared" ref="M131:M194" si="30">+IFERROR(C131/L131,"")</f>
        <v>2419.0000424971313</v>
      </c>
      <c r="N131">
        <f t="shared" ref="N131:N194" si="31">+IFERROR(E131/D131,"")</f>
        <v>1.7999999999999999E-2</v>
      </c>
      <c r="O131">
        <f t="shared" ref="O131:O194" si="32">+IFERROR(G131/F131,"")</f>
        <v>1.6446095503444006E-2</v>
      </c>
      <c r="P131">
        <f t="shared" ref="P131:P194" si="33">+IFERROR(I131/H131,"")</f>
        <v>2.9195529301772129E-2</v>
      </c>
      <c r="Q131">
        <f t="shared" ref="Q131:Q194" si="34">+IFERROR(B131/4.159,"")</f>
        <v>12111.805722529454</v>
      </c>
      <c r="R131">
        <f t="shared" ref="R131:R194" si="35">+IFERROR(D131/4.159,"")</f>
        <v>240.442414041837</v>
      </c>
      <c r="S131">
        <f t="shared" ref="S131:S194" si="36">+IFERROR(F131/4.159,"")</f>
        <v>6213.5128636691516</v>
      </c>
      <c r="T131">
        <f t="shared" ref="T131:T194" si="37">+IFERROR(H131/4.159,"")</f>
        <v>5657.8504448184658</v>
      </c>
    </row>
    <row r="132" spans="1:20">
      <c r="A132" s="4">
        <f>+IFERROR(Tabla3[[#This Row],[Fecha]],"")</f>
        <v>44029</v>
      </c>
      <c r="B132">
        <f>+IFERROR(Tabla3[[#This Row],[Confirmados Acumulados]],"")</f>
        <v>51408</v>
      </c>
      <c r="C132">
        <f>+IFERROR(Tabla3[[#This Row],[Nuevos Confirmados]],"")</f>
        <v>1035</v>
      </c>
      <c r="D132">
        <f>+IFERROR('Fallecidos Diarios'!B131,"")</f>
        <v>1038</v>
      </c>
      <c r="E132">
        <f>+IFERROR('Fallecidos Diarios'!C131,"")</f>
        <v>38</v>
      </c>
      <c r="F132">
        <f>+IFERROR('Recuperados Diarios'!B131,"")</f>
        <v>26520</v>
      </c>
      <c r="G132">
        <f>+IFERROR('Recuperados Diarios'!C131,"")</f>
        <v>678</v>
      </c>
      <c r="H132">
        <f t="shared" si="26"/>
        <v>23850</v>
      </c>
      <c r="I132">
        <f t="shared" ref="I132:I195" si="38">+IFERROR(H132-H131,"")</f>
        <v>319</v>
      </c>
      <c r="J132">
        <f t="shared" si="27"/>
        <v>2.0191409897292251E-2</v>
      </c>
      <c r="K132">
        <f t="shared" si="28"/>
        <v>0.51587301587301593</v>
      </c>
      <c r="L132">
        <f t="shared" si="29"/>
        <v>0.46393557422969189</v>
      </c>
      <c r="M132">
        <f t="shared" si="30"/>
        <v>2230.9132075471698</v>
      </c>
      <c r="N132">
        <f t="shared" si="31"/>
        <v>3.6608863198458574E-2</v>
      </c>
      <c r="O132">
        <f t="shared" si="32"/>
        <v>2.5565610859728506E-2</v>
      </c>
      <c r="P132">
        <f t="shared" si="33"/>
        <v>1.3375262054507337E-2</v>
      </c>
      <c r="Q132">
        <f t="shared" si="34"/>
        <v>12360.663621062757</v>
      </c>
      <c r="R132">
        <f t="shared" si="35"/>
        <v>249.57922577542681</v>
      </c>
      <c r="S132">
        <f t="shared" si="36"/>
        <v>6376.5328203895169</v>
      </c>
      <c r="T132">
        <f t="shared" si="37"/>
        <v>5734.5515748978123</v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2020-07-19T00:55:39Z</dcterms:modified>
  <cp:category/>
  <cp:contentStatus/>
</cp:coreProperties>
</file>